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<sst xmlns="http://schemas.openxmlformats.org/spreadsheetml/2006/main" count="12670" uniqueCount="2417">
  <si>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</si>
  <si>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</si>
  <si>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</si>
  <si>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</si>
  <si>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</si>
  <si>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</si>
  <si>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</si>
  <si>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</si>
  <si>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</si>
  <si>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</si>
  <si>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</si>
  <si>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</si>
  <si>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</si>
  <si>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</si>
  <si>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</si>
  <si>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</si>
  <si>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</si>
  <si>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</si>
  <si>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</si>
  <si>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</si>
  <si>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</si>
  <si>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</si>
  <si>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</si>
  <si>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</si>
  <si>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</si>
  <si>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</si>
  <si>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</si>
  <si>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</si>
  <si>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</si>
  <si>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</si>
  <si>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</si>
  <si>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</si>
  <si>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</si>
  <si>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</si>
  <si>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</si>
  <si>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</si>
  <si>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</si>
  <si>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</si>
  <si>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</si>
  <si>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</si>
  <si>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</si>
  <si>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</si>
  <si>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</si>
  <si>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</si>
  <si>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</si>
  <si>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</si>
  <si>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</si>
  <si>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</si>
  <si>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</si>
  <si>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</si>
  <si>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</si>
  <si>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</si>
  <si>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</si>
  <si>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</si>
  <si>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</si>
  <si>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</si>
  <si>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</si>
  <si>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</si>
  <si>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</si>
  <si>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</si>
  <si>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</si>
  <si>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</si>
  <si>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</si>
  <si>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</si>
  <si>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</si>
  <si>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</si>
  <si>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</si>
  <si>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</si>
  <si>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</si>
  <si>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</si>
  <si>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</si>
  <si>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</si>
  <si>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</si>
  <si>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</si>
  <si>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</si>
  <si>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</si>
  <si>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</si>
  <si>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</si>
  <si>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</si>
  <si>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</si>
  <si>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</si>
  <si>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</si>
  <si>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</si>
  <si>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</si>
  <si>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</si>
  <si>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</si>
  <si>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</si>
  <si>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</si>
  <si>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</si>
  <si>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</si>
  <si>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</si>
  <si>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</si>
  <si>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</si>
  <si>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</si>
  <si>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</si>
  <si>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</si>
  <si>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</si>
  <si>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</si>
  <si>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</si>
  <si>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</si>
  <si>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</si>
  <si>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</si>
  <si>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</si>
  <si>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</si>
  <si>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</si>
  <si>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</si>
  <si>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</si>
  <si>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</si>
  <si>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</si>
  <si>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</si>
  <si>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</si>
  <si>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</si>
  <si>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</si>
  <si>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</si>
  <si>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</si>
  <si>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</si>
  <si>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</si>
  <si>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</si>
  <si>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</si>
  <si>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</si>
  <si>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</si>
  <si>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</si>
  <si>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</si>
  <si>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</si>
  <si>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</si>
  <si>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</si>
  <si>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</si>
  <si>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</si>
  <si>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</si>
  <si>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</si>
  <si>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</si>
  <si>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</si>
  <si>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</si>
  <si>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</si>
  <si>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</si>
  <si>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</si>
  <si>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</si>
  <si>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</si>
  <si>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</si>
  <si>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</si>
  <si>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</si>
  <si>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</si>
  <si>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</si>
  <si>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</si>
  <si>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</si>
  <si>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</si>
  <si>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</si>
  <si>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</si>
  <si>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</si>
  <si>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</si>
  <si>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</si>
  <si>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</si>
  <si>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</si>
  <si>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</si>
  <si>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</si>
  <si>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</si>
  <si>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</si>
  <si>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</si>
  <si>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</si>
  <si>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</si>
  <si>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</si>
  <si>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</si>
  <si>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</si>
  <si>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</si>
  <si>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</si>
  <si>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</si>
  <si>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</si>
  <si>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</si>
  <si>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</si>
  <si>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</si>
  <si>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</si>
  <si>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</si>
  <si>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</si>
  <si>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</si>
  <si>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</si>
  <si>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</si>
  <si>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</si>
  <si>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</si>
  <si>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</si>
  <si>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</si>
  <si>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</si>
  <si>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</si>
  <si>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</si>
  <si>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</si>
  <si>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</si>
  <si>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</si>
  <si>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</si>
  <si>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</si>
  <si>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</si>
  <si>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</si>
  <si>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</si>
  <si>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</si>
  <si>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</si>
  <si>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</si>
  <si>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</si>
  <si>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</si>
  <si>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</si>
  <si>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</si>
  <si>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</si>
  <si>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</si>
  <si>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</si>
  <si>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</si>
  <si>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</si>
  <si>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</si>
  <si>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</si>
  <si>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</si>
  <si>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</si>
  <si>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</si>
  <si>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</si>
  <si>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</si>
  <si>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</si>
  <si>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</si>
  <si>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rebekahktromble</t>
  </si>
  <si>
    <t>t_m_farrell</t>
  </si>
  <si>
    <t>prodigalson2025</t>
  </si>
  <si>
    <t>esimperl</t>
  </si>
  <si>
    <t>paulineleonard</t>
  </si>
  <si>
    <t>ststaab</t>
  </si>
  <si>
    <t>michaelzimmer</t>
  </si>
  <si>
    <t>jsradford</t>
  </si>
  <si>
    <t>alexvespi</t>
  </si>
  <si>
    <t>nlcesare</t>
  </si>
  <si>
    <t>hudajkhan</t>
  </si>
  <si>
    <t>noshir</t>
  </si>
  <si>
    <t>daroczyb</t>
  </si>
  <si>
    <t>wimmics</t>
  </si>
  <si>
    <t>vybeauregard</t>
  </si>
  <si>
    <t>rauschii</t>
  </si>
  <si>
    <t>crasanchezd</t>
  </si>
  <si>
    <t>warrencntrpenn</t>
  </si>
  <si>
    <t>melanielybarger</t>
  </si>
  <si>
    <t>thirda</t>
  </si>
  <si>
    <t>jeanna_matthews</t>
  </si>
  <si>
    <t>l3s_luh</t>
  </si>
  <si>
    <t>stefandietze</t>
  </si>
  <si>
    <t>ranyu_zh</t>
  </si>
  <si>
    <t>miz_oka</t>
  </si>
  <si>
    <t>caitrun</t>
  </si>
  <si>
    <t>carnby</t>
  </si>
  <si>
    <t>wokabaut_meri</t>
  </si>
  <si>
    <t>corderorodney</t>
  </si>
  <si>
    <t>makenzeeb</t>
  </si>
  <si>
    <t>jennifermaple16</t>
  </si>
  <si>
    <t>dmskeletor</t>
  </si>
  <si>
    <t>coeurli</t>
  </si>
  <si>
    <t>cynical_tutu</t>
  </si>
  <si>
    <t>prpleonelp21</t>
  </si>
  <si>
    <t>themarisataylor</t>
  </si>
  <si>
    <t>shawnmjones</t>
  </si>
  <si>
    <t>emily_pentz98</t>
  </si>
  <si>
    <t>ljs39</t>
  </si>
  <si>
    <t>jamiecarey311</t>
  </si>
  <si>
    <t>taynsel</t>
  </si>
  <si>
    <t>cybycmu</t>
  </si>
  <si>
    <t>lvrdntlv</t>
  </si>
  <si>
    <t>intersticia</t>
  </si>
  <si>
    <t>leannef</t>
  </si>
  <si>
    <t>btemp94</t>
  </si>
  <si>
    <t>khourycollege</t>
  </si>
  <si>
    <t>ujlaw</t>
  </si>
  <si>
    <t>sotonwsi</t>
  </si>
  <si>
    <t>gjhouben</t>
  </si>
  <si>
    <t>madea_zabi</t>
  </si>
  <si>
    <t>edamiani064</t>
  </si>
  <si>
    <t>k_piach</t>
  </si>
  <si>
    <t>bad_indian_girl</t>
  </si>
  <si>
    <t>mraustinr5</t>
  </si>
  <si>
    <t>polarbearby</t>
  </si>
  <si>
    <t>emm_nicolee</t>
  </si>
  <si>
    <t>rdaisey</t>
  </si>
  <si>
    <t>roseclare0000</t>
  </si>
  <si>
    <t>tmtn</t>
  </si>
  <si>
    <t>peniguino1</t>
  </si>
  <si>
    <t>cecebenitoo</t>
  </si>
  <si>
    <t>thenoblezoe</t>
  </si>
  <si>
    <t>kazurcher</t>
  </si>
  <si>
    <t>libconferences</t>
  </si>
  <si>
    <t>leatherrose</t>
  </si>
  <si>
    <t>2jnugenu</t>
  </si>
  <si>
    <t>isabella83</t>
  </si>
  <si>
    <t>needmesomepie</t>
  </si>
  <si>
    <t>comppolcologne</t>
  </si>
  <si>
    <t>ingorohlfing</t>
  </si>
  <si>
    <t>websciconf</t>
  </si>
  <si>
    <t>nikhiltri</t>
  </si>
  <si>
    <t>ka_kinder</t>
  </si>
  <si>
    <t>jrn_rz</t>
  </si>
  <si>
    <t>franziskapradel</t>
  </si>
  <si>
    <t>foucaultwelles</t>
  </si>
  <si>
    <t>jahendler</t>
  </si>
  <si>
    <t>thegoldenratio4</t>
  </si>
  <si>
    <t>jengolbeck</t>
  </si>
  <si>
    <t>difrad</t>
  </si>
  <si>
    <t>bowlinearl</t>
  </si>
  <si>
    <t>cchelmis</t>
  </si>
  <si>
    <t>eugene_siow</t>
  </si>
  <si>
    <t>damewendydbe</t>
  </si>
  <si>
    <t>exdwarf</t>
  </si>
  <si>
    <t>olyerickson</t>
  </si>
  <si>
    <t>websciencetrust</t>
  </si>
  <si>
    <t>sgonzalezbailon</t>
  </si>
  <si>
    <t>wssc_upf</t>
  </si>
  <si>
    <t>s2hewitt</t>
  </si>
  <si>
    <t>halani</t>
  </si>
  <si>
    <t>techilosophy</t>
  </si>
  <si>
    <t>fabien_gandon</t>
  </si>
  <si>
    <t>pervade_team</t>
  </si>
  <si>
    <t>northeastern</t>
  </si>
  <si>
    <t>kevynct</t>
  </si>
  <si>
    <t>scinoise</t>
  </si>
  <si>
    <t>emax</t>
  </si>
  <si>
    <t>pipwillcox</t>
  </si>
  <si>
    <t>dder</t>
  </si>
  <si>
    <t>jwaeckerle</t>
  </si>
  <si>
    <t>franziska</t>
  </si>
  <si>
    <t>arminmertens</t>
  </si>
  <si>
    <t>ognyanova</t>
  </si>
  <si>
    <t>fabiengandon</t>
  </si>
  <si>
    <t>snurb_dot_info</t>
  </si>
  <si>
    <t>stefandie</t>
  </si>
  <si>
    <t>floodserveu</t>
  </si>
  <si>
    <t>shapeid_eu</t>
  </si>
  <si>
    <t>nytimes</t>
  </si>
  <si>
    <t>faizapatelbcj</t>
  </si>
  <si>
    <t>creeppro_eit</t>
  </si>
  <si>
    <t>solidmit</t>
  </si>
  <si>
    <t>Mentions</t>
  </si>
  <si>
    <t>Replies to</t>
  </si>
  <si>
    <t>RT @michaelzimmer: If you'll be at #WebSci19 next week it's not too late to sign up for the @pervade_team tutorial on "Web Research Ethics:…</t>
  </si>
  <si>
    <t>Good morning Boston! Looking forward to the start of the ACM #websci19 conference. https://t.co/0W0Sn6A3UW</t>
  </si>
  <si>
    <t>RT @foucaultwelles: #websci19 starts today! After a year of planning, I can’t wait to see everyone @Northeastern today! https://t.co/Qb7efo…</t>
  </si>
  <si>
    <t>RT @sotonWSI: Looking forward to the #WebSci19 PhD Symposium #Boston https://t.co/vZBF8Renq5</t>
  </si>
  <si>
    <t>RT @websciencetrust: Kicking off #braveconversations in Boston at #WebSci19 ..</t>
  </si>
  <si>
    <t>If you'll be at #WebSci19 next week it's not too late to sign up for the @pervade_team tutorial on "Web Research Ethics: Confidentiality, Consent, Data Integrity &amp;amp; More" Join us June 30 to engage with issues of #ethics, #privacy, and #consent. https://t.co/7jVKn7RyeD</t>
  </si>
  <si>
    <t>Too often I check my flights online and realize I booked differently than is reflected on my calendar. (Guess my trip to #WebSci19 will be shorter than I anticipated)</t>
  </si>
  <si>
    <t>I didn't make it to #WebSci19 due to my flight being canceled. And I'll just point out that (a) only 1 person of 18 registrants showed up to our tutorial this morning (I was planning to Skype in remotely), and (b) my scheduled return flight later tonight has already been delayed.</t>
  </si>
  <si>
    <t>Had a fun time discussing the sources and consequences of algorithmic bias/being the solo social scientist at #WebSci19 today! As was noted during today's discussion, it's time to move from problem recognition to actionable solutions as algorithms are shaping social experiences</t>
  </si>
  <si>
    <t>RT @stefandietze: Challenges for search engines and #informationretrieval to support human learning presented by @kevynct at #lile2019 #web…</t>
  </si>
  <si>
    <t>Kudos to @foucaultwelles and the team at @Northeastern for hosting #websci19. https://t.co/686Z2Ovb2K</t>
  </si>
  <si>
    <t>RT @fabien_gandon: Wowww impressive room for #WebSci19 in Boston, looking forward to give my keynote there tomorrow https://t.co/dSlHzJ47ps…</t>
  </si>
  <si>
    <t>RT @WebSciConf: When you pick up your badge, don’t forget to dress it up with a few stickers!
Thanks to @nikhiltri for the detailed blog p…</t>
  </si>
  <si>
    <t>RT @PolarBearby: Opening of Web Science 2019 in a beautiful location with an amazing view #websci19 @WebSciConf @WSSC_UPF https://t.co/ro6k…</t>
  </si>
  <si>
    <t>RT @PolarBearby: Opening keynote of Web Science 2019 by Sandra Gonzalez Bailon on using the Web to understand how people consume news #webs…</t>
  </si>
  <si>
    <t>RT @WebSciConf: Kicking off the main program, the brilliant @sgonzalezbailon on how web science helps us unravel the mysteries of unintenti…</t>
  </si>
  <si>
    <t>RT @jahendler: thought the paper on Pokemon Go might be one of the better ones at #websci19 until I discovered @jengolbeck (better known as…</t>
  </si>
  <si>
    <t>In Boston for a workshop on Handling Web Bias I organized with @PolarBearby at Web Science 2019, great keynotes by Jean Garcia-Garthright and Alan Mislove ...thanks for the personal arena Northeastern #websci19 @WebSciConf @scinoise https://t.co/cVAaVGv5Ib</t>
  </si>
  <si>
    <t>RT @sotonWSI: Kicking off the paper sessions @UjLaw asks ‘in what mood are you in today?’ #WebSci19 https://t.co/Fo0FduvceH</t>
  </si>
  <si>
    <t>Challenges for search engines and #informationretrieval to support human learning presented by @kevynct at #lile2019 #websci19 https://t.co/blmnime3PB</t>
  </si>
  <si>
    <t>RT @websciencetrust: Well-Being on the Web and the impact of social media  #WebSci19 https://t.co/HCBebAKLaV</t>
  </si>
  <si>
    <t>RT @jeanna_matthews: In Boston for a workshop on Handling Web Bias I organized with @PolarBearby at Web Science 2019, great keynotes by Jea…</t>
  </si>
  <si>
    <t>RT @jahendler: The followers of ⁦@TheGoldenRatio4⁩ would love paper by ⁦@jengolbeck⁩ at #WebSci19 - shows (although she admits sample may b…</t>
  </si>
  <si>
    <t>RT @sotonWSI: Web Science CDT students Keisha Taylor and Justyna Jonak present their research posters at #WebSci19 https://t.co/uKnnW5YJZa</t>
  </si>
  <si>
    <t>It's the second day of talks, posters, and paper sessions at WebSci ’19, a major international conference bringing together pioneers and researchers in the interdisciplinary field of Web Science: https://t.co/6wS6JHR4D8 #WebSci19 https://t.co/nGo0m02t1J</t>
  </si>
  <si>
    <t>Untimely flight delays later, I'm here in Boston for #WebSci19. Looking fwd to an interesting program! Don't miss the first talk of the paper sessions; I'll present work w/ Mengdie Zhuang on How Worker Moods Effect their Performance &amp;amp; Engagement in #Crowdsourcing #Microtasks.</t>
  </si>
  <si>
    <t>Kicking off the paper sessions @UjLaw asks ‘in what mood are you in today?’ #WebSci19 https://t.co/Fo0FduvceH</t>
  </si>
  <si>
    <t>RT @S2Hewitt: So I'm at the @WebSciConf . The last time I was at one of these was in 2016. Then,  it was very 'computer science' heavy &amp;amp; te…</t>
  </si>
  <si>
    <t>Hey @WebSciConf @websciencetrust Any idea how many people registered for #WebSci19? 
I'm following it all on Twitter!</t>
  </si>
  <si>
    <t>RT @jahendler: #pokemonGo paper being presented at #websci19 - from ⁦@jengolbeck⁩’s dogs to our pikachus the conference is looking at a wid…</t>
  </si>
  <si>
    <t>RT @jahendler: The @dder⁩ talk at #websci19 is attracting quite an audience ... attn: ⁦@pipwillcox⁩ ⁦@emax⁩ ⁦@difrad⁩ https://t.co/3PkHkrHs…</t>
  </si>
  <si>
    <t>RT @ka_kinder: First keynote: @sgonzalesbailon speaking about decoding the social world and unintended consequences #WebSci19 https://t.co/…</t>
  </si>
  <si>
    <t>Paper "As the tweet, so the reply? Gender bias in digital communication with politicians" by @arminmertens / @FranziskaPradel / @Jrn_rz / @Jwaeckerle today presented by Jeren at #WebSci19 conference https://t.co/Cv1Sk0bwoo
#SocSciResearch</t>
  </si>
  <si>
    <t>RT @CompPolCologne: Paper "As the tweet, so the reply? Gender bias in digital communication with politicians" by @arminmertens / @Franziska…</t>
  </si>
  <si>
    <t>The #WebSci19 workshops and tutorials are a wrap. Thanks to all the workshop and tutorial leaders and especially @stefandietze and @Ognyanova for putting together a great program of workshops and tutorials to kick off the conference!</t>
  </si>
  <si>
    <t>Ricardo Baeza-Yates kicking off the Handling Web Bias workshop at #websci19. Interesting programme ahead. https://t.co/mVxxSfDcRZ</t>
  </si>
  <si>
    <t>When you pick up your badge, don’t forget to dress it up with a few stickers!
Thanks to @nikhiltri for the detailed blog post explaining how to set this up  https://t.co/NfGAVM4sf5
#WebSci19</t>
  </si>
  <si>
    <t>Day 2 of #WebSci19 kicking off - 2nd Keynote talk of the conference by @FabienGandon</t>
  </si>
  <si>
    <t>We don‘t know much about incidental exposure to news says @sgonzalezbailon - I wonder what role mobile brand / os - specific recommendations play in this @snurb_dot_info  #websci19</t>
  </si>
  <si>
    <t>#WebSci19 kicked off with a really interesting work! https://t.co/Klag5owCe5</t>
  </si>
  <si>
    <t>RT @Jrn_rz: #WebSci19 kicked off with a really interesting work! https://t.co/Klag5owCe5</t>
  </si>
  <si>
    <t>RT @WebSciConf: The #WebSci19 workshops and tutorials are a wrap. Thanks to all the workshop and tutorial leaders and especially @stefandie…</t>
  </si>
  <si>
    <t>thought the paper on Pokemon Go might be one of the better ones at #websci19 until I discovered @jengolbeck (better known as mom of @TheGoldenRatio4) will be presenting "Dogs Good, Trump Bad: The Impact of Social Media Content on Sense of Well-Being"</t>
  </si>
  <si>
    <t>The followers of ⁦@TheGoldenRatio4⁩ would love paper by ⁦@jengolbeck⁩ at #WebSci19 - shows (although she admits sample may be biased) that following TGR4 can make you feel better.... https://t.co/iIrzP6ASeQ</t>
  </si>
  <si>
    <t>@WebSciConf @jengolbeck This presentation also incited the fiercest #WebSci19 debate so far: is the web for cats or dogs? What say you, Twitter masses?</t>
  </si>
  <si>
    <t>#pokemonGo paper being presented at #websci19 - from ⁦@jengolbeck⁩’s dogs to our pikachus the conference is looking at a wide range of web usage :-) https://t.co/J6sU4vwk8A</t>
  </si>
  <si>
    <t>The @dder⁩ talk at #websci19 is attracting quite an audience ... attn: ⁦@pipwillcox⁩ ⁦@emax⁩ ⁦@difrad⁩ https://t.co/3PkHkrHs9D</t>
  </si>
  <si>
    <t>RT @websciencetrust: Analysing observed vs self-reported news consumption #WebSci19 https://t.co/WtsRGmEPDg</t>
  </si>
  <si>
    <t>Hey Google - the Web and the Net are not the same thing!  Great example by ⁦@fabien_gandon⁩ at #WebSci19! https://t.co/UEmFibfUIE</t>
  </si>
  <si>
    <t>Brilliant example of information manipulation based on knowing about human interaction - ⁦@fabien_gandon⁩ #WebSci19 https://t.co/WwHbsopGVM</t>
  </si>
  <si>
    <t>RT @Techilosophy: Something to bear in mind when developing AI #websci19 https://t.co/dReho79tOt</t>
  </si>
  <si>
    <t>@WebSciConf Keynote starting now on a true #interdisciplinary effort involving 40-50 researchers spanning 15 nationalities!
#AI #WebSci19 #MachineLearning 
#SocialSciences https://t.co/GEZdvMRAru</t>
  </si>
  <si>
    <t>Great insight from @fabien_gandon &amp;amp; key message to the web research community: should we be striving for #ArtificialIntelligence (AI), #intelligence augmentation (IA) or both on the Web?
#WebSci19 #MachineLearning #semanticweb @WebSciConf</t>
  </si>
  <si>
    <t>RT @websciencetrust: Great example of why correlation is NOT causation  #WebSci19 https://t.co/YwhHeugzet</t>
  </si>
  <si>
    <t>#websci19 starts today! After a year of planning, I can’t wait to see everyone @Northeastern today! https://t.co/Qb7efoES6j</t>
  </si>
  <si>
    <t>Keynote by Fabien Gandon at Websci Boston day 3 #websci19 @FLOODservEU https://t.co/A9udtkgyPe</t>
  </si>
  <si>
    <t>RT @Exdwarf: Keynote by Fabien Gandon at Websci Boston day 3 #websci19 @FLOODservEU https://t.co/A9udtkgyPe</t>
  </si>
  <si>
    <t>Websci 2019 Boston keynote speach #WebSci19 https://t.co/4C6oNLn0PN</t>
  </si>
  <si>
    <t>Exdwarf presenting poster at Websci 2019 Boston #WebSci19  #floodserv https://t.co/fJZRogJdmI</t>
  </si>
  <si>
    <t>RT @Techilosophy: We need historians #WebSci19 @shapeID_eu https://t.co/w8oBvccvA8</t>
  </si>
  <si>
    <t>Stop Collecting Immigrants’ Social Media Data: The Trump administration is continuing a bad policy that doesn’t make us safer. https://t.co/8grNgpk1sX by @FaizaPatelBCJ via @nytimes cc #webscience #websci #WebSci19</t>
  </si>
  <si>
    <t>Very interesting: Learning about CREEP anti-cyberbullying project @CreepPro_EIT from @fabien_gandon at #WebSci19 cc @WebSciConf #WebScience DEMO video at https://t.co/eg3SDTVq02</t>
  </si>
  <si>
    <t>Learning about @SolidMit at #websci19</t>
  </si>
  <si>
    <t>RT @olyerickson: Learning about @SolidMit at #websci19</t>
  </si>
  <si>
    <t>RT @ka_kinder: We don‘t know much about incidental exposure to news says @sgonzalezbailon - I wonder what role mobile brand / os - specific…</t>
  </si>
  <si>
    <t>Amazing space (and view!) for the main program of #websci19! Very much looking forward to today! https://t.co/NhpHhpESzT</t>
  </si>
  <si>
    <t>First keynote: @sgonzalesbailon speaking about decoding the social world and unintended consequences #WebSci19 https://t.co/CSY2b5S3Pv</t>
  </si>
  <si>
    <t>RT @WebSciConf: Diversity and interdisciplinarity as the key to effective Web Science #WebSci19 https://t.co/HQZeNOivYN</t>
  </si>
  <si>
    <t>Dogs, cats &amp;amp; dinosaurs #websci19 https://t.co/ar8r9ayZOQ</t>
  </si>
  <si>
    <t>Opening of Web Science 2019 in a beautiful location with an amazing view #websci19 @WebSciConf @WSSC_UPF https://t.co/ro6kZfaTBh</t>
  </si>
  <si>
    <t>Opening keynote of Web Science 2019 by Sandra Gonzalez Bailon on using the Web to understand how people consume news #websci19 @WebSciConf @WSSC_UPF https://t.co/TcxTdOBxc2</t>
  </si>
  <si>
    <t>So I'm at the @WebSciConf . The last time I was at one of these was in 2016. Then,  it was very 'computer science' heavy &amp;amp; technical. Today it's much more web-sciency (and interesting) #WebSci19</t>
  </si>
  <si>
    <t>Dogs are definitely good #WebSci19 https://t.co/xM50HKBZQM</t>
  </si>
  <si>
    <t>Kicking off the main program, the brilliant @sgonzalezbailon on how web science helps us unravel the mysteries of unintentional effects. #WebSci19 https://t.co/bQZ9vh85QY</t>
  </si>
  <si>
    <t>RT @WebSciConf: Kicking off #WebSci19 Day 2, @fabien_gandon on benevolent AI https://t.co/7jLNMhOmZm</t>
  </si>
  <si>
    <t>Looking forward to the #WebSci19 PhD Symposium #Boston https://t.co/vZBF8Renq5</t>
  </si>
  <si>
    <t>.#WebSci19 PhD Symposium kicks off with a presentation from Christiana Kazakou, University of Plymouth https://t.co/7gwTp1v9xc</t>
  </si>
  <si>
    <t>Web Science CDT students Justyna Jonak and Keisha Taylor present their PhD research at #WebSci19 https://t.co/OUThYiXkqv</t>
  </si>
  <si>
    <t>ACM Web Science 2019 - Main conference begins with Keynote speaker Sandra Gonzalez-Bailon #WebSci19 https://t.co/xvTCKxr3VP</t>
  </si>
  <si>
    <t>Web Science CDT students Keisha Taylor and Justyna Jonak present their research posters at #WebSci19 https://t.co/uKnnW5YJZa</t>
  </si>
  <si>
    <t>RT @sotonWSI: ACM Web Science 2019 - Main conference begins with Keynote speaker Sandra Gonzalez-Bailon #WebSci19 https://t.co/xvTCKxr3VP</t>
  </si>
  <si>
    <t>We need historians #WebSci19 @shapeID_eu https://t.co/w8oBvccvA8</t>
  </si>
  <si>
    <t>Good morning #websci19! Can’t wait to see you all at the workshops and tutorials today. Registration desk opens at 8:30 in Richards Hall, 360 Huntington Ave.</t>
  </si>
  <si>
    <t>RT @websciencetrust: Looking forward to seeing everyone in Boston for #WebSci19 !</t>
  </si>
  <si>
    <t>How do we measure crime and are we measuring what we think?  #WebSci19 Are we really measuring policing/detection?</t>
  </si>
  <si>
    <t>Diversity and interdisciplinarity as the key to effective Web Science #WebSci19 https://t.co/HQZeNOivYN</t>
  </si>
  <si>
    <t>Kicking off #WebSci19 Day 2, @fabien_gandon on benevolent AI https://t.co/7jLNMhOmZm</t>
  </si>
  <si>
    <t>Loving the view at #WebSci19 cc @websciencetrust @WebSciConf #WebScience https://t.co/V9h5r5cZEi</t>
  </si>
  <si>
    <t>Learning about Lenny the Bot from @fabien_gandon at #WebSci19 https://t.co/ShL5zJZ1t2 cc #WebScience @WebSciConf</t>
  </si>
  <si>
    <t>Solar-powered web site https://t.co/l34bC6pWJ6 cc #WebSci19 @WebSciConf</t>
  </si>
  <si>
    <t>RT @olyerickson: Solar-powered web site https://t.co/l34bC6pWJ6 cc #WebSci19 @WebSciConf</t>
  </si>
  <si>
    <t>Wowww impressive room for #WebSci19 in Boston, looking forward to give my keynote there tomorrow https://t.co/dSlHzJ47ps https://t.co/z25nQ76P0o</t>
  </si>
  <si>
    <t>Excellent conclusion to wonderful keynote by @fabien_gandon #WebSci19 highlighting the need for the right methods and approaches to make the most of the Web https://t.co/TmuDc68nvs</t>
  </si>
  <si>
    <t>RT @websciencetrust: Excellent conclusion to wonderful keynote by @fabien_gandon #WebSci19 highlighting the need for the right methods and…</t>
  </si>
  <si>
    <t>Looking forward to seeing everyone in Boston for #WebSci19 !</t>
  </si>
  <si>
    <t>Kicking off #braveconversations in Boston at #WebSci19 ..</t>
  </si>
  <si>
    <t>Wow - amazing venue for #WebSci19 https://t.co/8Y4jOdLNne</t>
  </si>
  <si>
    <t>Great #braveconversations meetup in Boston yesterday at #WebSci19 - keep a lookout for where they will pop up next.</t>
  </si>
  <si>
    <t>Analysing observed vs self-reported news consumption #WebSci19 https://t.co/WtsRGmEPDg</t>
  </si>
  <si>
    <t>Looking at the impact of :) mood :( on work in terms of engagement and productivity  #WebSci19</t>
  </si>
  <si>
    <t>Well-Being on the Web and the impact of social media  #WebSci19 https://t.co/HCBebAKLaV</t>
  </si>
  <si>
    <t>Is the Web primarily about Cats or Dogs? The debate rages on ;) #WebSci19</t>
  </si>
  <si>
    <t>Internet = WWW : Bias in machine translation ?  #WebSci19 https://t.co/TemYvgh16O</t>
  </si>
  <si>
    <t>Great example of why correlation is NOT causation  #WebSci19 https://t.co/YwhHeugzet</t>
  </si>
  <si>
    <t>Lenny keeps telemarketers talking for hours using just 6 pre-recorded sentences #WebSci19</t>
  </si>
  <si>
    <t>The Web as a potential “rendezvous” between Intelligence Amplification and Artificial Intelligence  #WebSci19</t>
  </si>
  <si>
    <t>Trying to predict where children are being bullied on online through a classification of online messages  #WebSci19 https://t.co/9rgkCkoCRp</t>
  </si>
  <si>
    <t>What happens as we continue to deploy AI/Bots into Web Systems? A vital Web Science topic  #WebSci19</t>
  </si>
  <si>
    <t>Importance of models/future goals to complement learning exclusively from historical data if we want the future to be different from the past #WebSci19</t>
  </si>
  <si>
    <t>Something to bear in mind when developing AI #websci19 https://t.co/dReho79tOt</t>
  </si>
  <si>
    <t>Robots more active on Wikipedia than humans #WebSci19 https://t.co/f4Glhv25zz</t>
  </si>
  <si>
    <t>A World Wide Web Indeed! ‘A web linking all forms of intentions’ #WebSci19 https://t.co/7MbwMTlT23</t>
  </si>
  <si>
    <t>https://pervade.umd.edu/event/websci-19/</t>
  </si>
  <si>
    <t>https://twitter.com/foucaultwelles/status/1145300996316286976</t>
  </si>
  <si>
    <t>https://websci19.webscience.org/</t>
  </si>
  <si>
    <t>https://www.khoury.northeastern.edu/general/acm-websci-19-at-northeastern-brings-together-experts-from-many-disciplines/</t>
  </si>
  <si>
    <t>https://websci19.webscience.org/papers.html</t>
  </si>
  <si>
    <t>http://mcn.edu/pronoun-stickers-mcn-2016/</t>
  </si>
  <si>
    <t>https://twitter.com/ka_kinder/status/1145684376283275264</t>
  </si>
  <si>
    <t>https://www.nytimes.com/2019/06/30/opinion/immigrants-social-media.html</t>
  </si>
  <si>
    <t>https://dh.fbk.eu/sites/dh.fbk.eu/files/creepdemo_1.m4v</t>
  </si>
  <si>
    <t>https://www.vice.com/en_us/article/d3b7na/the-story-of-lenny-the-internets-favorite-telemarketing-troll</t>
  </si>
  <si>
    <t>https://solar.lowtechmagazine.com/about.html</t>
  </si>
  <si>
    <t>umd.edu</t>
  </si>
  <si>
    <t>twitter.com</t>
  </si>
  <si>
    <t>webscience.org</t>
  </si>
  <si>
    <t>northeastern.edu</t>
  </si>
  <si>
    <t>mcn.edu</t>
  </si>
  <si>
    <t>nytimes.com</t>
  </si>
  <si>
    <t>fbk.eu</t>
  </si>
  <si>
    <t>vice.com</t>
  </si>
  <si>
    <t>lowtechmagazine.com</t>
  </si>
  <si>
    <t>websci19</t>
  </si>
  <si>
    <t>websci19 boston</t>
  </si>
  <si>
    <t>braveconversations websci19</t>
  </si>
  <si>
    <t>websci19 ethics privacy consent</t>
  </si>
  <si>
    <t>informationretrieval lile2019</t>
  </si>
  <si>
    <t>informationretrieval lile2019 websci19</t>
  </si>
  <si>
    <t>websci19 crowdsourcing microtasks</t>
  </si>
  <si>
    <t>pokemongo websci19</t>
  </si>
  <si>
    <t>websci19 socsciresearch</t>
  </si>
  <si>
    <t>interdisciplinary ai websci19 machinelearning socialsciences</t>
  </si>
  <si>
    <t>artificialintelligence intelligence websci19 machinelearning semanticweb</t>
  </si>
  <si>
    <t>websci19 floodserv</t>
  </si>
  <si>
    <t>webscience websci websci19</t>
  </si>
  <si>
    <t>websci19 webscience</t>
  </si>
  <si>
    <t>https://pbs.twimg.com/media/D-TdRYDX4AEo_l8.jpg</t>
  </si>
  <si>
    <t>https://pbs.twimg.com/media/D-T7QyXUcAMh3Wx.jpg</t>
  </si>
  <si>
    <t>https://pbs.twimg.com/media/D-ZgbUoW4AMPzBb.jpg</t>
  </si>
  <si>
    <t>https://pbs.twimg.com/media/D-ZgjBVUcAIXV6d.jpg</t>
  </si>
  <si>
    <t>https://pbs.twimg.com/media/D-U9MKdUwAEa0Xa.jpg</t>
  </si>
  <si>
    <t>https://pbs.twimg.com/media/D-ZmUFzUwAAJFKd.jpg</t>
  </si>
  <si>
    <t>https://pbs.twimg.com/media/D-Z5hCdU8AEYVNT.jpg</t>
  </si>
  <si>
    <t>https://pbs.twimg.com/media/D-aQCOuXsAAFLLq.jpg</t>
  </si>
  <si>
    <t>https://pbs.twimg.com/media/D-UXQh0UEAA4C0U.jpg</t>
  </si>
  <si>
    <t>https://pbs.twimg.com/media/D-ZoPePUwAAL0rj.jpg</t>
  </si>
  <si>
    <t>https://pbs.twimg.com/media/D-a2WthVUAIP8WC.jpg</t>
  </si>
  <si>
    <t>https://pbs.twimg.com/media/D-a3wlrUcAAe1gp.jpg</t>
  </si>
  <si>
    <t>https://pbs.twimg.com/media/D-ZMx5bU0AAVNVH.jpg</t>
  </si>
  <si>
    <t>https://pbs.twimg.com/media/D-eTVCbWkAA55wb.jpg</t>
  </si>
  <si>
    <t>https://pbs.twimg.com/media/D-eYmOlXsAAuWrb.jpg</t>
  </si>
  <si>
    <t>https://pbs.twimg.com/media/D-eYpGlVAAEZU2h.jpg</t>
  </si>
  <si>
    <t>https://pbs.twimg.com/media/D-eQwWJWkAEZSLi.jpg</t>
  </si>
  <si>
    <t>https://pbs.twimg.com/media/D-eWnSCVUAA9QYS.jpg</t>
  </si>
  <si>
    <t>https://pbs.twimg.com/media/D-TtLhwU8AA0944.jpg</t>
  </si>
  <si>
    <t>https://pbs.twimg.com/media/D-eQ-PxUIAA1_07.jpg</t>
  </si>
  <si>
    <t>https://pbs.twimg.com/media/D-aWaCEU8AAvxkC.jpg</t>
  </si>
  <si>
    <t>https://pbs.twimg.com/media/D-aWzU9UwAArnP_.jpg</t>
  </si>
  <si>
    <t>https://pbs.twimg.com/media/D-ebkx0UEAM3Fas.jpg</t>
  </si>
  <si>
    <t>https://pbs.twimg.com/media/D-Y3xkIUIAAJFJU.jpg</t>
  </si>
  <si>
    <t>https://pbs.twimg.com/media/D-ZJ3TzU0AABQK1.jpg</t>
  </si>
  <si>
    <t>https://pbs.twimg.com/media/D-eQ-CSU4AAdjj1.jpg</t>
  </si>
  <si>
    <t>https://pbs.twimg.com/media/D-eUcU7U4AEbCx5.jpg</t>
  </si>
  <si>
    <t>https://pbs.twimg.com/media/D-ZRW2aVAAAjPjy.jpg</t>
  </si>
  <si>
    <t>https://pbs.twimg.com/media/D-ZTH5yU4AAHslx.jpg</t>
  </si>
  <si>
    <t>https://pbs.twimg.com/media/D-Zop4NUIAAKP00.jpg</t>
  </si>
  <si>
    <t>https://pbs.twimg.com/media/D-ZJgStVUAAKATM.jpg</t>
  </si>
  <si>
    <t>https://pbs.twimg.com/media/D-eRgaLVUAAzJ2r.jpg</t>
  </si>
  <si>
    <t>https://pbs.twimg.com/media/D-UORzkU4AECQDX.jpg</t>
  </si>
  <si>
    <t>https://pbs.twimg.com/media/D-UYvzXUEAAG4JC.jpg</t>
  </si>
  <si>
    <t>https://pbs.twimg.com/media/D-ZJC2FUYAAxDsu.jpg</t>
  </si>
  <si>
    <t>https://pbs.twimg.com/media/D-ZZrJ3VUAAI4oD.jpg</t>
  </si>
  <si>
    <t>https://pbs.twimg.com/media/D-ZD-TzUYAId9vN.jpg</t>
  </si>
  <si>
    <t>https://pbs.twimg.com/media/D-eb9SkUYAISJIG.jpg</t>
  </si>
  <si>
    <t>https://pbs.twimg.com/media/D-ZBxX-VUAA5j83.jpg</t>
  </si>
  <si>
    <t>https://pbs.twimg.com/media/D-eTndgUcAAfwMH.jpg</t>
  </si>
  <si>
    <t>https://pbs.twimg.com/media/D-eaEKPU0AAYqrf.jpg</t>
  </si>
  <si>
    <t>https://pbs.twimg.com/media/D-eadJuUIAI_IrA.jpg</t>
  </si>
  <si>
    <t>https://pbs.twimg.com/media/D-ebEoYU0AENoIa.jpg</t>
  </si>
  <si>
    <t>http://pbs.twimg.com/profile_images/864450427932114945/Ih-T5zEA_normal.jpg</t>
  </si>
  <si>
    <t>http://pbs.twimg.com/profile_images/1139669656338358272/w7f0iD7q_normal.jpg</t>
  </si>
  <si>
    <t>http://pbs.twimg.com/profile_images/1346814315/Pauline_20Leonard_normal.jpg</t>
  </si>
  <si>
    <t>http://pbs.twimg.com/profile_images/1084101053040287744/ofCjPKHN_normal.jpg</t>
  </si>
  <si>
    <t>http://pbs.twimg.com/profile_images/931731378621812736/w8VzS6SD_normal.jpg</t>
  </si>
  <si>
    <t>http://pbs.twimg.com/profile_images/881605309395030017/5qAng1px_normal.jpg</t>
  </si>
  <si>
    <t>http://pbs.twimg.com/profile_images/2224404104/6813_h_normal.jpg</t>
  </si>
  <si>
    <t>http://pbs.twimg.com/profile_images/1022882406804545536/fytLNZfy_normal.jpg</t>
  </si>
  <si>
    <t>http://pbs.twimg.com/profile_images/798575327329026048/uRc6Qp1t_normal.jpg</t>
  </si>
  <si>
    <t>http://pbs.twimg.com/profile_images/55615412/2008_Nosh_for_web_-_Andrew_Campbell_normal.jpg</t>
  </si>
  <si>
    <t>http://pbs.twimg.com/profile_images/1117790989589065728/xdJGvWpC_normal.png</t>
  </si>
  <si>
    <t>http://pbs.twimg.com/profile_images/1815482194/wimmics-logo-10-percents_normal.png</t>
  </si>
  <si>
    <t>http://pbs.twimg.com/profile_images/660781234780561408/bxN7O8Ns_normal.jpg</t>
  </si>
  <si>
    <t>http://pbs.twimg.com/profile_images/849240771098234880/EZMJ7pjy_normal.jpg</t>
  </si>
  <si>
    <t>http://pbs.twimg.com/profile_images/912747699354656768/YpSvJDsH_normal.jpg</t>
  </si>
  <si>
    <t>http://pbs.twimg.com/profile_images/1123667394067599363/LKAVk5qV_normal.png</t>
  </si>
  <si>
    <t>http://pbs.twimg.com/profile_images/1129422054195945477/beCk_UUT_normal.jpg</t>
  </si>
  <si>
    <t>http://pbs.twimg.com/profile_images/746295663747465216/m4fLTXes_normal.jpg</t>
  </si>
  <si>
    <t>http://pbs.twimg.com/profile_images/676754462598373376/MBbMKqnX_normal.jpg</t>
  </si>
  <si>
    <t>http://pbs.twimg.com/profile_images/378800000697318472/3ac4ee14df618921c5617e6fc0d6c092_normal.jpeg</t>
  </si>
  <si>
    <t>http://pbs.twimg.com/profile_images/1075855929546018816/eba5I1d2_normal.jpg</t>
  </si>
  <si>
    <t>http://pbs.twimg.com/profile_images/1025114534095273986/pnFxrGbv_normal.jpg</t>
  </si>
  <si>
    <t>http://pbs.twimg.com/profile_images/728464443609206785/P0EidHzw_normal.jpg</t>
  </si>
  <si>
    <t>http://pbs.twimg.com/profile_images/1065287837585731584/Dv-L4XIz_normal.jpg</t>
  </si>
  <si>
    <t>http://pbs.twimg.com/profile_images/724227594196029440/PWz5awLn_normal.jpg</t>
  </si>
  <si>
    <t>http://pbs.twimg.com/profile_images/1013961227683258369/lwg0RWvR_normal.jpg</t>
  </si>
  <si>
    <t>http://pbs.twimg.com/profile_images/1139739043707707392/0TMEHdeX_normal.png</t>
  </si>
  <si>
    <t>http://pbs.twimg.com/profile_images/1132283480103165958/KMuLf4_x_normal.jpg</t>
  </si>
  <si>
    <t>http://pbs.twimg.com/profile_images/805872525888589825/QdNOqpV6_normal.jpg</t>
  </si>
  <si>
    <t>http://pbs.twimg.com/profile_images/1141574137019863040/gfBaPaTV_normal.jpg</t>
  </si>
  <si>
    <t>http://pbs.twimg.com/profile_images/1140151479623225344/UIa7X8IW_normal.jpg</t>
  </si>
  <si>
    <t>http://pbs.twimg.com/profile_images/1138886480166703104/9qy-wYvG_normal.jpg</t>
  </si>
  <si>
    <t>http://pbs.twimg.com/profile_images/1091744232249982976/Xw_Rbvmt_normal.jpg</t>
  </si>
  <si>
    <t>http://pbs.twimg.com/profile_images/1140324635495583745/FVg-tMVT_normal.jpg</t>
  </si>
  <si>
    <t>http://pbs.twimg.com/profile_images/912548549098823681/ClTaEcOS_normal.jpg</t>
  </si>
  <si>
    <t>http://pbs.twimg.com/profile_images/1117406712225353728/7JD__T7I_normal.jpg</t>
  </si>
  <si>
    <t>http://pbs.twimg.com/profile_images/832295466654052352/UnayCewg_normal.jpg</t>
  </si>
  <si>
    <t>http://pbs.twimg.com/profile_images/1145210216520257537/UFxd_2IT_normal.jpg</t>
  </si>
  <si>
    <t>http://pbs.twimg.com/profile_images/958124200857780224/QjNxwJVG_normal.jpg</t>
  </si>
  <si>
    <t>http://pbs.twimg.com/profile_images/1058915965000400897/ykQm0ldQ_normal.jpg</t>
  </si>
  <si>
    <t>http://pbs.twimg.com/profile_images/1076149439197261824/NUJ_iN7u_normal.jpg</t>
  </si>
  <si>
    <t>http://pbs.twimg.com/profile_images/1015013467311558656/RXNbrQOj_normal.jpg</t>
  </si>
  <si>
    <t>http://pbs.twimg.com/profile_images/1103766396872388614/IXKwSFXS_normal.png</t>
  </si>
  <si>
    <t>http://pbs.twimg.com/profile_images/878476537976283136/2MfeCRrQ_normal.jpg</t>
  </si>
  <si>
    <t>http://pbs.twimg.com/profile_images/1011653623804321792/khCOTpaW_normal.jpg</t>
  </si>
  <si>
    <t>http://pbs.twimg.com/profile_images/617026643211620356/hVeXgnl-_normal.jpg</t>
  </si>
  <si>
    <t>http://pbs.twimg.com/profile_images/1122706107716136960/VZzXtuNK_normal.png</t>
  </si>
  <si>
    <t>http://pbs.twimg.com/profile_images/560279942512918528/mU5CH0RZ_normal.jpeg</t>
  </si>
  <si>
    <t>http://pbs.twimg.com/profile_images/1094053150783356929/bD0clcuT_normal.jpg</t>
  </si>
  <si>
    <t>http://pbs.twimg.com/profile_images/586679557350170624/Bi_PBzr3_normal.jpg</t>
  </si>
  <si>
    <t>http://pbs.twimg.com/profile_images/1045444405224587264/GlLfnagV_normal.jpg</t>
  </si>
  <si>
    <t>http://pbs.twimg.com/profile_images/503164363872948224/ha9v2zr1_normal.jpeg</t>
  </si>
  <si>
    <t>http://pbs.twimg.com/profile_images/1130665696508239872/p7_bbOeg_normal.jpg</t>
  </si>
  <si>
    <t>http://pbs.twimg.com/profile_images/1139924275748573184/f2Fl6PKS_normal.jpg</t>
  </si>
  <si>
    <t>http://pbs.twimg.com/profile_images/941457998182060033/6GHC4hQ6_normal.jpg</t>
  </si>
  <si>
    <t>http://pbs.twimg.com/profile_images/468814044351041536/fV81PoDI_normal.jpeg</t>
  </si>
  <si>
    <t>http://pbs.twimg.com/profile_images/478593328422731776/T4Cqs-HO_normal.jpeg</t>
  </si>
  <si>
    <t>http://pbs.twimg.com/profile_images/1003407808405168128/XBph7kZb_normal.jpg</t>
  </si>
  <si>
    <t>http://pbs.twimg.com/profile_images/1137579498491113473/CE32O7Ut_normal.png</t>
  </si>
  <si>
    <t>http://pbs.twimg.com/profile_images/496497385/Auf_der_Sonnenterasses_normal.JPG</t>
  </si>
  <si>
    <t>http://pbs.twimg.com/profile_images/950551213824729088/eSvmDUtl_normal.jpg</t>
  </si>
  <si>
    <t>http://pbs.twimg.com/profile_images/878604619223621632/8wfYFz6T_normal.jpg</t>
  </si>
  <si>
    <t>http://pbs.twimg.com/profile_images/578998063576010752/mb7giA0P_normal.jpeg</t>
  </si>
  <si>
    <t>http://pbs.twimg.com/profile_images/1136362639620169728/cDcZg2Te_normal.png</t>
  </si>
  <si>
    <t>http://pbs.twimg.com/profile_images/915772659278995456/S_5foz50_normal.jpg</t>
  </si>
  <si>
    <t>http://pbs.twimg.com/profile_images/3182990686/93c08dd7e382b7cfd66f7455d2fab5f2_normal.jpeg</t>
  </si>
  <si>
    <t>http://pbs.twimg.com/profile_images/1070778068686516224/gb0ZQt36_normal.jpg</t>
  </si>
  <si>
    <t>http://pbs.twimg.com/profile_images/1009160137540595713/JVRPgAnK_normal.jpg</t>
  </si>
  <si>
    <t>http://pbs.twimg.com/profile_images/430853483797807104/gFjUCxy7_normal.png</t>
  </si>
  <si>
    <t>http://pbs.twimg.com/profile_images/2626756569/Brooke-Headshot-Small_normal.jpg</t>
  </si>
  <si>
    <t>http://pbs.twimg.com/profile_images/1067148527246151697/HrOhDAv8_normal.jpg</t>
  </si>
  <si>
    <t>http://pbs.twimg.com/profile_images/958402549605982208/hPhogek6_normal.jpg</t>
  </si>
  <si>
    <t>http://pbs.twimg.com/profile_images/825496895002800128/rcOg5vfg_normal.jpg</t>
  </si>
  <si>
    <t>http://pbs.twimg.com/profile_images/988404294058762240/00KD_H_A_normal.jpg</t>
  </si>
  <si>
    <t>http://pbs.twimg.com/profile_images/3598616155/50db18fc5c8565a3cc7fd8c7d6cf73ed_normal.jpeg</t>
  </si>
  <si>
    <t>http://pbs.twimg.com/profile_images/188072445/wendybyjack_normal.JPG</t>
  </si>
  <si>
    <t>http://pbs.twimg.com/profile_images/805360572367781889/odKACjnJ_normal.jpg</t>
  </si>
  <si>
    <t>http://pbs.twimg.com/profile_images/1205664680/erickson_twit_normal.jpg</t>
  </si>
  <si>
    <t>http://pbs.twimg.com/profile_images/803900526383562752/rXum2SPm_normal.jpg</t>
  </si>
  <si>
    <t>http://pbs.twimg.com/profile_images/1133778817116442624/4tR9kxp__normal.jpg</t>
  </si>
  <si>
    <t>http://pbs.twimg.com/profile_images/995958373114839040/OUTdTdMl_normal.jpg</t>
  </si>
  <si>
    <t>http://pbs.twimg.com/profile_images/458704673193488385/NZRLqdsK_normal.jpeg</t>
  </si>
  <si>
    <t>http://pbs.twimg.com/profile_images/234424016/harith-alani_normal.jpg</t>
  </si>
  <si>
    <t>http://pbs.twimg.com/profile_images/1642212104/keishaSMALL_normal.jpg</t>
  </si>
  <si>
    <t>https://twitter.com/#!/rebekahktromble/status/1143180934373609473</t>
  </si>
  <si>
    <t>https://twitter.com/#!/t_m_farrell/status/1145283500297334786</t>
  </si>
  <si>
    <t>https://twitter.com/#!/prodigalson2025/status/1145315778373279747</t>
  </si>
  <si>
    <t>https://twitter.com/#!/esimperl/status/1145339894853537792</t>
  </si>
  <si>
    <t>https://twitter.com/#!/paulineleonard/status/1145347998223720448</t>
  </si>
  <si>
    <t>https://twitter.com/#!/ststaab/status/1145409357070258176</t>
  </si>
  <si>
    <t>https://twitter.com/#!/michaelzimmer/status/1143176228196798465</t>
  </si>
  <si>
    <t>https://twitter.com/#!/michaelzimmer/status/1144039156471029760</t>
  </si>
  <si>
    <t>https://twitter.com/#!/michaelzimmer/status/1145433144952270855</t>
  </si>
  <si>
    <t>https://twitter.com/#!/jsradford/status/1145445636042612739</t>
  </si>
  <si>
    <t>https://twitter.com/#!/alexvespi/status/1145467579382870016</t>
  </si>
  <si>
    <t>https://twitter.com/#!/nlcesare/status/1145483291715391495</t>
  </si>
  <si>
    <t>https://twitter.com/#!/hudajkhan/status/1145509231266848773</t>
  </si>
  <si>
    <t>https://twitter.com/#!/noshir/status/1145659001809641477</t>
  </si>
  <si>
    <t>https://twitter.com/#!/daroczyb/status/1145659748357984256</t>
  </si>
  <si>
    <t>https://twitter.com/#!/wimmics/status/1145678156637990912</t>
  </si>
  <si>
    <t>https://twitter.com/#!/vybeauregard/status/1145679576049340416</t>
  </si>
  <si>
    <t>https://twitter.com/#!/rauschii/status/1145693237740482561</t>
  </si>
  <si>
    <t>https://twitter.com/#!/rauschii/status/1145698507229147139</t>
  </si>
  <si>
    <t>https://twitter.com/#!/crasanchezd/status/1145706478105444355</t>
  </si>
  <si>
    <t>https://twitter.com/#!/warrencntrpenn/status/1145706622380982272</t>
  </si>
  <si>
    <t>https://twitter.com/#!/melanielybarger/status/1145706871656996869</t>
  </si>
  <si>
    <t>https://twitter.com/#!/thirda/status/1145707310200905730</t>
  </si>
  <si>
    <t>https://twitter.com/#!/jeanna_matthews/status/1145709188556787713</t>
  </si>
  <si>
    <t>https://twitter.com/#!/l3s_luh/status/1145715273015681024</t>
  </si>
  <si>
    <t>https://twitter.com/#!/stefandietze/status/1145388968004874240</t>
  </si>
  <si>
    <t>https://twitter.com/#!/ranyu_zh/status/1145711543083913216</t>
  </si>
  <si>
    <t>https://twitter.com/#!/ranyu_zh/status/1145716995725250560</t>
  </si>
  <si>
    <t>https://twitter.com/#!/miz_oka/status/1145717755250761729</t>
  </si>
  <si>
    <t>https://twitter.com/#!/caitrun/status/1145717826788966400</t>
  </si>
  <si>
    <t>https://twitter.com/#!/carnby/status/1145718158017343488</t>
  </si>
  <si>
    <t>https://twitter.com/#!/wokabaut_meri/status/1145721640648445952</t>
  </si>
  <si>
    <t>https://twitter.com/#!/corderorodney/status/1145721686819508227</t>
  </si>
  <si>
    <t>https://twitter.com/#!/makenzeeb/status/1145722171253231618</t>
  </si>
  <si>
    <t>https://twitter.com/#!/jennifermaple16/status/1145722266795200512</t>
  </si>
  <si>
    <t>https://twitter.com/#!/dmskeletor/status/1145722313171775488</t>
  </si>
  <si>
    <t>https://twitter.com/#!/coeurli/status/1145724621200797697</t>
  </si>
  <si>
    <t>https://twitter.com/#!/cynical_tutu/status/1145725215298805760</t>
  </si>
  <si>
    <t>https://twitter.com/#!/prpleonelp21/status/1145727517921296384</t>
  </si>
  <si>
    <t>https://twitter.com/#!/themarisataylor/status/1145727535658893313</t>
  </si>
  <si>
    <t>https://twitter.com/#!/shawnmjones/status/1145727855831089152</t>
  </si>
  <si>
    <t>https://twitter.com/#!/emily_pentz98/status/1145728137466171399</t>
  </si>
  <si>
    <t>https://twitter.com/#!/ljs39/status/1145730292910628864</t>
  </si>
  <si>
    <t>https://twitter.com/#!/ljs39/status/1145730429460406272</t>
  </si>
  <si>
    <t>https://twitter.com/#!/jamiecarey311/status/1145731041362972673</t>
  </si>
  <si>
    <t>https://twitter.com/#!/taynsel/status/1145732575220027393</t>
  </si>
  <si>
    <t>https://twitter.com/#!/cybycmu/status/1145735191689912321</t>
  </si>
  <si>
    <t>https://twitter.com/#!/lvrdntlv/status/1145736057071316992</t>
  </si>
  <si>
    <t>https://twitter.com/#!/intersticia/status/1145744821799313408</t>
  </si>
  <si>
    <t>https://twitter.com/#!/leannef/status/1145651467656794112</t>
  </si>
  <si>
    <t>https://twitter.com/#!/leannef/status/1145748159102013440</t>
  </si>
  <si>
    <t>https://twitter.com/#!/btemp94/status/1145760065841971200</t>
  </si>
  <si>
    <t>https://twitter.com/#!/khourycollege/status/1145729234821758978</t>
  </si>
  <si>
    <t>https://twitter.com/#!/khourycollege/status/1145729304359104512</t>
  </si>
  <si>
    <t>https://twitter.com/#!/khourycollege/status/1145729849916395520</t>
  </si>
  <si>
    <t>https://twitter.com/#!/khourycollege/status/1145761536469798914</t>
  </si>
  <si>
    <t>https://twitter.com/#!/ujlaw/status/1145563050747076608</t>
  </si>
  <si>
    <t>https://twitter.com/#!/ujlaw/status/1145711280516296709</t>
  </si>
  <si>
    <t>https://twitter.com/#!/sotonwsi/status/1145709317955260416</t>
  </si>
  <si>
    <t>https://twitter.com/#!/gjhouben/status/1145764900075167744</t>
  </si>
  <si>
    <t>https://twitter.com/#!/madea_zabi/status/1145765450409598980</t>
  </si>
  <si>
    <t>https://twitter.com/#!/madea_zabi/status/1145765476619808769</t>
  </si>
  <si>
    <t>https://twitter.com/#!/edamiani064/status/1145766408204296193</t>
  </si>
  <si>
    <t>https://twitter.com/#!/k_piach/status/1145768493939331072</t>
  </si>
  <si>
    <t>https://twitter.com/#!/bad_indian_girl/status/1145771791853318144</t>
  </si>
  <si>
    <t>https://twitter.com/#!/mraustinr5/status/1145777475147849729</t>
  </si>
  <si>
    <t>https://twitter.com/#!/polarbearby/status/1145782442357248000</t>
  </si>
  <si>
    <t>https://twitter.com/#!/emm_nicolee/status/1145790476785766405</t>
  </si>
  <si>
    <t>https://twitter.com/#!/rdaisey/status/1145797697309483008</t>
  </si>
  <si>
    <t>https://twitter.com/#!/roseclare0000/status/1145798097789845505</t>
  </si>
  <si>
    <t>https://twitter.com/#!/tmtn/status/1145670807353360385</t>
  </si>
  <si>
    <t>https://twitter.com/#!/tmtn/status/1145808569549197312</t>
  </si>
  <si>
    <t>https://twitter.com/#!/tmtn/status/1145808722884608000</t>
  </si>
  <si>
    <t>https://twitter.com/#!/peniguino1/status/1145826683326554112</t>
  </si>
  <si>
    <t>https://twitter.com/#!/cecebenitoo/status/1145836149002428417</t>
  </si>
  <si>
    <t>https://twitter.com/#!/thenoblezoe/status/1145837342739091456</t>
  </si>
  <si>
    <t>https://twitter.com/#!/kazurcher/status/1145909918777716736</t>
  </si>
  <si>
    <t>https://twitter.com/#!/libconferences/status/1145917837720150016</t>
  </si>
  <si>
    <t>https://twitter.com/#!/libconferences/status/1145917860411260930</t>
  </si>
  <si>
    <t>https://twitter.com/#!/leatherrose/status/1145953529464590336</t>
  </si>
  <si>
    <t>https://twitter.com/#!/2jnugenu/status/1145958226954870785</t>
  </si>
  <si>
    <t>https://twitter.com/#!/isabella83/status/1145963964523864064</t>
  </si>
  <si>
    <t>https://twitter.com/#!/needmesomepie/status/1145975792960233472</t>
  </si>
  <si>
    <t>https://twitter.com/#!/comppolcologne/status/1146031767649996800</t>
  </si>
  <si>
    <t>https://twitter.com/#!/ingorohlfing/status/1146033185349918720</t>
  </si>
  <si>
    <t>https://twitter.com/#!/websciconf/status/1145497107970822145</t>
  </si>
  <si>
    <t>https://twitter.com/#!/stefandietze/status/1145347264178610181</t>
  </si>
  <si>
    <t>https://twitter.com/#!/nikhiltri/status/1145667736883929088</t>
  </si>
  <si>
    <t>https://twitter.com/#!/websciconf/status/1145646704785547264</t>
  </si>
  <si>
    <t>https://twitter.com/#!/websciconf/status/1146043233744502785</t>
  </si>
  <si>
    <t>https://twitter.com/#!/ka_kinder/status/1145696177850990592</t>
  </si>
  <si>
    <t>https://twitter.com/#!/jrn_rz/status/1145690342668156928</t>
  </si>
  <si>
    <t>https://twitter.com/#!/franziskapradel/status/1145774564837904386</t>
  </si>
  <si>
    <t>https://twitter.com/#!/franziskapradel/status/1146049354018566144</t>
  </si>
  <si>
    <t>https://twitter.com/#!/sotonwsi/status/1145649395347730432</t>
  </si>
  <si>
    <t>https://twitter.com/#!/foucaultwelles/status/1145497500134051840</t>
  </si>
  <si>
    <t>https://twitter.com/#!/jahendler/status/1145507235172421632</t>
  </si>
  <si>
    <t>https://twitter.com/#!/thegoldenratio4/status/1145721527201128450</t>
  </si>
  <si>
    <t>https://twitter.com/#!/jahendler/status/1145705543601836034</t>
  </si>
  <si>
    <t>https://twitter.com/#!/jahendler/status/1145717779250606080</t>
  </si>
  <si>
    <t>https://twitter.com/#!/jengolbeck/status/1145706720418619392</t>
  </si>
  <si>
    <t>https://twitter.com/#!/foucaultwelles/status/1145764682554208256</t>
  </si>
  <si>
    <t>https://twitter.com/#!/jahendler/status/1145803676457431041</t>
  </si>
  <si>
    <t>https://twitter.com/#!/difrad/status/1145838496030105602</t>
  </si>
  <si>
    <t>https://twitter.com/#!/jahendler/status/1145805207978168321</t>
  </si>
  <si>
    <t>https://twitter.com/#!/jahendler/status/1145687678374989830</t>
  </si>
  <si>
    <t>https://twitter.com/#!/jahendler/status/1145695913706315776</t>
  </si>
  <si>
    <t>https://twitter.com/#!/jahendler/status/1145719480388947969</t>
  </si>
  <si>
    <t>https://twitter.com/#!/jahendler/status/1146046624440999936</t>
  </si>
  <si>
    <t>https://twitter.com/#!/jahendler/status/1146052417911480320</t>
  </si>
  <si>
    <t>https://twitter.com/#!/bowlinearl/status/1146052524664692736</t>
  </si>
  <si>
    <t>https://twitter.com/#!/cchelmis/status/1146043799187206144</t>
  </si>
  <si>
    <t>https://twitter.com/#!/cchelmis/status/1146053546363772934</t>
  </si>
  <si>
    <t>https://twitter.com/#!/eugene_siow/status/1146054463272050688</t>
  </si>
  <si>
    <t>https://twitter.com/#!/foucaultwelles/status/1145300996316286976</t>
  </si>
  <si>
    <t>https://twitter.com/#!/ka_kinder/status/1145325441617559552</t>
  </si>
  <si>
    <t>https://twitter.com/#!/damewendydbe/status/1145411306746331137</t>
  </si>
  <si>
    <t>https://twitter.com/#!/exdwarf/status/1146044054095818752</t>
  </si>
  <si>
    <t>https://twitter.com/#!/damewendydbe/status/1146056613901418498</t>
  </si>
  <si>
    <t>https://twitter.com/#!/exdwarf/status/1145768538247815169</t>
  </si>
  <si>
    <t>https://twitter.com/#!/exdwarf/status/1145768973994094592</t>
  </si>
  <si>
    <t>https://twitter.com/#!/exdwarf/status/1145769479982346240</t>
  </si>
  <si>
    <t>https://twitter.com/#!/damewendydbe/status/1145685413694078976</t>
  </si>
  <si>
    <t>https://twitter.com/#!/damewendydbe/status/1146056635695034371</t>
  </si>
  <si>
    <t>https://twitter.com/#!/olyerickson/status/1145633166499241984</t>
  </si>
  <si>
    <t>https://twitter.com/#!/olyerickson/status/1146055328343064576</t>
  </si>
  <si>
    <t>https://twitter.com/#!/olyerickson/status/1145382028264652801</t>
  </si>
  <si>
    <t>https://twitter.com/#!/websciencetrust/status/1145677066982940673</t>
  </si>
  <si>
    <t>https://twitter.com/#!/sgonzalezbailon/status/1145706450280439808</t>
  </si>
  <si>
    <t>https://twitter.com/#!/ka_kinder/status/1145664488114290688</t>
  </si>
  <si>
    <t>https://twitter.com/#!/ka_kinder/status/1145684376283275264</t>
  </si>
  <si>
    <t>https://twitter.com/#!/ka_kinder/status/1146044214418894848</t>
  </si>
  <si>
    <t>https://twitter.com/#!/ka_kinder/status/1146047890755739648</t>
  </si>
  <si>
    <t>https://twitter.com/#!/websciencetrust/status/1145684797496233984</t>
  </si>
  <si>
    <t>https://twitter.com/#!/wssc_upf/status/1145693208195850240</t>
  </si>
  <si>
    <t>https://twitter.com/#!/wssc_upf/status/1145698479668416512</t>
  </si>
  <si>
    <t>https://twitter.com/#!/sotonwsi/status/1145694308734885888</t>
  </si>
  <si>
    <t>https://twitter.com/#!/polarbearby/status/1145692617138528258</t>
  </si>
  <si>
    <t>https://twitter.com/#!/polarbearby/status/1145694557461286915</t>
  </si>
  <si>
    <t>https://twitter.com/#!/websciencetrust/status/1145693654381551617</t>
  </si>
  <si>
    <t>https://twitter.com/#!/s2hewitt/status/1145710155289378816</t>
  </si>
  <si>
    <t>https://twitter.com/#!/s2hewitt/status/1145718237889347585</t>
  </si>
  <si>
    <t>https://twitter.com/#!/websciencetrust/status/1145715819147436032</t>
  </si>
  <si>
    <t>https://twitter.com/#!/sgonzalezbailon/status/1145706402272428034</t>
  </si>
  <si>
    <t>https://twitter.com/#!/websciconf/status/1145683982853394434</t>
  </si>
  <si>
    <t>https://twitter.com/#!/websciencetrust/status/1145684856581476352</t>
  </si>
  <si>
    <t>https://twitter.com/#!/halani/status/1146023851698073600</t>
  </si>
  <si>
    <t>https://twitter.com/#!/halani/status/1146045968598495232</t>
  </si>
  <si>
    <t>https://twitter.com/#!/halani/status/1146058495231328259</t>
  </si>
  <si>
    <t>https://twitter.com/#!/sotonwsi/status/1145316497268457473</t>
  </si>
  <si>
    <t>https://twitter.com/#!/sotonwsi/status/1145337389063081985</t>
  </si>
  <si>
    <t>https://twitter.com/#!/sotonwsi/status/1145340898479206400</t>
  </si>
  <si>
    <t>https://twitter.com/#!/sotonwsi/status/1145348896874385408</t>
  </si>
  <si>
    <t>https://twitter.com/#!/sotonwsi/status/1145683486772101120</t>
  </si>
  <si>
    <t>https://twitter.com/#!/sotonwsi/status/1145689364959133697</t>
  </si>
  <si>
    <t>https://twitter.com/#!/sotonwsi/status/1145689417043984386</t>
  </si>
  <si>
    <t>https://twitter.com/#!/sotonwsi/status/1145716482858295297</t>
  </si>
  <si>
    <t>https://twitter.com/#!/sotonwsi/status/1145736787530117120</t>
  </si>
  <si>
    <t>https://twitter.com/#!/websciconf/status/1145770326027976704</t>
  </si>
  <si>
    <t>https://twitter.com/#!/websciencetrust/status/1145684832954880000</t>
  </si>
  <si>
    <t>https://twitter.com/#!/websciencetrust/status/1146014545867137024</t>
  </si>
  <si>
    <t>https://twitter.com/#!/techilosophy/status/1145817866488483840</t>
  </si>
  <si>
    <t>https://twitter.com/#!/techilosophy/status/1146055693985710089</t>
  </si>
  <si>
    <t>https://twitter.com/#!/websciconf/status/1145289701638770689</t>
  </si>
  <si>
    <t>https://twitter.com/#!/websciconf/status/1145332187765465088</t>
  </si>
  <si>
    <t>https://twitter.com/#!/websciconf/status/1145785242009030656</t>
  </si>
  <si>
    <t>https://twitter.com/#!/websciconf/status/1146044050174140417</t>
  </si>
  <si>
    <t>https://twitter.com/#!/websciconf/status/1146044621656428549</t>
  </si>
  <si>
    <t>https://twitter.com/#!/olyerickson/status/1145701763837616130</t>
  </si>
  <si>
    <t>https://twitter.com/#!/olyerickson/status/1146052583385194498</t>
  </si>
  <si>
    <t>https://twitter.com/#!/olyerickson/status/1146057800100958209</t>
  </si>
  <si>
    <t>https://twitter.com/#!/techilosophy/status/1146058591561891844</t>
  </si>
  <si>
    <t>https://twitter.com/#!/fabien_gandon/status/1145678099951968256</t>
  </si>
  <si>
    <t>https://twitter.com/#!/websciencetrust/status/1146056114175238145</t>
  </si>
  <si>
    <t>https://twitter.com/#!/techilosophy/status/1146058652656082944</t>
  </si>
  <si>
    <t>https://twitter.com/#!/websciencetrust/status/1145291857657761793</t>
  </si>
  <si>
    <t>https://twitter.com/#!/websciencetrust/status/1145326548934787072</t>
  </si>
  <si>
    <t>https://twitter.com/#!/websciencetrust/status/1145675479900274688</t>
  </si>
  <si>
    <t>https://twitter.com/#!/websciencetrust/status/1145676213773406208</t>
  </si>
  <si>
    <t>https://twitter.com/#!/websciencetrust/status/1145687587794743296</t>
  </si>
  <si>
    <t>https://twitter.com/#!/websciencetrust/status/1145705461615718400</t>
  </si>
  <si>
    <t>https://twitter.com/#!/websciencetrust/status/1145715658505650176</t>
  </si>
  <si>
    <t>https://twitter.com/#!/websciencetrust/status/1145720664671715328</t>
  </si>
  <si>
    <t>https://twitter.com/#!/websciencetrust/status/1146046943195308034</t>
  </si>
  <si>
    <t>https://twitter.com/#!/websciencetrust/status/1146050239008083968</t>
  </si>
  <si>
    <t>https://twitter.com/#!/websciencetrust/status/1146051894302797825</t>
  </si>
  <si>
    <t>https://twitter.com/#!/websciencetrust/status/1146052499322761217</t>
  </si>
  <si>
    <t>https://twitter.com/#!/websciencetrust/status/1146054034018557952</t>
  </si>
  <si>
    <t>https://twitter.com/#!/websciencetrust/status/1146054770118938626</t>
  </si>
  <si>
    <t>https://twitter.com/#!/websciencetrust/status/1146058397562724353</t>
  </si>
  <si>
    <t>https://twitter.com/#!/techilosophy/status/1146052468754677761</t>
  </si>
  <si>
    <t>https://twitter.com/#!/techilosophy/status/1146054462550638592</t>
  </si>
  <si>
    <t>https://twitter.com/#!/techilosophy/status/1146055141004496897</t>
  </si>
  <si>
    <t>1143180934373609473</t>
  </si>
  <si>
    <t>1145283500297334786</t>
  </si>
  <si>
    <t>1145315778373279747</t>
  </si>
  <si>
    <t>1145339894853537792</t>
  </si>
  <si>
    <t>1145347998223720448</t>
  </si>
  <si>
    <t>1145409357070258176</t>
  </si>
  <si>
    <t>1143176228196798465</t>
  </si>
  <si>
    <t>1144039156471029760</t>
  </si>
  <si>
    <t>1145433144952270855</t>
  </si>
  <si>
    <t>1145445636042612739</t>
  </si>
  <si>
    <t>1145467579382870016</t>
  </si>
  <si>
    <t>1145483291715391495</t>
  </si>
  <si>
    <t>1145509231266848773</t>
  </si>
  <si>
    <t>1145659001809641477</t>
  </si>
  <si>
    <t>1145659748357984256</t>
  </si>
  <si>
    <t>1145678156637990912</t>
  </si>
  <si>
    <t>1145679576049340416</t>
  </si>
  <si>
    <t>1145693237740482561</t>
  </si>
  <si>
    <t>1145698507229147139</t>
  </si>
  <si>
    <t>1145706478105444355</t>
  </si>
  <si>
    <t>1145706622380982272</t>
  </si>
  <si>
    <t>1145706871656996869</t>
  </si>
  <si>
    <t>1145707310200905730</t>
  </si>
  <si>
    <t>1145709188556787713</t>
  </si>
  <si>
    <t>1145715273015681024</t>
  </si>
  <si>
    <t>1145388968004874240</t>
  </si>
  <si>
    <t>1145711543083913216</t>
  </si>
  <si>
    <t>1145716995725250560</t>
  </si>
  <si>
    <t>1145717755250761729</t>
  </si>
  <si>
    <t>1145717826788966400</t>
  </si>
  <si>
    <t>1145718158017343488</t>
  </si>
  <si>
    <t>1145721640648445952</t>
  </si>
  <si>
    <t>1145721686819508227</t>
  </si>
  <si>
    <t>1145722171253231618</t>
  </si>
  <si>
    <t>1145722266795200512</t>
  </si>
  <si>
    <t>1145722313171775488</t>
  </si>
  <si>
    <t>1145724621200797697</t>
  </si>
  <si>
    <t>1145725215298805760</t>
  </si>
  <si>
    <t>1145727517921296384</t>
  </si>
  <si>
    <t>1145727535658893313</t>
  </si>
  <si>
    <t>1145727855831089152</t>
  </si>
  <si>
    <t>1145728137466171399</t>
  </si>
  <si>
    <t>1145730292910628864</t>
  </si>
  <si>
    <t>1145730429460406272</t>
  </si>
  <si>
    <t>1145731041362972673</t>
  </si>
  <si>
    <t>1145732575220027393</t>
  </si>
  <si>
    <t>1145735191689912321</t>
  </si>
  <si>
    <t>1145736057071316992</t>
  </si>
  <si>
    <t>1145744821799313408</t>
  </si>
  <si>
    <t>1145651467656794112</t>
  </si>
  <si>
    <t>1145748159102013440</t>
  </si>
  <si>
    <t>1145760065841971200</t>
  </si>
  <si>
    <t>1145729234821758978</t>
  </si>
  <si>
    <t>1145729304359104512</t>
  </si>
  <si>
    <t>1145729849916395520</t>
  </si>
  <si>
    <t>1145761536469798914</t>
  </si>
  <si>
    <t>1145563050747076608</t>
  </si>
  <si>
    <t>1145711280516296709</t>
  </si>
  <si>
    <t>1145709317955260416</t>
  </si>
  <si>
    <t>1145764900075167744</t>
  </si>
  <si>
    <t>1145765450409598980</t>
  </si>
  <si>
    <t>1145765476619808769</t>
  </si>
  <si>
    <t>1145766408204296193</t>
  </si>
  <si>
    <t>1145768493939331072</t>
  </si>
  <si>
    <t>1145771791853318144</t>
  </si>
  <si>
    <t>1145777475147849729</t>
  </si>
  <si>
    <t>1145782442357248000</t>
  </si>
  <si>
    <t>1145790476785766405</t>
  </si>
  <si>
    <t>1145797697309483008</t>
  </si>
  <si>
    <t>1145798097789845505</t>
  </si>
  <si>
    <t>1145670807353360385</t>
  </si>
  <si>
    <t>1145808569549197312</t>
  </si>
  <si>
    <t>1145808722884608000</t>
  </si>
  <si>
    <t>1145826683326554112</t>
  </si>
  <si>
    <t>1145836149002428417</t>
  </si>
  <si>
    <t>1145837342739091456</t>
  </si>
  <si>
    <t>1145909918777716736</t>
  </si>
  <si>
    <t>1145917837720150016</t>
  </si>
  <si>
    <t>1145917860411260930</t>
  </si>
  <si>
    <t>1145953529464590336</t>
  </si>
  <si>
    <t>1145958226954870785</t>
  </si>
  <si>
    <t>1145963964523864064</t>
  </si>
  <si>
    <t>1145975792960233472</t>
  </si>
  <si>
    <t>1146031767649996800</t>
  </si>
  <si>
    <t>1146033185349918720</t>
  </si>
  <si>
    <t>1145497107970822145</t>
  </si>
  <si>
    <t>1145347264178610181</t>
  </si>
  <si>
    <t>1145667736883929088</t>
  </si>
  <si>
    <t>1145646704785547264</t>
  </si>
  <si>
    <t>1146043233744502785</t>
  </si>
  <si>
    <t>1145696177850990592</t>
  </si>
  <si>
    <t>1145690342668156928</t>
  </si>
  <si>
    <t>1145774564837904386</t>
  </si>
  <si>
    <t>1146049354018566144</t>
  </si>
  <si>
    <t>1145649395347730432</t>
  </si>
  <si>
    <t>1145497500134051840</t>
  </si>
  <si>
    <t>1145507235172421632</t>
  </si>
  <si>
    <t>1145721527201128450</t>
  </si>
  <si>
    <t>1145705543601836034</t>
  </si>
  <si>
    <t>1145717779250606080</t>
  </si>
  <si>
    <t>1145706720418619392</t>
  </si>
  <si>
    <t>1145764682554208256</t>
  </si>
  <si>
    <t>1145803676457431041</t>
  </si>
  <si>
    <t>1145838496030105602</t>
  </si>
  <si>
    <t>1145805207978168321</t>
  </si>
  <si>
    <t>1145687678374989830</t>
  </si>
  <si>
    <t>1145695913706315776</t>
  </si>
  <si>
    <t>1145719480388947969</t>
  </si>
  <si>
    <t>1146046624440999936</t>
  </si>
  <si>
    <t>1146052417911480320</t>
  </si>
  <si>
    <t>1146052524664692736</t>
  </si>
  <si>
    <t>1146043799187206144</t>
  </si>
  <si>
    <t>1146053546363772934</t>
  </si>
  <si>
    <t>1146054463272050688</t>
  </si>
  <si>
    <t>1145300996316286976</t>
  </si>
  <si>
    <t>1145325441617559552</t>
  </si>
  <si>
    <t>1145411306746331137</t>
  </si>
  <si>
    <t>1146044054095818752</t>
  </si>
  <si>
    <t>1146056613901418498</t>
  </si>
  <si>
    <t>1145768538247815169</t>
  </si>
  <si>
    <t>1145768973994094592</t>
  </si>
  <si>
    <t>1145769479982346240</t>
  </si>
  <si>
    <t>1145685413694078976</t>
  </si>
  <si>
    <t>1146056635695034371</t>
  </si>
  <si>
    <t>1145633166499241984</t>
  </si>
  <si>
    <t>1146055328343064576</t>
  </si>
  <si>
    <t>1145382028264652801</t>
  </si>
  <si>
    <t>1145677066982940673</t>
  </si>
  <si>
    <t>1145706450280439808</t>
  </si>
  <si>
    <t>1145664488114290688</t>
  </si>
  <si>
    <t>1145684376283275264</t>
  </si>
  <si>
    <t>1146044214418894848</t>
  </si>
  <si>
    <t>1146047890755739648</t>
  </si>
  <si>
    <t>1145684797496233984</t>
  </si>
  <si>
    <t>1145693208195850240</t>
  </si>
  <si>
    <t>1145698479668416512</t>
  </si>
  <si>
    <t>1145694308734885888</t>
  </si>
  <si>
    <t>1145692617138528258</t>
  </si>
  <si>
    <t>1145694557461286915</t>
  </si>
  <si>
    <t>1145693654381551617</t>
  </si>
  <si>
    <t>1145710155289378816</t>
  </si>
  <si>
    <t>1145718237889347585</t>
  </si>
  <si>
    <t>1145715819147436032</t>
  </si>
  <si>
    <t>1145706402272428034</t>
  </si>
  <si>
    <t>1145683982853394434</t>
  </si>
  <si>
    <t>1145684856581476352</t>
  </si>
  <si>
    <t>1146023851698073600</t>
  </si>
  <si>
    <t>1146045968598495232</t>
  </si>
  <si>
    <t>1146058495231328259</t>
  </si>
  <si>
    <t>1145316497268457473</t>
  </si>
  <si>
    <t>1145337389063081985</t>
  </si>
  <si>
    <t>1145340898479206400</t>
  </si>
  <si>
    <t>1145348896874385408</t>
  </si>
  <si>
    <t>1145683486772101120</t>
  </si>
  <si>
    <t>1145689364959133697</t>
  </si>
  <si>
    <t>1145689417043984386</t>
  </si>
  <si>
    <t>1145716482858295297</t>
  </si>
  <si>
    <t>1145736787530117120</t>
  </si>
  <si>
    <t>1145770326027976704</t>
  </si>
  <si>
    <t>1145684832954880000</t>
  </si>
  <si>
    <t>1146014545867137024</t>
  </si>
  <si>
    <t>1145817866488483840</t>
  </si>
  <si>
    <t>1146055693985710089</t>
  </si>
  <si>
    <t>1145289701638770689</t>
  </si>
  <si>
    <t>1145332187765465088</t>
  </si>
  <si>
    <t>1145785242009030656</t>
  </si>
  <si>
    <t>1146044050174140417</t>
  </si>
  <si>
    <t>1146044621656428549</t>
  </si>
  <si>
    <t>1145701763837616130</t>
  </si>
  <si>
    <t>1146052583385194498</t>
  </si>
  <si>
    <t>1146057800100958209</t>
  </si>
  <si>
    <t>1146058591561891844</t>
  </si>
  <si>
    <t>1145678099951968256</t>
  </si>
  <si>
    <t>1146056114175238145</t>
  </si>
  <si>
    <t>1146058652656082944</t>
  </si>
  <si>
    <t>1145291857657761793</t>
  </si>
  <si>
    <t>1145326548934787072</t>
  </si>
  <si>
    <t>1145675479900274688</t>
  </si>
  <si>
    <t>1145676213773406208</t>
  </si>
  <si>
    <t>1145687587794743296</t>
  </si>
  <si>
    <t>1145705461615718400</t>
  </si>
  <si>
    <t>1145715658505650176</t>
  </si>
  <si>
    <t>1145720664671715328</t>
  </si>
  <si>
    <t>1146046943195308034</t>
  </si>
  <si>
    <t>1146050239008083968</t>
  </si>
  <si>
    <t>1146051894302797825</t>
  </si>
  <si>
    <t>1146052499322761217</t>
  </si>
  <si>
    <t>1146054034018557952</t>
  </si>
  <si>
    <t>1146054770118938626</t>
  </si>
  <si>
    <t>1146058397562724353</t>
  </si>
  <si>
    <t>1146052468754677761</t>
  </si>
  <si>
    <t>1146054462550638592</t>
  </si>
  <si>
    <t>1146055141004496897</t>
  </si>
  <si>
    <t>1145717960440287232</t>
  </si>
  <si>
    <t/>
  </si>
  <si>
    <t>1948032967</t>
  </si>
  <si>
    <t>en</t>
  </si>
  <si>
    <t>de</t>
  </si>
  <si>
    <t>Twitter for Android</t>
  </si>
  <si>
    <t>Twitter for iPhone</t>
  </si>
  <si>
    <t>Twitter Web Client</t>
  </si>
  <si>
    <t>Twitter Web App</t>
  </si>
  <si>
    <t>Twitter for iPad</t>
  </si>
  <si>
    <t>TweetDeck</t>
  </si>
  <si>
    <t>Tweetbot for iΟS</t>
  </si>
  <si>
    <t>Sprout Social</t>
  </si>
  <si>
    <t>-71.191421,42.227797 
-70.986004,42.227797 
-70.986004,42.399542 
-71.191421,42.399542</t>
  </si>
  <si>
    <t>United States</t>
  </si>
  <si>
    <t>US</t>
  </si>
  <si>
    <t>Boston, MA</t>
  </si>
  <si>
    <t>67b98f17fdcf20be</t>
  </si>
  <si>
    <t>Boston</t>
  </si>
  <si>
    <t>city</t>
  </si>
  <si>
    <t>https://api.twitter.com/1.1/geo/id/67b98f17fdcf20be.json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</si>
  <si>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</si>
  <si>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</si>
  <si>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</si>
  <si>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</si>
  <si>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</si>
  <si>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</si>
  <si>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</si>
  <si>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</si>
  <si>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</si>
  <si>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</si>
  <si>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</si>
  <si>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</si>
  <si>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</si>
  <si>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</si>
  <si>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</si>
  <si>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</si>
  <si>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</si>
  <si>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</si>
  <si>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</si>
  <si>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</si>
  <si>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</si>
  <si>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Rebekah Tromble</t>
  </si>
  <si>
    <t>PERVADE: Pervasive Data Ethics</t>
  </si>
  <si>
    <t>Michael Zimmer</t>
  </si>
  <si>
    <t>Tracie Farrell</t>
  </si>
  <si>
    <t>Jordan Clark</t>
  </si>
  <si>
    <t>Northeastern U.</t>
  </si>
  <si>
    <t>Dr. Brooke Foucault Welles</t>
  </si>
  <si>
    <t>Elena Simperl</t>
  </si>
  <si>
    <t>sotonWSI</t>
  </si>
  <si>
    <t>Pauline Leonard</t>
  </si>
  <si>
    <t>Web Science Trust</t>
  </si>
  <si>
    <t>Steffen Staab</t>
  </si>
  <si>
    <t>Jason Radford</t>
  </si>
  <si>
    <t>Alessandro  Vespignani</t>
  </si>
  <si>
    <t>Nina Cesare</t>
  </si>
  <si>
    <t>Kevyn Collins-Thompson</t>
  </si>
  <si>
    <t>Stefan Dietze</t>
  </si>
  <si>
    <t>Balint Daroczy</t>
  </si>
  <si>
    <t>Wimmics Team</t>
  </si>
  <si>
    <t>Fabien Gandon</t>
  </si>
  <si>
    <t>trey b</t>
  </si>
  <si>
    <t>nikhil trivedi</t>
  </si>
  <si>
    <t>WebSciConf</t>
  </si>
  <si>
    <t>Querdenkerin</t>
  </si>
  <si>
    <t>Web Science &amp; Social Computing</t>
  </si>
  <si>
    <t>Ric By</t>
  </si>
  <si>
    <t>Cristian Sanchez</t>
  </si>
  <si>
    <t>Sandra González-Bailón</t>
  </si>
  <si>
    <t>The Warren Center for Network &amp; Data Sciences</t>
  </si>
  <si>
    <t>Melanie Lybarger</t>
  </si>
  <si>
    <t>Dr. Jen Golbeck</t>
  </si>
  <si>
    <t>Allan Third</t>
  </si>
  <si>
    <t>Jeanna Matthews</t>
  </si>
  <si>
    <t>jean garcia-gathright / science in the noise</t>
  </si>
  <si>
    <t>L3S Research Center</t>
  </si>
  <si>
    <t>Ujwal Gadiraju</t>
  </si>
  <si>
    <t>Ran Yu</t>
  </si>
  <si>
    <t>Mizuki Oka/岡瑞起</t>
  </si>
  <si>
    <t>Cait⚡️</t>
  </si>
  <si>
    <t>Eduardo Graells-Garrido _xD83D__xDC9A_</t>
  </si>
  <si>
    <t>wokabaut meri</t>
  </si>
  <si>
    <t>The Golden Ratio</t>
  </si>
  <si>
    <t>spicy ghost boi _xD83C__xDDE9__xD83C__xDDF4_</t>
  </si>
  <si>
    <t>Makenzee (kenzeeb2123) _xD83D__xDC96__xD83D__xDC9B__xD83D__xDC99_</t>
  </si>
  <si>
    <t>Jennifer  Maplesden</t>
  </si>
  <si>
    <t>Euron Skelljoy</t>
  </si>
  <si>
    <t>Coeurli _xD83E__xDD56__xD83C__xDF53_</t>
  </si>
  <si>
    <t>Casey Lewis</t>
  </si>
  <si>
    <t>Bailee</t>
  </si>
  <si>
    <t>Marisa Taylor Scott</t>
  </si>
  <si>
    <t>Shawn M. Jones</t>
  </si>
  <si>
    <t>Emily</t>
  </si>
  <si>
    <t>Lauren</t>
  </si>
  <si>
    <t>Jamie Carey</t>
  </si>
  <si>
    <t>Roh</t>
  </si>
  <si>
    <t>Simon Li</t>
  </si>
  <si>
    <t>elliot _xD83C__xDF08_</t>
  </si>
  <si>
    <t>LeanneF</t>
  </si>
  <si>
    <t>Brooke Temple</t>
  </si>
  <si>
    <t>Northeastern University Khoury College</t>
  </si>
  <si>
    <t>Geert-Jan Houben</t>
  </si>
  <si>
    <t>Mahdieh (Madea) Zabihimayvan</t>
  </si>
  <si>
    <t>ernesto damiani</t>
  </si>
  <si>
    <t>Sarah Hewitt</t>
  </si>
  <si>
    <t>Kylie Piach</t>
  </si>
  <si>
    <t>neeraja (aka bad indian girl)</t>
  </si>
  <si>
    <t>Austin</t>
  </si>
  <si>
    <t>Em</t>
  </si>
  <si>
    <t>Robert Daisey</t>
  </si>
  <si>
    <t>Rose</t>
  </si>
  <si>
    <t>Dr Terhi Nurmikko-Fuller</t>
  </si>
  <si>
    <t>Dominic DiFranzo</t>
  </si>
  <si>
    <t>electronic max</t>
  </si>
  <si>
    <t>Pip Willcox</t>
  </si>
  <si>
    <t>David De Roure</t>
  </si>
  <si>
    <t>lexi fortner</t>
  </si>
  <si>
    <t>_xD83D__xDC9B_</t>
  </si>
  <si>
    <t>Zoe Noble _xD83E__xDD93_</t>
  </si>
  <si>
    <t>Kathleen Zurcher</t>
  </si>
  <si>
    <t>Library Conferences</t>
  </si>
  <si>
    <t>Katharina Kinder</t>
  </si>
  <si>
    <t>Louise Hugill</t>
  </si>
  <si>
    <t>jungeun</t>
  </si>
  <si>
    <t>Isabella83</t>
  </si>
  <si>
    <t>unmotivated flop™_xD83C__xDFF3_️‍_xD83C__xDF08_</t>
  </si>
  <si>
    <t>Comp Pol Cologne</t>
  </si>
  <si>
    <t>Jens Wäckerle</t>
  </si>
  <si>
    <t>Ingo Rohlfing</t>
  </si>
  <si>
    <t>Franziska</t>
  </si>
  <si>
    <t>Armin Mertens</t>
  </si>
  <si>
    <t>Katherine Ognyanova</t>
  </si>
  <si>
    <t>Fabien GANDON</t>
  </si>
  <si>
    <t>Axel Bruns</t>
  </si>
  <si>
    <t>Jeren</t>
  </si>
  <si>
    <t>Franziska Pradel</t>
  </si>
  <si>
    <t>fandy</t>
  </si>
  <si>
    <t>Christo Wilson</t>
  </si>
  <si>
    <t>Keisha Taylor - Wes</t>
  </si>
  <si>
    <t>Charalampos Chelmis</t>
  </si>
  <si>
    <t>Eugene Siow</t>
  </si>
  <si>
    <t>Wendy Hall</t>
  </si>
  <si>
    <t>exdwarf.com</t>
  </si>
  <si>
    <t>FLOOD-serv EU Project</t>
  </si>
  <si>
    <t>SHAPE-ID</t>
  </si>
  <si>
    <t>John S. Erickson</t>
  </si>
  <si>
    <t>The New York Times</t>
  </si>
  <si>
    <t>Faiza Patel</t>
  </si>
  <si>
    <t>Creep-Project-EIT</t>
  </si>
  <si>
    <t>Solid Project @ MIT</t>
  </si>
  <si>
    <t>Harith Alani</t>
  </si>
  <si>
    <t>Asst Prof, Poli Sci, @UniLeiden | research on social media, digital discourse, digital methods &amp; ethics, computational social science</t>
  </si>
  <si>
    <t>NSF-Funded Pervasive Data Ethics for Computational Research: a multi-disciplinary project examining the reuse of personal/social data in computational research</t>
  </si>
  <si>
    <t>Privacy and internet ethics scholar. Associate Professor @MarquetteCS @MarquetteU (previously @uwmsois). I also run @ZuckerbergFiles. Opinions mine alone.</t>
  </si>
  <si>
    <t>researcher and educator, working with social data scientists on how technology impacts society. Areas of interest - curiosity, metacognition and learning</t>
  </si>
  <si>
    <t>Pronouns: he, HiM, his • NU MUPP _xD83D__xDC68__xD83C__xDFFE_‍_xD83C__xDF93_• MLK Fellow_xD83E__xDD19__xD83C__xDFFE_ • Movement Scientist〽️_xD83E__xDD7C_ • _xD83D__xDECC__xD83D__xDCAD_ of Quantifying the Black Experience in the Age of Humanics _xD83E__xDD16_</t>
  </si>
  <si>
    <t>Northeastern is a global, experiential, research university built on a tradition of engagement with the world. #NUexperience</t>
  </si>
  <si>
    <t>Associate Professor at Northeastern University, network scientist, feminist, teacher, and mom. Appreciates novelty socks and cat memes.</t>
  </si>
  <si>
    <t>Academic at the University of Southampton working on the sociotechnicalities of data</t>
  </si>
  <si>
    <t>The Web Science Institute @unisouthampton investigates how the World Wide Web is changing the world and the world is changing the web.</t>
  </si>
  <si>
    <t>Sociologist @Southampton University interested in Gender and Diversity at Work in international and migration contexts</t>
  </si>
  <si>
    <t>Working with global partners to understand what the Web is, engineer its future, and ensure its social benefit. Celebrating 10 years of Web Science #websci10</t>
  </si>
  <si>
    <t>CEO @VolunteerSci. ABD in sociology @UChicago. Researcher @davidlazer's lab. @appstate and @ncssm alum.</t>
  </si>
  <si>
    <t>Network &amp; Data Science, Computational Epidemiology, Complex Systems</t>
  </si>
  <si>
    <t>PhD in sociology from @UW. Postdoc at @BUSPH. Interested in online spaces, digital methods, inequality, and mourning. Ohio native. Novelty t-shirt enthusiast.</t>
  </si>
  <si>
    <t>Software development, semantic webbiness at Cornell University</t>
  </si>
  <si>
    <t>Associate Professor of Information &amp; Computer Science @UMich | @UMSI+@EECSAtMI. Formerly @MSFTResearch.  Machine Learning, NLP, IR. Opinions mine, not @umich.</t>
  </si>
  <si>
    <t>Professor (Data &amp; Knowledge Engineering) at Heinrich-Heine-University Düsseldorf &amp; Scientific Director for Knowledge Technologies at GESIS (Cologne).</t>
  </si>
  <si>
    <t>Noshir is investigating factors that lead to the formation, maintenance, and dissolution of dynamically linked social and knowledge networks in communities.</t>
  </si>
  <si>
    <t>WIMMICS research team at INRIA and I3S: bridging social semantics and formal semantics on the Web.</t>
  </si>
  <si>
    <t>Senior Researcher at INRIA,  Ph.D. and HDR in Informatics and Computer Science, personal quote : He who controls metadata, controls the web.</t>
  </si>
  <si>
    <t>A nerdy, average cyan cube (he/him)</t>
  </si>
  <si>
    <t>Web Architect at a museum in Chicago. Co-creator of @visitorsofcolor. Views are my own. He/him</t>
  </si>
  <si>
    <t>The ACM Web Science Conference</t>
  </si>
  <si>
    <t>#phdlife @DTIC_UPF, @WRG_UPF, Supervised by @polarbearby &amp; @luzrello:  hci, social computing, ml, games: What would happen if ... former @hcioldenburg</t>
  </si>
  <si>
    <t>Web Science and Social Computing Research Group @UPFBarcelona  Led by: @ChaToX</t>
  </si>
  <si>
    <t>Associate Professor @AnnenbergPenn | Research Associate @oiioxford | World Citizen | Research: https://t.co/fyPLL5neFd | Unpredictable stuff: stay tuned</t>
  </si>
  <si>
    <t>A research center @PennEngineers, working to foster research and innovation in interconnected social, economic and technological systems.</t>
  </si>
  <si>
    <t>Prof @ UMD, Computer Scientist. Social media, research, science, truth, justice, the American way. I also run @theGoldenRatio4</t>
  </si>
  <si>
    <t>Semantic Web evangelist (still), Web Science promoter, and "geek who speaks wonk" in my spare time</t>
  </si>
  <si>
    <t>@ClarksonUniv; @datasociety; @TheOfficialACM; Clarkson Open Source Institute; Computer science professor, poet, dancer, writer, photographer</t>
  </si>
  <si>
    <t>research scientist, music maker. interests: science literacy, music tech, algos and ethics, climate activism, space nerdism, robots.</t>
  </si>
  <si>
    <t>We focus on #basic and #applied #research in the field of #Web #Science &amp; we develop new &amp; #innovative methods &amp; technologies.
Tweets by @AlexandraGaratz</t>
  </si>
  <si>
    <t>Postdoctoral Researcher at L3S Research Center.
Human Computation | Crowdsourcing | Web Search | Information Retrieval | HCI</t>
  </si>
  <si>
    <t>Computer Science PhD Student at GESIS</t>
  </si>
  <si>
    <t>筑波大学・准教授。ウェブサイエンス・人工生命。Alternative Machine Inc. 代表取締役。人工知能学会ウェブサイエンス研究会・主査。ALIFE Lab.ディレクター。『作って動かすALife』オライリー・ジャパンより発売中https://t.co/jQnO7uJXE1</t>
  </si>
  <si>
    <t>marathoner. LFC supporter. ugly dog. it’s not the waking, it’s the rising. someone’s disaffected niece</t>
  </si>
  <si>
    <t>「STAND NAME」 En Remolinos 「STAND MASTER」 Carnby / Detective / Pajarito
"Stand up, join us, Data Crusaders alive! We have the power to face the future"</t>
  </si>
  <si>
    <t>Happiest with a backpack in the wilderness Love hills and the odd trip on 2 wheels Longterm Mac tragic Artist Designer Biodynamic Gardener Dog Trainer Poet</t>
  </si>
  <si>
    <t>Maggie_xD83D__xDE07_, Jasmine, Hopper, Venkman, Queso, &amp; Riley w/ @jengolbeck &amp; @ingoburghardt All good girls. SC/IG: theGoldenRatio4</t>
  </si>
  <si>
    <t>I accept all major credit cards.
semi professional third wheel.</t>
  </si>
  <si>
    <t>Keep talking, even if no one's listening; someone's bound to listen eventually. - what I keep telling myself as I post another tweet. she/her</t>
  </si>
  <si>
    <t>Australia</t>
  </si>
  <si>
    <t>Mostly D&amp;D, puppies, and leftish politics. Erstwhile terrorism scholar. I only see notifications from people I follow/follow me. I block MAGA trolls on sight.</t>
  </si>
  <si>
    <t>@COLDPLAYING IS BACK
My old bed sheet has 62K likes on Instagram #TeamLittleGirlies #GlutenTag</t>
  </si>
  <si>
    <t>Pro-choice childfree feminist atheist beagle mom ballet dancer with a passion for books, nail polish, and fuzzy animals. Not necessarily in that order.</t>
  </si>
  <si>
    <t>Nap time is all the time. KSU ‘22. Biology. Pre-Med. she/her/hers</t>
  </si>
  <si>
    <t>| Actor . Director . Creator . |
 “You’re like a Mom at a Party” - @katiefarhood</t>
  </si>
  <si>
    <t>Cat parent, PhD Student at Old Dominion University; web science/digital libraries/web archiving. Opinions are my own; retweets are not necessarily endorsements.</t>
  </si>
  <si>
    <t>Mount Ida College ➡️ SUNY Canton '20 _xD83D__xDC3E__xD83C__xDFC0_</t>
  </si>
  <si>
    <t>my love languages are planner supplies and northeastern university championships. she/her. #bloggesstribe.</t>
  </si>
  <si>
    <t>10 years late &amp; no original thoughts</t>
  </si>
  <si>
    <t>future doctor × stan life;
probably anxiety ridden</t>
  </si>
  <si>
    <t>The Golden Ratio Doggos accidentally followed me once. 
Tweets about #travel, #Math, #avgeek, #HongKong, #LGBT, #Cuddles and #TravelBear, #BabyNiles.</t>
  </si>
  <si>
    <t>etsu | english major | he/they | nonbinary babe | 'tell me how to get down from here!'</t>
  </si>
  <si>
    <t>Analogue leadership in a digital world. Exploring ideas in digital literacy and Web Science. Tweets by Anni Rowland-Campbell</t>
  </si>
  <si>
    <t>Chief Innovation Officer. Into new ways of learning/collaborating/working, new businesses, and new lives for children in care. Views entirely my own.</t>
  </si>
  <si>
    <t>AIAI Youth Council Representative for Wahta Mohawks ✊_xD83C__xDFFD_✊_xD83C__xDFFD_</t>
  </si>
  <si>
    <t>The official Twitter account for @Northeastern's Khoury College of Computer Sciences</t>
  </si>
  <si>
    <t>PhD candidate of computer science, working at @wrightstate on data analytics for complex cyber-security and Socio-technological systems</t>
  </si>
  <si>
    <t>polytropos</t>
  </si>
  <si>
    <t>Resting teacher. PhD student researching the Edu-blogosphere. Left-wing. Be kind, people.</t>
  </si>
  <si>
    <t>writer
lawyer
proud liberal (#impeach/#indict trump)
animal lover
most tweets r current events/politics
best tweets r about animals
no MAGAts</t>
  </si>
  <si>
    <t>Wayward son carrying on;</t>
  </si>
  <si>
    <t>supporting cleveland sports is a full time job.</t>
  </si>
  <si>
    <t>Loves Baseball. NY Yankees and all of their Minor League Teams. Golden Retrievers are the BEST. Love My Daughter. Lost my wife to cancer. Cancer Sucks!!!!!</t>
  </si>
  <si>
    <t>Linked Open Data enthusiast. Dabbler in 3D. Lecturer in #DigitalHumanities @ourANU. @SoftwareSaved Fellow. @TDHASSN HASS DEVL Champion. Opinions all mine...</t>
  </si>
  <si>
    <t>PostDoc in the Social Media Lab Communication Department at Cornell University.</t>
  </si>
  <si>
    <t>Max Van Kleek _xD83C__xDFF3_️‍_xD83C__xDF08_ Associate Prof. at @CompSciOxford &amp; Fellow of @KelloggOx. Helping users regain autonomy using AI &amp; HCI in an era where users are left behind.</t>
  </si>
  <si>
    <t>Head of Research, @UkNatArchives' @UKNatArcRes. The dog is my own.</t>
  </si>
  <si>
    <t>Interdisciplinary prof at Oxford: music &amp; AI, digital &amp; humanities, IoT &amp; cybersecurity, web science &amp; social machines, Lovelace &amp; creativity, small bass player</t>
  </si>
  <si>
    <t>adopt don’t shop</t>
  </si>
  <si>
    <t>~artsy~ but could squash you. have hedgehog, want service dog. salty. sings too much. would die for kat stratford. let me hit you with some knowledge. she/her</t>
  </si>
  <si>
    <t>Org Learning/Systems Thinking, #GoCubsGo, “bonus mom”, GMa Z to 7 young adults, MN w/husb Tom &amp; Angel English Cream Retriever. #TheResistance #WeAreThePatriots</t>
  </si>
  <si>
    <t>Tweets by @meta21st &amp; @jlibraryist. #libconferences Happy conferencing!</t>
  </si>
  <si>
    <t>Cultural anthropologist. Researching the epistemology of Big Data.</t>
  </si>
  <si>
    <t>하라는 대로 했는데 난 눈치만 보고 있잖아</t>
  </si>
  <si>
    <t>Professor Web Science</t>
  </si>
  <si>
    <t>probably screaming about eurovision</t>
  </si>
  <si>
    <t>Electoral Politics and Representation, Political Economy, Political Institutions, Qualitative and Quantitative Political Methodology</t>
  </si>
  <si>
    <t>Doctoral researcher at the Cologne Center for Comparative Politics.</t>
  </si>
  <si>
    <t>Political scientist. Interested in social science methods and party politics. APSR assoc editor. Tweets are private. RT are RT</t>
  </si>
  <si>
    <t>PhD researcher in quantitative political economy @WiSoUniCologne | Data Science | Statistics | Political Economy</t>
  </si>
  <si>
    <t>Research: tech, politics &amp; media, networks &amp; computational social science | Asst. Prof. @RutgersU | Past: PhD @USC, Lazer Lab postdoc @Northeastern &amp; @Harvard</t>
  </si>
  <si>
    <t>social media and journalism researcher at http://t.co/2uquTbACfN - views are my own</t>
  </si>
  <si>
    <t>PhD Student in Political Science, Research on Search Engines</t>
  </si>
  <si>
    <t>Professor of Computer Science at Northeastern University. Member of the Security and Privacy Institute. Research on algorithmic transparency and accountability.</t>
  </si>
  <si>
    <t>Interconnected thoughts on technology, philosophy, history and culture. Currently working on a PhD in Web Science ... https://t.co/jpXdvNEw4z @taylorkeisha</t>
  </si>
  <si>
    <t>Living, thinking, inquiring, tinkering with networked data for social good --
Assistant Professor in Computer Science</t>
  </si>
  <si>
    <t>Computer Scientist studying distributed analytics on Linked Data for the Internet of Things</t>
  </si>
  <si>
    <t>Passionate about Web Science, women in science and engineering, and shopping!</t>
  </si>
  <si>
    <t>R&amp;D</t>
  </si>
  <si>
    <t>This project receives funding from the @EU_H2020 Research &amp; Innovation Programme. Any related tweets reflect only the views of the project owner.</t>
  </si>
  <si>
    <t>This project has received funding from the European Union’s Horizon 2020  research and innovation programme under grant agreement No. 822705.  #shapeID</t>
  </si>
  <si>
    <t>#rstats #DataScience #WebScience #SemanticWeb #Semantalytics @RPI (Newfound Lake, NH, USA)_xD83D__xDC27_</t>
  </si>
  <si>
    <t>"The Weekly" is our new TV series. Episodes air Sundays at 10 p.m. on FX and on Hulu the next day. 
News tips? Share them here: https://t.co/ghL9OoYKMM</t>
  </si>
  <si>
    <t>Co-Director, Liberty and National Security Program @brennancenter. Views are my own.</t>
  </si>
  <si>
    <t>#Cyberbullying Effects Prevention - @EIT_Digital Call 2018/19 - Action Line: Digital Wellbeing. Partners: @FBKcom @inria_sophia @Expert_System @EngineeringSpa</t>
  </si>
  <si>
    <t>A platform for radically decentralized user-centric Linked Data applications.
https://t.co/r6aqWo9zqI</t>
  </si>
  <si>
    <t>Professor of Web Science at the Knowledge Media institute, Open University, UK -  #semanticweb #webscience #socialmedia</t>
  </si>
  <si>
    <t>Leiden, Netherlands</t>
  </si>
  <si>
    <t>College Park, MD</t>
  </si>
  <si>
    <t>Milwaukee, Wisconsin</t>
  </si>
  <si>
    <t>Milton Keynes</t>
  </si>
  <si>
    <t>London, England</t>
  </si>
  <si>
    <t>Southampton, UK</t>
  </si>
  <si>
    <t>University of Southampton</t>
  </si>
  <si>
    <t>Koblenz</t>
  </si>
  <si>
    <t xml:space="preserve">@northeastern </t>
  </si>
  <si>
    <t>Ann Arbor, MI</t>
  </si>
  <si>
    <t>Cologne, Germany</t>
  </si>
  <si>
    <t>Valbonne,France</t>
  </si>
  <si>
    <t>Sophia Antipolis, France</t>
  </si>
  <si>
    <t>Alexandria, VA</t>
  </si>
  <si>
    <t>chicago</t>
  </si>
  <si>
    <t>Barcelona, Spanien</t>
  </si>
  <si>
    <t>Barcelona, España</t>
  </si>
  <si>
    <t>Philadelphia, PA</t>
  </si>
  <si>
    <t>usually USA</t>
  </si>
  <si>
    <t>Milton Keynes, England</t>
  </si>
  <si>
    <t>Hannover, Germany</t>
  </si>
  <si>
    <t>tokyo</t>
  </si>
  <si>
    <t>Chicago, IL</t>
  </si>
  <si>
    <t>Neo SCL</t>
  </si>
  <si>
    <t>Oz &amp; Worldwide Walkabout</t>
  </si>
  <si>
    <t>Washington, DC</t>
  </si>
  <si>
    <t>Florida, USA</t>
  </si>
  <si>
    <t>I'm here, I guess</t>
  </si>
  <si>
    <t>Perth, Western Australia</t>
  </si>
  <si>
    <t>DFW, TX</t>
  </si>
  <si>
    <t>Paris</t>
  </si>
  <si>
    <t>Norfolk, VA, USA</t>
  </si>
  <si>
    <t>San Diego, CA</t>
  </si>
  <si>
    <t>Santa Fe, NM</t>
  </si>
  <si>
    <t>East Boston, MA</t>
  </si>
  <si>
    <t>California, USA</t>
  </si>
  <si>
    <t>where the monsters hide</t>
  </si>
  <si>
    <t>212, 214, +852</t>
  </si>
  <si>
    <t>Gray, TN</t>
  </si>
  <si>
    <t>Australia and London</t>
  </si>
  <si>
    <t>Sydney</t>
  </si>
  <si>
    <t>Boston | Seattle | Charlotte | San Francisco Bay Area | Toronto</t>
  </si>
  <si>
    <t>the Netherlands</t>
  </si>
  <si>
    <t>Ohio, USA</t>
  </si>
  <si>
    <t>Abu Dhabi</t>
  </si>
  <si>
    <t>Southampton, England</t>
  </si>
  <si>
    <t>SF/NYC</t>
  </si>
  <si>
    <t>Victoria, British Columbia</t>
  </si>
  <si>
    <t>Miami University</t>
  </si>
  <si>
    <t>Frankford, DE</t>
  </si>
  <si>
    <t>Ithaca, NY</t>
  </si>
  <si>
    <t>Oxford, England</t>
  </si>
  <si>
    <t>Kew &amp; Oxford, UK</t>
  </si>
  <si>
    <t>England</t>
  </si>
  <si>
    <t>Ankeny, IA</t>
  </si>
  <si>
    <t>Prior Lake, MN</t>
  </si>
  <si>
    <t>All around the world...</t>
  </si>
  <si>
    <t>Kiel</t>
  </si>
  <si>
    <t>varying degrees of hell</t>
  </si>
  <si>
    <t>Köln, Deutschland</t>
  </si>
  <si>
    <t>France</t>
  </si>
  <si>
    <t>Brisbane (mostly)</t>
  </si>
  <si>
    <t>Manado</t>
  </si>
  <si>
    <t>University at Albany, SUNY</t>
  </si>
  <si>
    <t>Slovakia</t>
  </si>
  <si>
    <t>Trinity College Dublin</t>
  </si>
  <si>
    <t>43.636828, -71.737928</t>
  </si>
  <si>
    <t>New York City</t>
  </si>
  <si>
    <t>New York</t>
  </si>
  <si>
    <t>Cambridge, MA</t>
  </si>
  <si>
    <t>UK</t>
  </si>
  <si>
    <t>https://t.co/vCD3GOcKmw</t>
  </si>
  <si>
    <t>https://t.co/4fS6oBSq8G</t>
  </si>
  <si>
    <t>https://t.co/0UCaSxpASf</t>
  </si>
  <si>
    <t>https://t.co/OP1nYqbolF</t>
  </si>
  <si>
    <t>https://t.co/tUhI2oiKQI</t>
  </si>
  <si>
    <t>https://t.co/87zk8FJY0i</t>
  </si>
  <si>
    <t>http://t.co/RT7zzt0ArW</t>
  </si>
  <si>
    <t>https://t.co/cp30ZCDtGS</t>
  </si>
  <si>
    <t>http://t.co/YCWMXN0qWQ</t>
  </si>
  <si>
    <t>http://t.co/jRVX77t7Ce</t>
  </si>
  <si>
    <t>https://t.co/fZNEmP1m4J</t>
  </si>
  <si>
    <t>https://t.co/X85SCXKdt5</t>
  </si>
  <si>
    <t>http://t.co/QHWI9Ec16n</t>
  </si>
  <si>
    <t>https://t.co/4U2F2ayPKW</t>
  </si>
  <si>
    <t>https://t.co/xjKBhsfsmM</t>
  </si>
  <si>
    <t>https://t.co/xHMxFnCmaY</t>
  </si>
  <si>
    <t>https://t.co/QgEg7Q1Vqy</t>
  </si>
  <si>
    <t>https://t.co/vzZW3KntMt</t>
  </si>
  <si>
    <t>https://t.co/Zvfz7igu9D</t>
  </si>
  <si>
    <t>https://t.co/uPNeAcOXjm</t>
  </si>
  <si>
    <t>https://t.co/twn6a6Pjqs</t>
  </si>
  <si>
    <t>https://t.co/yHChUtfoXs</t>
  </si>
  <si>
    <t>https://t.co/WceLZ0n6yf</t>
  </si>
  <si>
    <t>https://t.co/KFCWviiVZa</t>
  </si>
  <si>
    <t>https://t.co/5HDNRoDODn</t>
  </si>
  <si>
    <t>https://t.co/6QfUtEMuRA</t>
  </si>
  <si>
    <t>https://t.co/ukqmUhVOtH</t>
  </si>
  <si>
    <t>https://t.co/ejg2xYyvjL</t>
  </si>
  <si>
    <t>https://t.co/PfGj2W2D4J</t>
  </si>
  <si>
    <t>https://t.co/Bh2va6hkbK</t>
  </si>
  <si>
    <t>https://t.co/HxQRwXjHkw</t>
  </si>
  <si>
    <t>https://t.co/ZZcrZvKHVJ</t>
  </si>
  <si>
    <t>http://t.co/RTOY6biXiT</t>
  </si>
  <si>
    <t>https://t.co/KIEKO2i7PU</t>
  </si>
  <si>
    <t>http://t.co/wLm4XOOzbT</t>
  </si>
  <si>
    <t>https://t.co/gdJDYsepLn</t>
  </si>
  <si>
    <t>https://t.co/8eKzKomfsM</t>
  </si>
  <si>
    <t>https://t.co/X4WMiEi5qC</t>
  </si>
  <si>
    <t>https://t.co/o1UhzsbNHQ</t>
  </si>
  <si>
    <t>https://t.co/5I5LEPeVVC</t>
  </si>
  <si>
    <t>https://t.co/V8E4oyrGjh</t>
  </si>
  <si>
    <t>https://t.co/VfpuaigNZh</t>
  </si>
  <si>
    <t>http://t.co/o2YeXE6RtX</t>
  </si>
  <si>
    <t>http://t.co/ZsHKMAv2kW</t>
  </si>
  <si>
    <t>https://t.co/QrkstWqCcR</t>
  </si>
  <si>
    <t>https://t.co/HwITN4qSo8</t>
  </si>
  <si>
    <t>https://t.co/vxcsIcJRXK</t>
  </si>
  <si>
    <t>https://t.co/T7AMGBxu2e</t>
  </si>
  <si>
    <t>http://t.co/oXhRSM42ns</t>
  </si>
  <si>
    <t>https://t.co/QgGkHw2RFo</t>
  </si>
  <si>
    <t>https://t.co/1MqXdGHPIc</t>
  </si>
  <si>
    <t>https://t.co/k2KiXMITh1</t>
  </si>
  <si>
    <t>https://t.co/8x2QGAloQ8</t>
  </si>
  <si>
    <t>https://t.co/wr9X6ALpDS</t>
  </si>
  <si>
    <t>https://t.co/m0UkD95Igt</t>
  </si>
  <si>
    <t>https://t.co/TAn2yQeRjH</t>
  </si>
  <si>
    <t>https://t.co/B1d062WPKC</t>
  </si>
  <si>
    <t>http://t.co/ahvuWqicF9</t>
  </si>
  <si>
    <t>http://t.co/DtcPvYMt</t>
  </si>
  <si>
    <t>https://t.co/YFzuNLeDd9</t>
  </si>
  <si>
    <t>https://t.co/9XXCr9DGTe</t>
  </si>
  <si>
    <t>http://t.co/iXNBnPGcs6</t>
  </si>
  <si>
    <t>https://pbs.twimg.com/profile_banners/905421382451941377/1504704430</t>
  </si>
  <si>
    <t>https://pbs.twimg.com/profile_banners/6168682/1468953960</t>
  </si>
  <si>
    <t>https://pbs.twimg.com/profile_banners/3153576862/1489598561</t>
  </si>
  <si>
    <t>https://pbs.twimg.com/profile_banners/213517754/1536032650</t>
  </si>
  <si>
    <t>https://pbs.twimg.com/profile_banners/46477409/1541535802</t>
  </si>
  <si>
    <t>https://pbs.twimg.com/profile_banners/2183995099/1530623057</t>
  </si>
  <si>
    <t>https://pbs.twimg.com/profile_banners/201647998/1492101927</t>
  </si>
  <si>
    <t>https://pbs.twimg.com/profile_banners/87308833/1490349904</t>
  </si>
  <si>
    <t>https://pbs.twimg.com/profile_banners/582161546/1377805359</t>
  </si>
  <si>
    <t>https://pbs.twimg.com/profile_banners/419220939/1530234740</t>
  </si>
  <si>
    <t>https://pbs.twimg.com/profile_banners/14514041/1497549850</t>
  </si>
  <si>
    <t>https://pbs.twimg.com/profile_banners/33970089/1515866191</t>
  </si>
  <si>
    <t>https://pbs.twimg.com/profile_banners/15160540/1356893084</t>
  </si>
  <si>
    <t>https://pbs.twimg.com/profile_banners/3246122080/1555336913</t>
  </si>
  <si>
    <t>https://pbs.twimg.com/profile_banners/462201188/1529665106</t>
  </si>
  <si>
    <t>https://pbs.twimg.com/profile_banners/14301911/1529407408</t>
  </si>
  <si>
    <t>https://pbs.twimg.com/profile_banners/18031217/1382042800</t>
  </si>
  <si>
    <t>https://pbs.twimg.com/profile_banners/32451683/1414436177</t>
  </si>
  <si>
    <t>https://pbs.twimg.com/profile_banners/1948032967/1381353887</t>
  </si>
  <si>
    <t>https://pbs.twimg.com/profile_banners/199179135/1497535335</t>
  </si>
  <si>
    <t>https://pbs.twimg.com/profile_banners/709064775918084097/1510314790</t>
  </si>
  <si>
    <t>https://pbs.twimg.com/profile_banners/715205016/1401140138</t>
  </si>
  <si>
    <t>https://pbs.twimg.com/profile_banners/16330659/1524082957</t>
  </si>
  <si>
    <t>https://pbs.twimg.com/profile_banners/920343626907115520/1555342799</t>
  </si>
  <si>
    <t>https://pbs.twimg.com/profile_banners/2602181830/1526167064</t>
  </si>
  <si>
    <t>https://pbs.twimg.com/profile_banners/117539435/1397263367</t>
  </si>
  <si>
    <t>https://pbs.twimg.com/profile_banners/15336340/1402331815</t>
  </si>
  <si>
    <t>https://pbs.twimg.com/profile_banners/20063868/1377032179</t>
  </si>
  <si>
    <t>https://pbs.twimg.com/profile_banners/22657001/1505565678</t>
  </si>
  <si>
    <t>https://pbs.twimg.com/profile_banners/3150832239/1545215856</t>
  </si>
  <si>
    <t>https://pbs.twimg.com/profile_banners/59217922/1443048909</t>
  </si>
  <si>
    <t>https://pbs.twimg.com/profile_banners/3081585501/1450185811</t>
  </si>
  <si>
    <t>https://pbs.twimg.com/profile_banners/110633876/1535247211</t>
  </si>
  <si>
    <t>https://pbs.twimg.com/profile_banners/465685753/1437544288</t>
  </si>
  <si>
    <t>https://pbs.twimg.com/profile_banners/18855622/1530470557</t>
  </si>
  <si>
    <t>https://pbs.twimg.com/profile_banners/308321267/1462527452</t>
  </si>
  <si>
    <t>https://pbs.twimg.com/profile_banners/816375540303077377/1554500638</t>
  </si>
  <si>
    <t>https://pbs.twimg.com/profile_banners/1095781914/1548715328</t>
  </si>
  <si>
    <t>https://pbs.twimg.com/profile_banners/768370466/1556314266</t>
  </si>
  <si>
    <t>https://pbs.twimg.com/profile_banners/1023304723489861634/1549999610</t>
  </si>
  <si>
    <t>https://pbs.twimg.com/profile_banners/396027819/1447663983</t>
  </si>
  <si>
    <t>https://pbs.twimg.com/profile_banners/34831910/1531851042</t>
  </si>
  <si>
    <t>https://pbs.twimg.com/profile_banners/713125322707709953/1562004050</t>
  </si>
  <si>
    <t>https://pbs.twimg.com/profile_banners/76516456/1539668566</t>
  </si>
  <si>
    <t>https://pbs.twimg.com/profile_banners/22826489/1452665869</t>
  </si>
  <si>
    <t>https://pbs.twimg.com/profile_banners/863485016/1552657317</t>
  </si>
  <si>
    <t>https://pbs.twimg.com/profile_banners/3252331/1541521549</t>
  </si>
  <si>
    <t>https://pbs.twimg.com/profile_banners/912544572160360448/1506403620</t>
  </si>
  <si>
    <t>https://pbs.twimg.com/profile_banners/82791679/1555244768</t>
  </si>
  <si>
    <t>https://pbs.twimg.com/profile_banners/91180118/1372496252</t>
  </si>
  <si>
    <t>https://pbs.twimg.com/profile_banners/2980656520/1559957579</t>
  </si>
  <si>
    <t>https://pbs.twimg.com/profile_banners/2861799981/1514173515</t>
  </si>
  <si>
    <t>https://pbs.twimg.com/profile_banners/363160500/1556555154</t>
  </si>
  <si>
    <t>https://pbs.twimg.com/profile_banners/1006295526722203652/1551993322</t>
  </si>
  <si>
    <t>https://pbs.twimg.com/profile_banners/97543481/1468940142</t>
  </si>
  <si>
    <t>https://pbs.twimg.com/profile_banners/20328681/1398198652</t>
  </si>
  <si>
    <t>https://pbs.twimg.com/profile_banners/4870479089/1530031950</t>
  </si>
  <si>
    <t>https://pbs.twimg.com/profile_banners/1653547458/1384716136</t>
  </si>
  <si>
    <t>https://pbs.twimg.com/profile_banners/2902191704/1557597349</t>
  </si>
  <si>
    <t>https://pbs.twimg.com/profile_banners/162955006/1549677573</t>
  </si>
  <si>
    <t>https://pbs.twimg.com/profile_banners/1626802765/1476286494</t>
  </si>
  <si>
    <t>https://pbs.twimg.com/profile_banners/14276656/1542692733</t>
  </si>
  <si>
    <t>https://pbs.twimg.com/profile_banners/5848122/1512925894</t>
  </si>
  <si>
    <t>https://pbs.twimg.com/profile_banners/27615696/1467838519</t>
  </si>
  <si>
    <t>https://pbs.twimg.com/profile_banners/16492108/1384119516</t>
  </si>
  <si>
    <t>https://pbs.twimg.com/profile_banners/997718970/1558406684</t>
  </si>
  <si>
    <t>https://pbs.twimg.com/profile_banners/1029094803429048320/1535573506</t>
  </si>
  <si>
    <t>https://pbs.twimg.com/profile_banners/3266090472/1555509006</t>
  </si>
  <si>
    <t>https://pbs.twimg.com/profile_banners/569934881/1520714524</t>
  </si>
  <si>
    <t>https://pbs.twimg.com/profile_banners/2562109014/1402523850</t>
  </si>
  <si>
    <t>https://pbs.twimg.com/profile_banners/20063477/1434012197</t>
  </si>
  <si>
    <t>https://pbs.twimg.com/profile_banners/884665129807208448/1559776149</t>
  </si>
  <si>
    <t>https://pbs.twimg.com/profile_banners/882993733/1558363869</t>
  </si>
  <si>
    <t>https://pbs.twimg.com/profile_banners/496229951/1507921727</t>
  </si>
  <si>
    <t>https://pbs.twimg.com/profile_banners/75641981/1398338003</t>
  </si>
  <si>
    <t>https://pbs.twimg.com/profile_banners/15938277/1510172544</t>
  </si>
  <si>
    <t>https://pbs.twimg.com/profile_banners/78807415/1398387399</t>
  </si>
  <si>
    <t>https://pbs.twimg.com/profile_banners/299398818/1381717311</t>
  </si>
  <si>
    <t>https://pbs.twimg.com/profile_banners/102451718/1403669652</t>
  </si>
  <si>
    <t>https://pbs.twimg.com/profile_banners/120471038/1431383876</t>
  </si>
  <si>
    <t>https://pbs.twimg.com/profile_banners/36024756/1510052580</t>
  </si>
  <si>
    <t>https://pbs.twimg.com/profile_banners/609929187/1410888524</t>
  </si>
  <si>
    <t>https://pbs.twimg.com/profile_banners/763365608683692032/1470905567</t>
  </si>
  <si>
    <t>https://pbs.twimg.com/profile_banners/1105403538203701248/1553593035</t>
  </si>
  <si>
    <t>https://pbs.twimg.com/profile_banners/17369964/1490698485</t>
  </si>
  <si>
    <t>https://pbs.twimg.com/profile_banners/807095/1562009397</t>
  </si>
  <si>
    <t>https://pbs.twimg.com/profile_banners/1137416996/1492284659</t>
  </si>
  <si>
    <t>https://pbs.twimg.com/profile_banners/966237796406120450/1519204464</t>
  </si>
  <si>
    <t>en-gb</t>
  </si>
  <si>
    <t>es</t>
  </si>
  <si>
    <t>fr</t>
  </si>
  <si>
    <t>http://abs.twimg.com/images/themes/theme1/bg.png</t>
  </si>
  <si>
    <t>http://abs.twimg.com/images/themes/theme9/bg.gif</t>
  </si>
  <si>
    <t>http://abs.twimg.com/images/themes/theme2/bg.gif</t>
  </si>
  <si>
    <t>http://abs.twimg.com/images/themes/theme14/bg.gif</t>
  </si>
  <si>
    <t>http://abs.twimg.com/images/themes/theme10/bg.gif</t>
  </si>
  <si>
    <t>http://abs.twimg.com/images/themes/theme18/bg.gif</t>
  </si>
  <si>
    <t>http://abs.twimg.com/images/themes/theme13/bg.gif</t>
  </si>
  <si>
    <t>http://abs.twimg.com/images/themes/theme15/bg.png</t>
  </si>
  <si>
    <t>http://abs.twimg.com/images/themes/theme7/bg.gif</t>
  </si>
  <si>
    <t>http://abs.twimg.com/images/themes/theme12/bg.gif</t>
  </si>
  <si>
    <t>http://abs.twimg.com/images/themes/theme4/bg.gif</t>
  </si>
  <si>
    <t>http://abs.twimg.com/images/themes/theme3/bg.gif</t>
  </si>
  <si>
    <t>http://pbs.twimg.com/profile_images/930874152210354176/Tc9qVyeI_normal.jpg</t>
  </si>
  <si>
    <t>http://pbs.twimg.com/profile_images/1033987001765249024/Rn8hu0hc_normal.jpg</t>
  </si>
  <si>
    <t>http://pbs.twimg.com/profile_images/1059904024558911488/BMBQGbjZ_normal.jpg</t>
  </si>
  <si>
    <t>http://pbs.twimg.com/profile_images/1050486466911002625/x_zAxW7N_normal.jpg</t>
  </si>
  <si>
    <t>http://pbs.twimg.com/profile_images/801617686996189184/IgMnevvu_normal.jpg</t>
  </si>
  <si>
    <t>http://pbs.twimg.com/profile_images/1015276479838605313/VyT8GOYc_normal.jpg</t>
  </si>
  <si>
    <t>http://pbs.twimg.com/profile_images/1009033459841552386/WF2MMgkH_normal.jpg</t>
  </si>
  <si>
    <t>http://pbs.twimg.com/profile_images/909041276330356736/uU9Z064M_normal.jpg</t>
  </si>
  <si>
    <t>http://pbs.twimg.com/profile_images/983093568100122626/-pSIHoR-_normal.jpg</t>
  </si>
  <si>
    <t>http://pbs.twimg.com/profile_images/1075340068271874048/7ppVk8X8_normal.jpg</t>
  </si>
  <si>
    <t>http://pbs.twimg.com/profile_images/1502954747/intersticia_clocks_normal.jpg</t>
  </si>
  <si>
    <t>http://pbs.twimg.com/profile_images/2345330945/qb7lravqvd56in29h61l_normal.jpeg</t>
  </si>
  <si>
    <t>http://pbs.twimg.com/profile_images/3463284039/5156c05df06eb51a0408874654321318_normal.jpeg</t>
  </si>
  <si>
    <t>http://pbs.twimg.com/profile_images/1013539219388686336/p1c4j4su_normal.jpg</t>
  </si>
  <si>
    <t>http://pbs.twimg.com/profile_images/1102632788971397120/OQPfWmm1_normal.png</t>
  </si>
  <si>
    <t>http://pbs.twimg.com/profile_images/378800000100817393/c101105dc41b412a03a9912405c0b6e0_normal.jpeg</t>
  </si>
  <si>
    <t>http://abs.twimg.com/sticky/default_profile_images/default_profile_normal.png</t>
  </si>
  <si>
    <t>http://pbs.twimg.com/profile_images/932200383681912834/hDDoZN9A_normal.jpg</t>
  </si>
  <si>
    <t>http://pbs.twimg.com/profile_images/1249381366/Ognyanova-200px_normal.png</t>
  </si>
  <si>
    <t>http://pbs.twimg.com/profile_images/978882808017014784/nfPzUA-V_normal.jpg</t>
  </si>
  <si>
    <t>http://pbs.twimg.com/profile_images/459500839799750656/H7xES5vj_normal.png</t>
  </si>
  <si>
    <t>http://pbs.twimg.com/profile_images/378800000238715964/bdd2c3d5cc5e7e95c39a0613693af2c8_normal.jpeg</t>
  </si>
  <si>
    <t>http://pbs.twimg.com/profile_images/481650293092786176/enf6DdCF_normal.jpeg</t>
  </si>
  <si>
    <t>http://pbs.twimg.com/profile_images/597894120288444416/TMtQxIu5_normal.jpg</t>
  </si>
  <si>
    <t>http://pbs.twimg.com/profile_images/763367816955387904/Eou86Hrg_normal.jpg</t>
  </si>
  <si>
    <t>http://pbs.twimg.com/profile_images/1110478986088538112/-BTdiKx1_normal.png</t>
  </si>
  <si>
    <t>http://pbs.twimg.com/profile_images/1098244578472280064/gjkVMelR_normal.png</t>
  </si>
  <si>
    <t>http://pbs.twimg.com/profile_images/3207187088/5dadb1edbeef8d68935b11c6fa3d97ed_normal.jpeg</t>
  </si>
  <si>
    <t>http://pbs.twimg.com/profile_images/1130465820872708096/0FRTDI_Z_normal.png</t>
  </si>
  <si>
    <t>http://pbs.twimg.com/profile_images/823900852263866368/Y4i8DUOi_normal.jpg</t>
  </si>
  <si>
    <t>Open Twitter Page for This Person</t>
  </si>
  <si>
    <t>https://twitter.com/rebekahktromble</t>
  </si>
  <si>
    <t>https://twitter.com/pervade_team</t>
  </si>
  <si>
    <t>https://twitter.com/michaelzimmer</t>
  </si>
  <si>
    <t>https://twitter.com/t_m_farrell</t>
  </si>
  <si>
    <t>https://twitter.com/prodigalson2025</t>
  </si>
  <si>
    <t>https://twitter.com/northeastern</t>
  </si>
  <si>
    <t>https://twitter.com/foucaultwelles</t>
  </si>
  <si>
    <t>https://twitter.com/esimperl</t>
  </si>
  <si>
    <t>https://twitter.com/sotonwsi</t>
  </si>
  <si>
    <t>https://twitter.com/paulineleonard</t>
  </si>
  <si>
    <t>https://twitter.com/websciencetrust</t>
  </si>
  <si>
    <t>https://twitter.com/ststaab</t>
  </si>
  <si>
    <t>https://twitter.com/jsradford</t>
  </si>
  <si>
    <t>https://twitter.com/alexvespi</t>
  </si>
  <si>
    <t>https://twitter.com/nlcesare</t>
  </si>
  <si>
    <t>https://twitter.com/hudajkhan</t>
  </si>
  <si>
    <t>https://twitter.com/kevynct</t>
  </si>
  <si>
    <t>https://twitter.com/stefandietze</t>
  </si>
  <si>
    <t>https://twitter.com/noshir</t>
  </si>
  <si>
    <t>https://twitter.com/daroczyb</t>
  </si>
  <si>
    <t>https://twitter.com/wimmics</t>
  </si>
  <si>
    <t>https://twitter.com/fabien_gandon</t>
  </si>
  <si>
    <t>https://twitter.com/vybeauregard</t>
  </si>
  <si>
    <t>https://twitter.com/nikhiltri</t>
  </si>
  <si>
    <t>https://twitter.com/websciconf</t>
  </si>
  <si>
    <t>https://twitter.com/rauschii</t>
  </si>
  <si>
    <t>https://twitter.com/wssc_upf</t>
  </si>
  <si>
    <t>https://twitter.com/polarbearby</t>
  </si>
  <si>
    <t>https://twitter.com/crasanchezd</t>
  </si>
  <si>
    <t>https://twitter.com/sgonzalezbailon</t>
  </si>
  <si>
    <t>https://twitter.com/warrencntrpenn</t>
  </si>
  <si>
    <t>https://twitter.com/melanielybarger</t>
  </si>
  <si>
    <t>https://twitter.com/jengolbeck</t>
  </si>
  <si>
    <t>https://twitter.com/jahendler</t>
  </si>
  <si>
    <t>https://twitter.com/thirda</t>
  </si>
  <si>
    <t>https://twitter.com/jeanna_matthews</t>
  </si>
  <si>
    <t>https://twitter.com/scinoise</t>
  </si>
  <si>
    <t>https://twitter.com/l3s_luh</t>
  </si>
  <si>
    <t>https://twitter.com/ujlaw</t>
  </si>
  <si>
    <t>https://twitter.com/ranyu_zh</t>
  </si>
  <si>
    <t>https://twitter.com/miz_oka</t>
  </si>
  <si>
    <t>https://twitter.com/caitrun</t>
  </si>
  <si>
    <t>https://twitter.com/carnby</t>
  </si>
  <si>
    <t>https://twitter.com/wokabaut_meri</t>
  </si>
  <si>
    <t>https://twitter.com/thegoldenratio4</t>
  </si>
  <si>
    <t>https://twitter.com/corderorodney</t>
  </si>
  <si>
    <t>https://twitter.com/makenzeeb</t>
  </si>
  <si>
    <t>https://twitter.com/jennifermaple16</t>
  </si>
  <si>
    <t>https://twitter.com/dmskeletor</t>
  </si>
  <si>
    <t>https://twitter.com/coeurli</t>
  </si>
  <si>
    <t>https://twitter.com/cynical_tutu</t>
  </si>
  <si>
    <t>https://twitter.com/prpleonelp21</t>
  </si>
  <si>
    <t>https://twitter.com/themarisataylor</t>
  </si>
  <si>
    <t>https://twitter.com/shawnmjones</t>
  </si>
  <si>
    <t>https://twitter.com/emily_pentz98</t>
  </si>
  <si>
    <t>https://twitter.com/ljs39</t>
  </si>
  <si>
    <t>https://twitter.com/jamiecarey311</t>
  </si>
  <si>
    <t>https://twitter.com/taynsel</t>
  </si>
  <si>
    <t>https://twitter.com/cybycmu</t>
  </si>
  <si>
    <t>https://twitter.com/lvrdntlv</t>
  </si>
  <si>
    <t>https://twitter.com/intersticia</t>
  </si>
  <si>
    <t>https://twitter.com/leannef</t>
  </si>
  <si>
    <t>https://twitter.com/btemp94</t>
  </si>
  <si>
    <t>https://twitter.com/khourycollege</t>
  </si>
  <si>
    <t>https://twitter.com/gjhouben</t>
  </si>
  <si>
    <t>https://twitter.com/madea_zabi</t>
  </si>
  <si>
    <t>https://twitter.com/edamiani064</t>
  </si>
  <si>
    <t>https://twitter.com/s2hewitt</t>
  </si>
  <si>
    <t>https://twitter.com/k_piach</t>
  </si>
  <si>
    <t>https://twitter.com/bad_indian_girl</t>
  </si>
  <si>
    <t>https://twitter.com/mraustinr5</t>
  </si>
  <si>
    <t>https://twitter.com/emm_nicolee</t>
  </si>
  <si>
    <t>https://twitter.com/rdaisey</t>
  </si>
  <si>
    <t>https://twitter.com/roseclare0000</t>
  </si>
  <si>
    <t>https://twitter.com/tmtn</t>
  </si>
  <si>
    <t>https://twitter.com/difrad</t>
  </si>
  <si>
    <t>https://twitter.com/emax</t>
  </si>
  <si>
    <t>https://twitter.com/pipwillcox</t>
  </si>
  <si>
    <t>https://twitter.com/dder</t>
  </si>
  <si>
    <t>https://twitter.com/peniguino1</t>
  </si>
  <si>
    <t>https://twitter.com/cecebenitoo</t>
  </si>
  <si>
    <t>https://twitter.com/thenoblezoe</t>
  </si>
  <si>
    <t>https://twitter.com/kazurcher</t>
  </si>
  <si>
    <t>https://twitter.com/libconferences</t>
  </si>
  <si>
    <t>https://twitter.com/ka_kinder</t>
  </si>
  <si>
    <t>https://twitter.com/leatherrose</t>
  </si>
  <si>
    <t>https://twitter.com/2jnugenu</t>
  </si>
  <si>
    <t>https://twitter.com/isabella83</t>
  </si>
  <si>
    <t>https://twitter.com/needmesomepie</t>
  </si>
  <si>
    <t>https://twitter.com/comppolcologne</t>
  </si>
  <si>
    <t>https://twitter.com/jwaeckerle</t>
  </si>
  <si>
    <t>https://twitter.com/ingorohlfing</t>
  </si>
  <si>
    <t>https://twitter.com/franziska</t>
  </si>
  <si>
    <t>https://twitter.com/arminmertens</t>
  </si>
  <si>
    <t>https://twitter.com/ognyanova</t>
  </si>
  <si>
    <t>https://twitter.com/fabiengandon</t>
  </si>
  <si>
    <t>https://twitter.com/snurb_dot_info</t>
  </si>
  <si>
    <t>https://twitter.com/jrn_rz</t>
  </si>
  <si>
    <t>https://twitter.com/franziskapradel</t>
  </si>
  <si>
    <t>https://twitter.com/stefandie</t>
  </si>
  <si>
    <t>https://twitter.com/bowlinearl</t>
  </si>
  <si>
    <t>https://twitter.com/techilosophy</t>
  </si>
  <si>
    <t>https://twitter.com/cchelmis</t>
  </si>
  <si>
    <t>https://twitter.com/eugene_siow</t>
  </si>
  <si>
    <t>https://twitter.com/damewendydbe</t>
  </si>
  <si>
    <t>https://twitter.com/exdwarf</t>
  </si>
  <si>
    <t>https://twitter.com/floodserveu</t>
  </si>
  <si>
    <t>https://twitter.com/shapeid_eu</t>
  </si>
  <si>
    <t>https://twitter.com/olyerickson</t>
  </si>
  <si>
    <t>https://twitter.com/nytimes</t>
  </si>
  <si>
    <t>https://twitter.com/faizapatelbcj</t>
  </si>
  <si>
    <t>https://twitter.com/creeppro_eit</t>
  </si>
  <si>
    <t>https://twitter.com/solidmit</t>
  </si>
  <si>
    <t>https://twitter.com/halani</t>
  </si>
  <si>
    <t>rebekahktromble
RT @michaelzimmer: If you'll be
at #WebSci19 next week it's not
too late to sign up for the @pervade_team
tutorial on "Web Research Ethics:…</t>
  </si>
  <si>
    <t xml:space="preserve">pervade_team
</t>
  </si>
  <si>
    <t>michaelzimmer
I didn't make it to #WebSci19 due
to my flight being canceled. And
I'll just point out that (a) only
1 person of 18 registrants showed
up to our tutorial this morning
(I was planning to Skype in remotely),
and (b) my scheduled return flight
later tonight has already been
delayed.</t>
  </si>
  <si>
    <t>t_m_farrell
Good morning Boston! Looking forward
to the start of the ACM #websci19
conference. https://t.co/0W0Sn6A3UW</t>
  </si>
  <si>
    <t>prodigalson2025
RT @foucaultwelles: #websci19 starts
today! After a year of planning,
I can’t wait to see everyone @Northeastern
today! https://t.co/Qb7efo…</t>
  </si>
  <si>
    <t xml:space="preserve">northeastern
</t>
  </si>
  <si>
    <t>foucaultwelles
@WebSciConf @jengolbeck This presentation
also incited the fiercest #WebSci19
debate so far: is the web for cats
or dogs? What say you, Twitter
masses?</t>
  </si>
  <si>
    <t>esimperl
RT @sotonWSI: Looking forward to
the #WebSci19 PhD Symposium #Boston
https://t.co/vZBF8Renq5</t>
  </si>
  <si>
    <t>sotonwsi
Web Science CDT students Keisha
Taylor and Justyna Jonak present
their research posters at #WebSci19
https://t.co/uKnnW5YJZa</t>
  </si>
  <si>
    <t>paulineleonard
RT @websciencetrust: Kicking off
#braveconversations in Boston at
#WebSci19 ..</t>
  </si>
  <si>
    <t>websciencetrust
Importance of models/future goals
to complement learning exclusively
from historical data if we want
the future to be different from
the past #WebSci19</t>
  </si>
  <si>
    <t>ststaab
RT @foucaultwelles: #websci19 starts
today! After a year of planning,
I can’t wait to see everyone @Northeastern
today! https://t.co/Qb7efo…</t>
  </si>
  <si>
    <t>jsradford
RT @foucaultwelles: #websci19 starts
today! After a year of planning,
I can’t wait to see everyone @Northeastern
today! https://t.co/Qb7efo…</t>
  </si>
  <si>
    <t>alexvespi
RT @foucaultwelles: #websci19 starts
today! After a year of planning,
I can’t wait to see everyone @Northeastern
today! https://t.co/Qb7efo…</t>
  </si>
  <si>
    <t>nlcesare
Had a fun time discussing the sources
and consequences of algorithmic
bias/being the solo social scientist
at #WebSci19 today! As was noted
during today's discussion, it's
time to move from problem recognition
to actionable solutions as algorithms
are shaping social experiences</t>
  </si>
  <si>
    <t>hudajkhan
RT @stefandietze: Challenges for
search engines and #informationretrieval
to support human learning presented
by @kevynct at #lile2019 #web…</t>
  </si>
  <si>
    <t xml:space="preserve">kevynct
</t>
  </si>
  <si>
    <t>stefandietze
Challenges for search engines and
#informationretrieval to support
human learning presented by @kevynct
at #lile2019 #websci19 https://t.co/blmnime3PB</t>
  </si>
  <si>
    <t>noshir
Kudos to @foucaultwelles and the
team at @Northeastern for hosting
#websci19. https://t.co/686Z2Ovb2K</t>
  </si>
  <si>
    <t>daroczyb
RT @foucaultwelles: #websci19 starts
today! After a year of planning,
I can’t wait to see everyone @Northeastern
today! https://t.co/Qb7efo…</t>
  </si>
  <si>
    <t>wimmics
RT @fabien_gandon: Wowww impressive
room for #WebSci19 in Boston, looking
forward to give my keynote there
tomorrow https://t.co/dSlHzJ47ps…</t>
  </si>
  <si>
    <t>fabien_gandon
Wowww impressive room for #WebSci19
in Boston, looking forward to give
my keynote there tomorrow https://t.co/dSlHzJ47ps
https://t.co/z25nQ76P0o</t>
  </si>
  <si>
    <t>vybeauregard
RT @WebSciConf: When you pick up
your badge, don’t forget to dress
it up with a few stickers! Thanks
to @nikhiltri for the detailed
blog p…</t>
  </si>
  <si>
    <t>nikhiltri
RT @WebSciConf: When you pick up
your badge, don’t forget to dress
it up with a few stickers! Thanks
to @nikhiltri for the detailed
blog p…</t>
  </si>
  <si>
    <t>websciconf
Kicking off #WebSci19 Day 2, @fabien_gandon
on benevolent AI https://t.co/7jLNMhOmZm</t>
  </si>
  <si>
    <t>rauschii
RT @PolarBearby: Opening keynote
of Web Science 2019 by Sandra Gonzalez
Bailon on using the Web to understand
how people consume news #webs…</t>
  </si>
  <si>
    <t>wssc_upf
RT @PolarBearby: Opening keynote
of Web Science 2019 by Sandra Gonzalez
Bailon on using the Web to understand
how people consume news #webs…</t>
  </si>
  <si>
    <t>polarbearby
RT @jeanna_matthews: In Boston
for a workshop on Handling Web
Bias I organized with @PolarBearby
at Web Science 2019, great keynotes
by Jea…</t>
  </si>
  <si>
    <t>crasanchezd
RT @WebSciConf: Kicking off the
main program, the brilliant @sgonzalezbailon
on how web science helps us unravel
the mysteries of unintenti…</t>
  </si>
  <si>
    <t>sgonzalezbailon
RT @ka_kinder: We don‘t know much
about incidental exposure to news
says @sgonzalezbailon - I wonder
what role mobile brand / os - specific…</t>
  </si>
  <si>
    <t>warrencntrpenn
RT @WebSciConf: Kicking off the
main program, the brilliant @sgonzalezbailon
on how web science helps us unravel
the mysteries of unintenti…</t>
  </si>
  <si>
    <t>melanielybarger
RT @jahendler: thought the paper
on Pokemon Go might be one of the
better ones at #websci19 until
I discovered @jengolbeck (better
known as…</t>
  </si>
  <si>
    <t>jengolbeck
RT @jahendler: thought the paper
on Pokemon Go might be one of the
better ones at #websci19 until
I discovered @jengolbeck (better
known as…</t>
  </si>
  <si>
    <t>jahendler
Brilliant example of information
manipulation based on knowing about
human interaction - ⁦@fabien_gandon⁩
#WebSci19 https://t.co/WwHbsopGVM</t>
  </si>
  <si>
    <t>thirda
RT @jahendler: thought the paper
on Pokemon Go might be one of the
better ones at #websci19 until
I discovered @jengolbeck (better
known as…</t>
  </si>
  <si>
    <t>jeanna_matthews
In Boston for a workshop on Handling
Web Bias I organized with @PolarBearby
at Web Science 2019, great keynotes
by Jean Garcia-Garthright and Alan
Mislove ...thanks for the personal
arena Northeastern #websci19 @WebSciConf
@scinoise https://t.co/cVAaVGv5Ib</t>
  </si>
  <si>
    <t xml:space="preserve">scinoise
</t>
  </si>
  <si>
    <t>l3s_luh
RT @sotonWSI: Kicking off the paper
sessions @UjLaw asks ‘in what mood
are you in today?’ #WebSci19 https://t.co/Fo0FduvceH</t>
  </si>
  <si>
    <t>ujlaw
RT @sotonWSI: Kicking off the paper
sessions @UjLaw asks ‘in what mood
are you in today?’ #WebSci19 https://t.co/Fo0FduvceH</t>
  </si>
  <si>
    <t>ranyu_zh
RT @websciencetrust: Well-Being
on the Web and the impact of social
media #WebSci19 https://t.co/HCBebAKLaV</t>
  </si>
  <si>
    <t>miz_oka
RT @jahendler: thought the paper
on Pokemon Go might be one of the
better ones at #websci19 until
I discovered @jengolbeck (better
known as…</t>
  </si>
  <si>
    <t>caitrun
RT @jahendler: thought the paper
on Pokemon Go might be one of the
better ones at #websci19 until
I discovered @jengolbeck (better
known as…</t>
  </si>
  <si>
    <t>carnby
RT @jeanna_matthews: In Boston
for a workshop on Handling Web
Bias I organized with @PolarBearby
at Web Science 2019, great keynotes
by Jea…</t>
  </si>
  <si>
    <t>wokabaut_meri
RT @jahendler: The followers of
⁦@TheGoldenRatio4⁩ would love paper
by ⁦@jengolbeck⁩ at #WebSci19 -
shows (although she admits sample
may b…</t>
  </si>
  <si>
    <t>thegoldenratio4
RT @jahendler: The followers of
⁦@TheGoldenRatio4⁩ would love paper
by ⁦@jengolbeck⁩ at #WebSci19 -
shows (although she admits sample
may b…</t>
  </si>
  <si>
    <t>corderorodney
RT @jahendler: The followers of
⁦@TheGoldenRatio4⁩ would love paper
by ⁦@jengolbeck⁩ at #WebSci19 -
shows (although she admits sample
may b…</t>
  </si>
  <si>
    <t>makenzeeb
RT @jahendler: The followers of
⁦@TheGoldenRatio4⁩ would love paper
by ⁦@jengolbeck⁩ at #WebSci19 -
shows (although she admits sample
may b…</t>
  </si>
  <si>
    <t>jennifermaple16
RT @jahendler: The followers of
⁦@TheGoldenRatio4⁩ would love paper
by ⁦@jengolbeck⁩ at #WebSci19 -
shows (although she admits sample
may b…</t>
  </si>
  <si>
    <t>dmskeletor
RT @jahendler: The followers of
⁦@TheGoldenRatio4⁩ would love paper
by ⁦@jengolbeck⁩ at #WebSci19 -
shows (although she admits sample
may b…</t>
  </si>
  <si>
    <t>coeurli
RT @jahendler: The followers of
⁦@TheGoldenRatio4⁩ would love paper
by ⁦@jengolbeck⁩ at #WebSci19 -
shows (although she admits sample
may b…</t>
  </si>
  <si>
    <t>cynical_tutu
RT @jahendler: The followers of
⁦@TheGoldenRatio4⁩ would love paper
by ⁦@jengolbeck⁩ at #WebSci19 -
shows (although she admits sample
may b…</t>
  </si>
  <si>
    <t>prpleonelp21
RT @jahendler: The followers of
⁦@TheGoldenRatio4⁩ would love paper
by ⁦@jengolbeck⁩ at #WebSci19 -
shows (although she admits sample
may b…</t>
  </si>
  <si>
    <t>themarisataylor
RT @jahendler: The followers of
⁦@TheGoldenRatio4⁩ would love paper
by ⁦@jengolbeck⁩ at #WebSci19 -
shows (although she admits sample
may b…</t>
  </si>
  <si>
    <t>shawnmjones
RT @jahendler: The followers of
⁦@TheGoldenRatio4⁩ would love paper
by ⁦@jengolbeck⁩ at #WebSci19 -
shows (although she admits sample
may b…</t>
  </si>
  <si>
    <t>emily_pentz98
RT @jahendler: The followers of
⁦@TheGoldenRatio4⁩ would love paper
by ⁦@jengolbeck⁩ at #WebSci19 -
shows (although she admits sample
may b…</t>
  </si>
  <si>
    <t>ljs39
RT @jahendler: thought the paper
on Pokemon Go might be one of the
better ones at #websci19 until
I discovered @jengolbeck (better
known as…</t>
  </si>
  <si>
    <t>jamiecarey311
RT @jahendler: The followers of
⁦@TheGoldenRatio4⁩ would love paper
by ⁦@jengolbeck⁩ at #WebSci19 -
shows (although she admits sample
may b…</t>
  </si>
  <si>
    <t>taynsel
RT @jahendler: The followers of
⁦@TheGoldenRatio4⁩ would love paper
by ⁦@jengolbeck⁩ at #WebSci19 -
shows (although she admits sample
may b…</t>
  </si>
  <si>
    <t>cybycmu
RT @jahendler: The followers of
⁦@TheGoldenRatio4⁩ would love paper
by ⁦@jengolbeck⁩ at #WebSci19 -
shows (although she admits sample
may b…</t>
  </si>
  <si>
    <t>lvrdntlv
RT @jahendler: The followers of
⁦@TheGoldenRatio4⁩ would love paper
by ⁦@jengolbeck⁩ at #WebSci19 -
shows (although she admits sample
may b…</t>
  </si>
  <si>
    <t>intersticia
RT @websciencetrust: Well-Being
on the Web and the impact of social
media #WebSci19 https://t.co/HCBebAKLaV</t>
  </si>
  <si>
    <t>leannef
RT @sotonWSI: Web Science CDT students
Keisha Taylor and Justyna Jonak
present their research posters
at #WebSci19 https://t.co/uKnnW5YJZa</t>
  </si>
  <si>
    <t>btemp94
RT @jahendler: The followers of
⁦@TheGoldenRatio4⁩ would love paper
by ⁦@jengolbeck⁩ at #WebSci19 -
shows (although she admits sample
may b…</t>
  </si>
  <si>
    <t>khourycollege
It's the second day of talks, posters,
and paper sessions at WebSci ’19,
a major international conference
bringing together pioneers and
researchers in the interdisciplinary
field of Web Science: https://t.co/6wS6JHR4D8
#WebSci19 https://t.co/nGo0m02t1J</t>
  </si>
  <si>
    <t>gjhouben
RT @sotonWSI: Kicking off the paper
sessions @UjLaw asks ‘in what mood
are you in today?’ #WebSci19 https://t.co/Fo0FduvceH</t>
  </si>
  <si>
    <t>madea_zabi
RT @jeanna_matthews: In Boston
for a workshop on Handling Web
Bias I organized with @PolarBearby
at Web Science 2019, great keynotes
by Jea…</t>
  </si>
  <si>
    <t>edamiani064
RT @S2Hewitt: So I'm at the @WebSciConf
. The last time I was at one of
these was in 2016. Then, it was
very 'computer science' heavy &amp;amp;
te…</t>
  </si>
  <si>
    <t>s2hewitt
Dogs are definitely good #WebSci19
https://t.co/xM50HKBZQM</t>
  </si>
  <si>
    <t>k_piach
RT @jahendler: The followers of
⁦@TheGoldenRatio4⁩ would love paper
by ⁦@jengolbeck⁩ at #WebSci19 -
shows (although she admits sample
may b…</t>
  </si>
  <si>
    <t>bad_indian_girl
RT @jahendler: The followers of
⁦@TheGoldenRatio4⁩ would love paper
by ⁦@jengolbeck⁩ at #WebSci19 -
shows (although she admits sample
may b…</t>
  </si>
  <si>
    <t>mraustinr5
RT @jahendler: The followers of
⁦@TheGoldenRatio4⁩ would love paper
by ⁦@jengolbeck⁩ at #WebSci19 -
shows (although she admits sample
may b…</t>
  </si>
  <si>
    <t>emm_nicolee
RT @jahendler: The followers of
⁦@TheGoldenRatio4⁩ would love paper
by ⁦@jengolbeck⁩ at #WebSci19 -
shows (although she admits sample
may b…</t>
  </si>
  <si>
    <t>rdaisey
RT @jahendler: The followers of
⁦@TheGoldenRatio4⁩ would love paper
by ⁦@jengolbeck⁩ at #WebSci19 -
shows (although she admits sample
may b…</t>
  </si>
  <si>
    <t>roseclare0000
RT @jahendler: The followers of
⁦@TheGoldenRatio4⁩ would love paper
by ⁦@jengolbeck⁩ at #WebSci19 -
shows (although she admits sample
may b…</t>
  </si>
  <si>
    <t>tmtn
RT @jahendler: The @dder⁩ talk
at #websci19 is attracting quite
an audience ... attn: ⁦@pipwillcox⁩
⁦@emax⁩ ⁦@difrad⁩ https://t.co/3PkHkrHs…</t>
  </si>
  <si>
    <t>difrad
RT @jahendler: The @dder⁩ talk
at #websci19 is attracting quite
an audience ... attn: ⁦@pipwillcox⁩
⁦@emax⁩ ⁦@difrad⁩ https://t.co/3PkHkrHs…</t>
  </si>
  <si>
    <t xml:space="preserve">emax
</t>
  </si>
  <si>
    <t xml:space="preserve">pipwillcox
</t>
  </si>
  <si>
    <t xml:space="preserve">dder
</t>
  </si>
  <si>
    <t>peniguino1
RT @jahendler: The followers of
⁦@TheGoldenRatio4⁩ would love paper
by ⁦@jengolbeck⁩ at #WebSci19 -
shows (although she admits sample
may b…</t>
  </si>
  <si>
    <t>cecebenitoo
RT @jahendler: The followers of
⁦@TheGoldenRatio4⁩ would love paper
by ⁦@jengolbeck⁩ at #WebSci19 -
shows (although she admits sample
may b…</t>
  </si>
  <si>
    <t>thenoblezoe
RT @jahendler: thought the paper
on Pokemon Go might be one of the
better ones at #websci19 until
I discovered @jengolbeck (better
known as…</t>
  </si>
  <si>
    <t>kazurcher
RT @jahendler: The followers of
⁦@TheGoldenRatio4⁩ would love paper
by ⁦@jengolbeck⁩ at #WebSci19 -
shows (although she admits sample
may b…</t>
  </si>
  <si>
    <t>libconferences
RT @fabien_gandon: Wowww impressive
room for #WebSci19 in Boston, looking
forward to give my keynote there
tomorrow https://t.co/dSlHzJ47ps…</t>
  </si>
  <si>
    <t>ka_kinder
Dogs, cats &amp;amp; dinosaurs #websci19
https://t.co/ar8r9ayZOQ</t>
  </si>
  <si>
    <t>leatherrose
RT @jahendler: The @dder⁩ talk
at #websci19 is attracting quite
an audience ... attn: ⁦@pipwillcox⁩
⁦@emax⁩ ⁦@difrad⁩ https://t.co/3PkHkrHs…</t>
  </si>
  <si>
    <t>2jnugenu
RT @jahendler: The followers of
⁦@TheGoldenRatio4⁩ would love paper
by ⁦@jengolbeck⁩ at #WebSci19 -
shows (although she admits sample
may b…</t>
  </si>
  <si>
    <t>isabella83
RT @S2Hewitt: So I'm at the @WebSciConf
. The last time I was at one of
these was in 2016. Then, it was
very 'computer science' heavy &amp;amp;
te…</t>
  </si>
  <si>
    <t>needmesomepie
RT @jahendler: The followers of
⁦@TheGoldenRatio4⁩ would love paper
by ⁦@jengolbeck⁩ at #WebSci19 -
shows (although she admits sample
may b…</t>
  </si>
  <si>
    <t>comppolcologne
Paper "As the tweet, so the reply?
Gender bias in digital communication
with politicians" by @arminmertens
/ @FranziskaPradel / @Jrn_rz /
@Jwaeckerle today presented by
Jeren at #WebSci19 conference https://t.co/Cv1Sk0bwoo
#SocSciResearch</t>
  </si>
  <si>
    <t xml:space="preserve">jwaeckerle
</t>
  </si>
  <si>
    <t>ingorohlfing
RT @CompPolCologne: Paper "As the
tweet, so the reply? Gender bias
in digital communication with politicians"
by @arminmertens / @Franziska…</t>
  </si>
  <si>
    <t xml:space="preserve">franziska
</t>
  </si>
  <si>
    <t xml:space="preserve">arminmertens
</t>
  </si>
  <si>
    <t xml:space="preserve">ognyanova
</t>
  </si>
  <si>
    <t xml:space="preserve">fabiengandon
</t>
  </si>
  <si>
    <t xml:space="preserve">snurb_dot_info
</t>
  </si>
  <si>
    <t>jrn_rz
#WebSci19 kicked off with a really
interesting work! https://t.co/Klag5owCe5</t>
  </si>
  <si>
    <t>franziskapradel
RT @CompPolCologne: Paper "As the
tweet, so the reply? Gender bias
in digital communication with politicians"
by @arminmertens / @Franziska…</t>
  </si>
  <si>
    <t xml:space="preserve">stefandie
</t>
  </si>
  <si>
    <t>bowlinearl
RT @Techilosophy: Something to
bear in mind when developing AI
#websci19 https://t.co/dReho79tOt</t>
  </si>
  <si>
    <t>techilosophy
RT @websciencetrust: Excellent
conclusion to wonderful keynote
by @fabien_gandon #WebSci19 highlighting
the need for the right methods
and…</t>
  </si>
  <si>
    <t>cchelmis
Great insight from @fabien_gandon
&amp;amp; key message to the web research
community: should we be striving
for #ArtificialIntelligence (AI),
#intelligence augmentation (IA)
or both on the Web? #WebSci19 #MachineLearning
#semanticweb @WebSciConf</t>
  </si>
  <si>
    <t>eugene_siow
RT @websciencetrust: Great example
of why correlation is NOT causation
#WebSci19 https://t.co/YwhHeugzet</t>
  </si>
  <si>
    <t>damewendydbe
RT @Techilosophy: We need historians
#WebSci19 @shapeID_eu https://t.co/w8oBvccvA8</t>
  </si>
  <si>
    <t>exdwarf
Keynote by Fabien Gandon at Websci
Boston day 3 #websci19 @FLOODservEU
https://t.co/A9udtkgyPe</t>
  </si>
  <si>
    <t xml:space="preserve">floodserveu
</t>
  </si>
  <si>
    <t xml:space="preserve">shapeid_eu
</t>
  </si>
  <si>
    <t>olyerickson
Solar-powered web site https://t.co/l34bC6pWJ6
cc #WebSci19 @WebSciConf</t>
  </si>
  <si>
    <t xml:space="preserve">nytimes
</t>
  </si>
  <si>
    <t xml:space="preserve">faizapatelbcj
</t>
  </si>
  <si>
    <t xml:space="preserve">creeppro_eit
</t>
  </si>
  <si>
    <t xml:space="preserve">solidmit
</t>
  </si>
  <si>
    <t>halani
RT @Techilosophy: We need historians
#WebSci19 @shapeID_eu https://t.co/w8oBvccvA8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</si>
  <si>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</si>
  <si>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</si>
  <si>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</si>
  <si>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</si>
  <si>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</si>
  <si>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</si>
  <si>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</si>
  <si>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</si>
  <si>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</si>
  <si>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</si>
  <si>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</si>
  <si>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</si>
  <si>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</si>
  <si>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</si>
  <si>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</si>
  <si>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</si>
  <si>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</si>
  <si>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</si>
  <si>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</si>
  <si>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</si>
  <si>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</si>
  <si>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</si>
  <si>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</si>
  <si>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</si>
  <si>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</si>
  <si>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</si>
  <si>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</si>
  <si>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</si>
  <si>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</si>
  <si>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</si>
  <si>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</si>
  <si>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</si>
  <si>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</si>
  <si>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</si>
  <si>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</si>
  <si>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</si>
  <si>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</si>
  <si>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</si>
  <si>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</si>
  <si>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</si>
  <si>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</si>
  <si>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</si>
  <si>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</si>
  <si>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</si>
  <si>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</si>
  <si>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</si>
  <si>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</si>
  <si>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</si>
  <si>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</si>
  <si>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</si>
  <si>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</si>
  <si>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</si>
  <si>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</si>
  <si>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</si>
  <si>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</si>
  <si>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</si>
  <si>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</si>
  <si>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</si>
  <si>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</si>
  <si>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</si>
  <si>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</si>
  <si>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</si>
  <si>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</si>
  <si>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</si>
  <si>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</si>
  <si>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</si>
  <si>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</si>
  <si>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</si>
  <si>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</si>
  <si>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</si>
  <si>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</si>
  <si>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</si>
  <si>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</si>
  <si>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</si>
  <si>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</si>
  <si>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</si>
  <si>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</si>
  <si>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</si>
  <si>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</si>
  <si>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</si>
  <si>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https://websci19.webscience.org/ https://solar.lowtechmagazine.com/about.html http://mcn.edu/pronoun-stickers-mcn-2016/ https://www.vice.com/en_us/article/d3b7na/the-story-of-lenny-the-internets-favorite-telemarketing-troll https://www.nytimes.com/2019/06/30/opinion/immigrants-social-media.html https://dh.fbk.eu/sites/dh.fbk.eu/files/creepdemo_1.m4v https://www.khoury.northeastern.edu/general/acm-websci-19-at-northeastern-brings-together-experts-from-many-disciplines/</t>
  </si>
  <si>
    <t>https://websci19.webscience.org/ https://twitter.com/foucaultwelles/status/1145300996316286976</t>
  </si>
  <si>
    <t>https://twitter.com/ka_kinder/status/1145684376283275264 https://websci19.webscience.org/papers.html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</si>
  <si>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</si>
  <si>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</si>
  <si>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</si>
  <si>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</si>
  <si>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</si>
  <si>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</si>
  <si>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</si>
  <si>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</si>
  <si>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</si>
  <si>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webscience.org lowtechmagazine.com mcn.edu vice.com nytimes.com fbk.eu northeastern.edu</t>
  </si>
  <si>
    <t>webscience.org twitter.com</t>
  </si>
  <si>
    <t>twitter.com webscience.org</t>
  </si>
  <si>
    <t>Top Hashtags in Tweet in Entire Graph</t>
  </si>
  <si>
    <t>webscience</t>
  </si>
  <si>
    <t>braveconversations</t>
  </si>
  <si>
    <t>informationretrieval</t>
  </si>
  <si>
    <t>lile2019</t>
  </si>
  <si>
    <t>machinelearning</t>
  </si>
  <si>
    <t>pokemongo</t>
  </si>
  <si>
    <t>boston</t>
  </si>
  <si>
    <t>websci</t>
  </si>
  <si>
    <t>floodserv</t>
  </si>
  <si>
    <t>Top Hashtags in Tweet in G1</t>
  </si>
  <si>
    <t>Top Hashtags in Tweet in G2</t>
  </si>
  <si>
    <t>artificialintelligence</t>
  </si>
  <si>
    <t>intelligence</t>
  </si>
  <si>
    <t>semanticweb</t>
  </si>
  <si>
    <t>interdisciplinary</t>
  </si>
  <si>
    <t>Top Hashtags in Tweet in G3</t>
  </si>
  <si>
    <t>crowdsourcing</t>
  </si>
  <si>
    <t>microtasks</t>
  </si>
  <si>
    <t>Top Hashtags in Tweet in G4</t>
  </si>
  <si>
    <t>socsciresearch</t>
  </si>
  <si>
    <t>Top Hashtags in Tweet in G5</t>
  </si>
  <si>
    <t>Top Hashtags in Tweet in G6</t>
  </si>
  <si>
    <t>ethics</t>
  </si>
  <si>
    <t>privacy</t>
  </si>
  <si>
    <t>consent</t>
  </si>
  <si>
    <t>Top Hashtags in Tweet in G7</t>
  </si>
  <si>
    <t>Top Hashtags in Tweet</t>
  </si>
  <si>
    <t>websci19 pokemongo</t>
  </si>
  <si>
    <t>websci19 webscience braveconversations machinelearning websci floodserv artificialintelligence intelligence semanticweb interdisciplinary</t>
  </si>
  <si>
    <t>websci19 boston braveconversations crowdsourcing microtasks</t>
  </si>
  <si>
    <t>websci19 informationretrieval lile2019</t>
  </si>
  <si>
    <t>Top Words in Tweet in Entire Graph</t>
  </si>
  <si>
    <t>Words in Sentiment List#1: Positive</t>
  </si>
  <si>
    <t>Words in Sentiment List#2: Negative</t>
  </si>
  <si>
    <t>Words in Sentiment List#3: Angry/Violent</t>
  </si>
  <si>
    <t>Non-categorized Words</t>
  </si>
  <si>
    <t>Total Words</t>
  </si>
  <si>
    <t>#websci19</t>
  </si>
  <si>
    <t>web</t>
  </si>
  <si>
    <t>paper</t>
  </si>
  <si>
    <t>Top Words in Tweet in G1</t>
  </si>
  <si>
    <t>followers</t>
  </si>
  <si>
    <t>love</t>
  </si>
  <si>
    <t>shows</t>
  </si>
  <si>
    <t>although</t>
  </si>
  <si>
    <t>admits</t>
  </si>
  <si>
    <t>Top Words in Tweet in G2</t>
  </si>
  <si>
    <t>science</t>
  </si>
  <si>
    <t>keynote</t>
  </si>
  <si>
    <t>2019</t>
  </si>
  <si>
    <t>kicking</t>
  </si>
  <si>
    <t>main</t>
  </si>
  <si>
    <t>program</t>
  </si>
  <si>
    <t>Top Words in Tweet in G3</t>
  </si>
  <si>
    <t>today</t>
  </si>
  <si>
    <t>starts</t>
  </si>
  <si>
    <t>year</t>
  </si>
  <si>
    <t>planning</t>
  </si>
  <si>
    <t>t</t>
  </si>
  <si>
    <t>wait</t>
  </si>
  <si>
    <t>see</t>
  </si>
  <si>
    <t>everyone</t>
  </si>
  <si>
    <t>Top Words in Tweet in G4</t>
  </si>
  <si>
    <t>tweet</t>
  </si>
  <si>
    <t>reply</t>
  </si>
  <si>
    <t>gender</t>
  </si>
  <si>
    <t>bias</t>
  </si>
  <si>
    <t>digital</t>
  </si>
  <si>
    <t>communication</t>
  </si>
  <si>
    <t>politicians</t>
  </si>
  <si>
    <t>Top Words in Tweet in G5</t>
  </si>
  <si>
    <t>challenges</t>
  </si>
  <si>
    <t>search</t>
  </si>
  <si>
    <t>engines</t>
  </si>
  <si>
    <t>#informationretrieval</t>
  </si>
  <si>
    <t>support</t>
  </si>
  <si>
    <t>human</t>
  </si>
  <si>
    <t>learning</t>
  </si>
  <si>
    <t>presented</t>
  </si>
  <si>
    <t>Top Words in Tweet in G6</t>
  </si>
  <si>
    <t>up</t>
  </si>
  <si>
    <t>tutorial</t>
  </si>
  <si>
    <t>flight</t>
  </si>
  <si>
    <t>next</t>
  </si>
  <si>
    <t>week</t>
  </si>
  <si>
    <t>late</t>
  </si>
  <si>
    <t>sign</t>
  </si>
  <si>
    <t>Top Words in Tweet in G7</t>
  </si>
  <si>
    <t>time</t>
  </si>
  <si>
    <t>social</t>
  </si>
  <si>
    <t>Top Words in Tweet</t>
  </si>
  <si>
    <t>#websci19 paper jengolbeck jahendler thegoldenratio4 followers love shows although admits</t>
  </si>
  <si>
    <t>#websci19 web websciconf science keynote boston 2019 kicking main program</t>
  </si>
  <si>
    <t>#websci19 today northeastern starts year planning t wait see everyone</t>
  </si>
  <si>
    <t>paper tweet reply gender bias digital communication politicians arminmertens #websci19</t>
  </si>
  <si>
    <t>#websci19 challenges search engines #informationretrieval support human learning presented kevynct</t>
  </si>
  <si>
    <t>#websci19 up tutorial flight next week late sign pervade_team web</t>
  </si>
  <si>
    <t>#websci19 time social</t>
  </si>
  <si>
    <t>Top Word Pairs in Tweet in Entire Graph</t>
  </si>
  <si>
    <t>web,science</t>
  </si>
  <si>
    <t>followers,thegoldenratio4</t>
  </si>
  <si>
    <t>thegoldenratio4,love</t>
  </si>
  <si>
    <t>love,paper</t>
  </si>
  <si>
    <t>paper,jengolbeck</t>
  </si>
  <si>
    <t>jengolbeck,#websci19</t>
  </si>
  <si>
    <t>#websci19,shows</t>
  </si>
  <si>
    <t>shows,although</t>
  </si>
  <si>
    <t>although,admits</t>
  </si>
  <si>
    <t>admits,sample</t>
  </si>
  <si>
    <t>Top Word Pairs in Tweet in G1</t>
  </si>
  <si>
    <t>jahendler,followers</t>
  </si>
  <si>
    <t>Top Word Pairs in Tweet in G2</t>
  </si>
  <si>
    <t>science,2019</t>
  </si>
  <si>
    <t>main,program</t>
  </si>
  <si>
    <t>websciconf,kicking</t>
  </si>
  <si>
    <t>kicking,main</t>
  </si>
  <si>
    <t>program,brilliant</t>
  </si>
  <si>
    <t>brilliant,sgonzalezbailon</t>
  </si>
  <si>
    <t>sgonzalezbailon,web</t>
  </si>
  <si>
    <t>science,helps</t>
  </si>
  <si>
    <t>helps,unravel</t>
  </si>
  <si>
    <t>Top Word Pairs in Tweet in G3</t>
  </si>
  <si>
    <t>#websci19,starts</t>
  </si>
  <si>
    <t>starts,today</t>
  </si>
  <si>
    <t>today,year</t>
  </si>
  <si>
    <t>year,planning</t>
  </si>
  <si>
    <t>planning,t</t>
  </si>
  <si>
    <t>t,wait</t>
  </si>
  <si>
    <t>wait,see</t>
  </si>
  <si>
    <t>see,everyone</t>
  </si>
  <si>
    <t>everyone,northeastern</t>
  </si>
  <si>
    <t>northeastern,today</t>
  </si>
  <si>
    <t>Top Word Pairs in Tweet in G4</t>
  </si>
  <si>
    <t>paper,tweet</t>
  </si>
  <si>
    <t>tweet,reply</t>
  </si>
  <si>
    <t>reply,gender</t>
  </si>
  <si>
    <t>gender,bias</t>
  </si>
  <si>
    <t>bias,digital</t>
  </si>
  <si>
    <t>digital,communication</t>
  </si>
  <si>
    <t>communication,politicians</t>
  </si>
  <si>
    <t>politicians,arminmertens</t>
  </si>
  <si>
    <t>comppolcologne,paper</t>
  </si>
  <si>
    <t>arminmertens,franziska</t>
  </si>
  <si>
    <t>Top Word Pairs in Tweet in G5</t>
  </si>
  <si>
    <t>challenges,search</t>
  </si>
  <si>
    <t>search,engines</t>
  </si>
  <si>
    <t>engines,#informationretrieval</t>
  </si>
  <si>
    <t>#informationretrieval,support</t>
  </si>
  <si>
    <t>support,human</t>
  </si>
  <si>
    <t>human,learning</t>
  </si>
  <si>
    <t>learning,presented</t>
  </si>
  <si>
    <t>presented,kevynct</t>
  </si>
  <si>
    <t>kevynct,#lile2019</t>
  </si>
  <si>
    <t>stefandietze,challenges</t>
  </si>
  <si>
    <t>Top Word Pairs in Tweet in G6</t>
  </si>
  <si>
    <t>#websci19,next</t>
  </si>
  <si>
    <t>next,week</t>
  </si>
  <si>
    <t>week,late</t>
  </si>
  <si>
    <t>late,sign</t>
  </si>
  <si>
    <t>sign,up</t>
  </si>
  <si>
    <t>up,pervade_team</t>
  </si>
  <si>
    <t>pervade_team,tutorial</t>
  </si>
  <si>
    <t>tutorial,web</t>
  </si>
  <si>
    <t>web,research</t>
  </si>
  <si>
    <t>research,ethics</t>
  </si>
  <si>
    <t>Top Word Pairs in Tweet in G7</t>
  </si>
  <si>
    <t>Top Word Pairs in Tweet</t>
  </si>
  <si>
    <t>followers,thegoldenratio4  thegoldenratio4,love  love,paper  paper,jengolbeck  jengolbeck,#websci19  #websci19,shows  shows,although  although,admits  admits,sample  jahendler,followers</t>
  </si>
  <si>
    <t>web,science  science,2019  main,program  websciconf,kicking  kicking,main  program,brilliant  brilliant,sgonzalezbailon  sgonzalezbailon,web  science,helps  helps,unravel</t>
  </si>
  <si>
    <t>#websci19,starts  starts,today  today,year  year,planning  planning,t  t,wait  wait,see  see,everyone  everyone,northeastern  northeastern,today</t>
  </si>
  <si>
    <t>paper,tweet  tweet,reply  reply,gender  gender,bias  bias,digital  digital,communication  communication,politicians  politicians,arminmertens  comppolcologne,paper  arminmertens,franziska</t>
  </si>
  <si>
    <t>challenges,search  search,engines  engines,#informationretrieval  #informationretrieval,support  support,human  human,learning  learning,presented  presented,kevynct  kevynct,#lile2019  stefandietze,challenges</t>
  </si>
  <si>
    <t>#websci19,next  next,week  week,late  late,sign  sign,up  up,pervade_team  pervade_team,tutorial  tutorial,web  web,research  research,ethics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</si>
  <si>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</si>
  <si>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</si>
  <si>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</si>
  <si>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</si>
  <si>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</si>
  <si>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</si>
  <si>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</si>
  <si>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</si>
  <si>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</si>
  <si>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</si>
  <si>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</si>
  <si>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</si>
  <si>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</si>
  <si>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</si>
  <si>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</si>
  <si>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</si>
  <si>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</si>
  <si>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</si>
  <si>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jengolbeck jahendler thegoldenratio4 dder pipwillcox emax difrad websciconf websciencetrust fabien_gandon</t>
  </si>
  <si>
    <t>websciconf sgonzalezbailon polarbearby fabien_gandon websciencetrust wssc_upf sotonwsi techilosophy shapeid_eu nikhiltri</t>
  </si>
  <si>
    <t>northeastern foucaultwelles sotonwsi ujlaw websciconf websciencetrust stefandie jengolbeck fabien_gandon polarbearby</t>
  </si>
  <si>
    <t>arminmertens comppolcologne franziska jrn_rz franziskapradel jwaeckerle</t>
  </si>
  <si>
    <t>kevynct stefandietze websciencetrust</t>
  </si>
  <si>
    <t>pervade_team michaelzimmer</t>
  </si>
  <si>
    <t>Top Tweeters in Entire Graph</t>
  </si>
  <si>
    <t>Top Tweeters in G1</t>
  </si>
  <si>
    <t>Top Tweeters in G2</t>
  </si>
  <si>
    <t>Top Tweeters in G3</t>
  </si>
  <si>
    <t>Top Tweeters in G4</t>
  </si>
  <si>
    <t>Top Tweeters in G5</t>
  </si>
  <si>
    <t>Top Tweeters in G6</t>
  </si>
  <si>
    <t>Top Tweeters in G7</t>
  </si>
  <si>
    <t>Top Tweeters</t>
  </si>
  <si>
    <t>bad_indian_girl coeurli cynical_tutu ljs39 kazurcher melanielybarger cybycmu taynsel needmesomepie pipwillcox</t>
  </si>
  <si>
    <t>nytimes snurb_dot_info s2hewitt olyerickson vybeauregard faizapatelbcj carnby damewendydbe intersticia fabien_gandon</t>
  </si>
  <si>
    <t>northeastern prodigalson2025 alexvespi leannef jsradford gjhouben sotonwsi foucaultwelles l3s_luh noshir</t>
  </si>
  <si>
    <t>ingorohlfing jwaeckerle comppolcologne arminmertens franziskapradel jrn_rz franziska</t>
  </si>
  <si>
    <t>hudajkhan stefandietze kevynct ranyu_zh</t>
  </si>
  <si>
    <t>michaelzimmer rebekahktromble pervade_team</t>
  </si>
  <si>
    <t>nlcesare t_m_farrell</t>
  </si>
  <si>
    <t>Top URLs in Tweet by Count</t>
  </si>
  <si>
    <t>https://dh.fbk.eu/sites/dh.fbk.eu/files/creepdemo_1.m4v https://www.nytimes.com/2019/06/30/opinion/immigrants-social-media.html https://www.vice.com/en_us/article/d3b7na/the-story-of-lenny-the-internets-favorite-telemarketing-troll https://solar.lowtechmagazine.com/about.html</t>
  </si>
  <si>
    <t>Top URLs in Tweet by Salience</t>
  </si>
  <si>
    <t>Top Domains in Tweet by Count</t>
  </si>
  <si>
    <t>fbk.eu nytimes.com vice.com lowtechmagazine.com</t>
  </si>
  <si>
    <t>Top Domains in Tweet by Salience</t>
  </si>
  <si>
    <t>Top Hashtags in Tweet by Count</t>
  </si>
  <si>
    <t>websci19 braveconversations boston</t>
  </si>
  <si>
    <t>websci19 braveconversations</t>
  </si>
  <si>
    <t>websci19 machinelearning artificialintelligence intelligence semanticweb interdisciplinary ai socialsciences</t>
  </si>
  <si>
    <t>websci19 webscience websci</t>
  </si>
  <si>
    <t>Top Hashtags in Tweet by Salience</t>
  </si>
  <si>
    <t>ethics privacy consent websci19</t>
  </si>
  <si>
    <t>braveconversations boston websci19</t>
  </si>
  <si>
    <t>crowdsourcing microtasks websci19</t>
  </si>
  <si>
    <t>artificialintelligence intelligence semanticweb interdisciplinary ai socialsciences websci19 machinelearning</t>
  </si>
  <si>
    <t>floodserv websci19</t>
  </si>
  <si>
    <t>websci webscience websci19</t>
  </si>
  <si>
    <t>Top Words in Tweet by Count</t>
  </si>
  <si>
    <t>michaelzimmer next week late sign up pervade_team tutorial web research</t>
  </si>
  <si>
    <t>flight up tutorial make due being canceled point out 1</t>
  </si>
  <si>
    <t>good morning boston looking forward start acm conference</t>
  </si>
  <si>
    <t>today foucaultwelles starts year planning t wait see everyone northeastern</t>
  </si>
  <si>
    <t>websciconf today workshops tutorials wrap thanks workshop tutorial leaders especially</t>
  </si>
  <si>
    <t>sotonwsi looking forward phd symposium #boston</t>
  </si>
  <si>
    <t>web science websciencetrust phd websciconf kicking 2019 boston looking forward</t>
  </si>
  <si>
    <t>websciencetrust kicking #braveconversations boston</t>
  </si>
  <si>
    <t>web science keynote websciconf boston learning social kicking main 2019</t>
  </si>
  <si>
    <t>time social fun discussing sources consequences algorithmic bias being solo</t>
  </si>
  <si>
    <t>stefandietze challenges search engines #informationretrieval support human learning presented kevynct</t>
  </si>
  <si>
    <t>ricardo baeza yates kicking handling web bias workshop interesting programme</t>
  </si>
  <si>
    <t>kudos foucaultwelles team northeastern hosting</t>
  </si>
  <si>
    <t>fabien_gandon wowww impressive room boston looking forward give keynote tomorrow</t>
  </si>
  <si>
    <t>wowww impressive room boston looking forward give keynote tomorrow</t>
  </si>
  <si>
    <t>up websciconf pick badge don t forget dress few stickers</t>
  </si>
  <si>
    <t>kicking workshops tutorials web science up day 2 conference thanks</t>
  </si>
  <si>
    <t>web polarbearby opening science 2019 keynote sandra gonzalez bailon using</t>
  </si>
  <si>
    <t>web science 2019 opening websciconf wssc_upf jeanna_matthews boston workshop handling</t>
  </si>
  <si>
    <t>websciconf kicking main program brilliant sgonzalezbailon web science helps unravel</t>
  </si>
  <si>
    <t>sgonzalezbailon ka_kinder don t know much incidental exposure news wonder</t>
  </si>
  <si>
    <t>better jahendler thought paper pokemon go one ones until discovered</t>
  </si>
  <si>
    <t>web paper jengolbeck better websciconf one thegoldenratio4 dogs being example</t>
  </si>
  <si>
    <t>web boston workshop handling bias organized polarbearby science 2019 great</t>
  </si>
  <si>
    <t>sotonwsi kicking paper sessions ujlaw asks mood today</t>
  </si>
  <si>
    <t>paper sessions sotonwsi kicking ujlaw asks mood today untimely flight</t>
  </si>
  <si>
    <t>websciencetrust well being web impact social media stefandietze challenges search</t>
  </si>
  <si>
    <t>web jeanna_matthews boston workshop handling bias organized polarbearby science 2019</t>
  </si>
  <si>
    <t>jahendler followers thegoldenratio4 love paper jengolbeck shows although admits sample</t>
  </si>
  <si>
    <t>websciencetrust well being web impact social media</t>
  </si>
  <si>
    <t>today sotonwsi web science cdt students keisha taylor justyna jonak</t>
  </si>
  <si>
    <t>web science today second day talks posters paper sessions websci</t>
  </si>
  <si>
    <t>web science jeanna_matthews boston workshop handling bias organized polarbearby 2019</t>
  </si>
  <si>
    <t>s2hewitt websciconf last time one 2016 very 'computer science' heavy</t>
  </si>
  <si>
    <t>dogs definitely good websciconf last time one 2016 very 'computer</t>
  </si>
  <si>
    <t>jahendler dder talk attracting quite audience attn pipwillcox emax difrad</t>
  </si>
  <si>
    <t>keynote ka_kinder first sgonzalesbailon speaking decoding social world unintended consequences</t>
  </si>
  <si>
    <t>today t much don know incidental exposure news sgonzalezbailon wonder</t>
  </si>
  <si>
    <t>paper tweet reply gender bias digital communication politicians arminmertens franziskapradel</t>
  </si>
  <si>
    <t>comppolcologne paper tweet reply gender bias digital communication politicians arminmertens</t>
  </si>
  <si>
    <t>kicked really interesting work</t>
  </si>
  <si>
    <t>techilosophy something bear mind developing ai</t>
  </si>
  <si>
    <t>web need olyerickson solar powered site cc websciconf historians shapeid_eu</t>
  </si>
  <si>
    <t>web #machinelearning websciconf great insight fabien_gandon key message research community</t>
  </si>
  <si>
    <t>websciencetrust great example correlation causation</t>
  </si>
  <si>
    <t>today techilosophy need historians shapeid_eu exdwarf keynote fabien gandon websci</t>
  </si>
  <si>
    <t>websci boston keynote 2019 fabien gandon day 3 floodserveu websciconf</t>
  </si>
  <si>
    <t>cc websciconf #webscience learning fabien_gandon solidmit very interesting creep anti</t>
  </si>
  <si>
    <t>websciconf kicking techilosophy need historians shapeid_eu day 2 fabien_gandon benevolent</t>
  </si>
  <si>
    <t>Top Words in Tweet by Salience</t>
  </si>
  <si>
    <t>flight make due being canceled point out 1 person 18</t>
  </si>
  <si>
    <t>today workshops tutorials wrap thanks workshop tutorial leaders especially stefandie</t>
  </si>
  <si>
    <t>science web websciencetrust phd websciconf kicking 2019 boston looking forward</t>
  </si>
  <si>
    <t>web science future online intelligence keynote websciconf boston learning social</t>
  </si>
  <si>
    <t>up workshops tutorials measuring kicking web science day 2 conference</t>
  </si>
  <si>
    <t>keynote sandra gonzalez bailon using understand people consume news #webs</t>
  </si>
  <si>
    <t>jeanna_matthews boston workshop handling bias organized polarbearby great keynotes jea</t>
  </si>
  <si>
    <t>ka_kinder don t know much incidental exposure news wonder role</t>
  </si>
  <si>
    <t>better web paper jengolbeck websciconf one thegoldenratio4 dogs being example</t>
  </si>
  <si>
    <t>sotonwsi kicking ujlaw asks mood today untimely flight delays later</t>
  </si>
  <si>
    <t>today science second day talks posters paper sessions websci 19</t>
  </si>
  <si>
    <t>jeanna_matthews boston workshop handling bias organized polarbearby 2019 great keynotes</t>
  </si>
  <si>
    <t>dder talk attracting quite audience attn pipwillcox emax difrad #pokemongo</t>
  </si>
  <si>
    <t>ka_kinder first sgonzalesbailon speaking decoding social world unintended consequences fabien_gandon</t>
  </si>
  <si>
    <t>web great insight fabien_gandon key message research community striving #artificialintelligence</t>
  </si>
  <si>
    <t>keynote 2019 fabien gandon day 3 floodserveu websciconf kicking main</t>
  </si>
  <si>
    <t>fabien_gandon learning solidmit very interesting creep anti cyberbullying project creeppro_eit</t>
  </si>
  <si>
    <t>techilosophy need historians shapeid_eu day 2 fabien_gandon benevolent ai main</t>
  </si>
  <si>
    <t>Top Word Pairs in Tweet by Count</t>
  </si>
  <si>
    <t>michaelzimmer,#websci19  #websci19,next  next,week  week,late  late,sign  sign,up  up,pervade_team  pervade_team,tutorial  tutorial,web  web,research</t>
  </si>
  <si>
    <t>make,#websci19  #websci19,due  due,flight  flight,being  being,canceled  canceled,point  point,out  out,1  1,person  person,18</t>
  </si>
  <si>
    <t>good,morning  morning,boston  boston,looking  looking,forward  forward,start  start,acm  acm,#websci19  #websci19,conference</t>
  </si>
  <si>
    <t>foucaultwelles,#websci19  #websci19,starts  starts,today  today,year  year,planning  planning,t  t,wait  wait,see  see,everyone  everyone,northeastern</t>
  </si>
  <si>
    <t>websciconf,#websci19  #websci19,workshops  workshops,tutorials  tutorials,wrap  wrap,thanks  thanks,workshop  workshop,tutorial  tutorial,leaders  leaders,especially  especially,stefandie</t>
  </si>
  <si>
    <t>sotonwsi,looking  looking,forward  forward,#websci19  #websci19,phd  phd,symposium  symposium,#boston</t>
  </si>
  <si>
    <t>web,science  science,2019  looking,forward  science,cdt  cdt,students  keisha,taylor  justyna,jonak  #websci19,phd  phd,symposium  websciconf,#websci19</t>
  </si>
  <si>
    <t>websciencetrust,kicking  kicking,#braveconversations  #braveconversations,boston  boston,#websci19</t>
  </si>
  <si>
    <t>web,science  science,2019  boston,#websci19  olyerickson,learning  learning,solidmit  solidmit,#websci19  ka_kinder,first  first,keynote  keynote,sgonzalesbailon  sgonzalesbailon,speaking</t>
  </si>
  <si>
    <t>fun,time  time,discussing  discussing,sources  sources,consequences  consequences,algorithmic  algorithmic,bias  bias,being  being,solo  solo,social  social,scientist</t>
  </si>
  <si>
    <t>stefandietze,challenges  challenges,search  search,engines  engines,#informationretrieval  #informationretrieval,support  support,human  human,learning  learning,presented  presented,kevynct  kevynct,#lile2019</t>
  </si>
  <si>
    <t>ricardo,baeza  baeza,yates  yates,kicking  kicking,handling  handling,web  web,bias  bias,workshop  workshop,#websci19  #websci19,interesting  interesting,programme</t>
  </si>
  <si>
    <t>kudos,foucaultwelles  foucaultwelles,team  team,northeastern  northeastern,hosting  hosting,#websci19</t>
  </si>
  <si>
    <t>fabien_gandon,wowww  wowww,impressive  impressive,room  room,#websci19  #websci19,boston  boston,looking  looking,forward  forward,give  give,keynote  keynote,tomorrow</t>
  </si>
  <si>
    <t>wowww,impressive  impressive,room  room,#websci19  #websci19,boston  boston,looking  looking,forward  forward,give  give,keynote  keynote,tomorrow</t>
  </si>
  <si>
    <t>websciconf,pick  pick,up  up,badge  badge,don  don,t  t,forget  forget,dress  dress,up  up,few  few,stickers</t>
  </si>
  <si>
    <t>workshops,tutorials  web,science  day,2  2,#websci19  #websci19,kicking  kicking,2nd  2nd,keynote  keynote,talk  talk,conference  conference,fabiengandon</t>
  </si>
  <si>
    <t>polarbearby,opening  web,science  science,2019  opening,keynote  keynote,web  2019,sandra  sandra,gonzalez  gonzalez,bailon  bailon,using  using,web</t>
  </si>
  <si>
    <t>web,science  science,2019  #websci19,websciconf  websciconf,wssc_upf  jeanna_matthews,boston  boston,workshop  workshop,handling  handling,web  web,bias  bias,organized</t>
  </si>
  <si>
    <t>websciconf,kicking  kicking,main  main,program  program,brilliant  brilliant,sgonzalezbailon  sgonzalezbailon,web  web,science  science,helps  helps,unravel  unravel,mysteries</t>
  </si>
  <si>
    <t>ka_kinder,don  don,t  t,know  know,much  much,incidental  incidental,exposure  exposure,news  news,sgonzalezbailon  sgonzalezbailon,wonder  wonder,role</t>
  </si>
  <si>
    <t>jahendler,thought  thought,paper  paper,pokemon  pokemon,go  go,one  one,better  better,ones  ones,#websci19  #websci19,until  until,discovered</t>
  </si>
  <si>
    <t>fabien_gandon,#websci19  websciconf,#websci19  #websci19,workshops  workshops,tutorials  tutorials,wrap  wrap,thanks  thanks,workshop  workshop,tutorial  tutorial,leaders  leaders,especially</t>
  </si>
  <si>
    <t>boston,workshop  workshop,handling  handling,web  web,bias  bias,organized  organized,polarbearby  polarbearby,web  web,science  science,2019  2019,great</t>
  </si>
  <si>
    <t>sotonwsi,kicking  kicking,paper  paper,sessions  sessions,ujlaw  ujlaw,asks  asks,mood  mood,today  today,#websci19</t>
  </si>
  <si>
    <t>paper,sessions  sotonwsi,kicking  kicking,paper  sessions,ujlaw  ujlaw,asks  asks,mood  mood,today  today,#websci19  untimely,flight  flight,delays</t>
  </si>
  <si>
    <t>websciencetrust,well  well,being  being,web  web,impact  impact,social  social,media  media,#websci19  stefandietze,challenges  challenges,search  search,engines</t>
  </si>
  <si>
    <t>jeanna_matthews,boston  boston,workshop  workshop,handling  handling,web  web,bias  bias,organized  organized,polarbearby  polarbearby,web  web,science  science,2019</t>
  </si>
  <si>
    <t>jahendler,followers  followers,thegoldenratio4  thegoldenratio4,love  love,paper  paper,jengolbeck  jengolbeck,#websci19  #websci19,shows  shows,although  although,admits  admits,sample</t>
  </si>
  <si>
    <t>websciencetrust,well  well,being  being,web  web,impact  impact,social  social,media  media,#websci19</t>
  </si>
  <si>
    <t>sotonwsi,web  web,science  science,cdt  cdt,students  students,keisha  keisha,taylor  taylor,justyna  justyna,jonak  jonak,present  present,research</t>
  </si>
  <si>
    <t>web,science  second,day  day,talks  talks,posters  posters,paper  paper,sessions  sessions,websci  websci,19  19,major  major,international</t>
  </si>
  <si>
    <t>web,science  jeanna_matthews,boston  boston,workshop  workshop,handling  handling,web  web,bias  bias,organized  organized,polarbearby  polarbearby,web  science,2019</t>
  </si>
  <si>
    <t>s2hewitt,websciconf  websciconf,last  last,time  time,one  one,2016  2016,very  very,'computer  'computer,science'  science',heavy  heavy,te</t>
  </si>
  <si>
    <t>dogs,definitely  definitely,good  good,#websci19  websciconf,last  last,time  time,one  one,2016  2016,very  very,'computer  'computer,science'</t>
  </si>
  <si>
    <t>jahendler,dder  dder,talk  talk,#websci19  #websci19,attracting  attracting,quite  quite,audience  audience,attn  attn,pipwillcox  pipwillcox,emax  emax,difrad</t>
  </si>
  <si>
    <t>ka_kinder,first  first,keynote  keynote,sgonzalesbailon  sgonzalesbailon,speaking  speaking,decoding  decoding,social  social,world  world,unintended  unintended,consequences  consequences,#websci19</t>
  </si>
  <si>
    <t>don,t  t,know  know,much  much,incidental  incidental,exposure  exposure,news  news,sgonzalezbailon  sgonzalezbailon,wonder  wonder,role  role,mobile</t>
  </si>
  <si>
    <t>paper,tweet  tweet,reply  reply,gender  gender,bias  bias,digital  digital,communication  communication,politicians  politicians,arminmertens  arminmertens,franziskapradel  franziskapradel,jrn_rz</t>
  </si>
  <si>
    <t>comppolcologne,paper  paper,tweet  tweet,reply  reply,gender  gender,bias  bias,digital  digital,communication  communication,politicians  politicians,arminmertens  arminmertens,franziska</t>
  </si>
  <si>
    <t>#websci19,kicked  kicked,really  really,interesting  interesting,work</t>
  </si>
  <si>
    <t>techilosophy,something  something,bear  bear,mind  mind,developing  developing,ai  ai,#websci19</t>
  </si>
  <si>
    <t>olyerickson,solar  solar,powered  powered,web  web,site  site,cc  cc,#websci19  #websci19,websciconf  need,historians  historians,#websci19  #websci19,shapeid_eu</t>
  </si>
  <si>
    <t>#websci19,#machinelearning  great,insight  insight,fabien_gandon  fabien_gandon,key  key,message  message,web  web,research  research,community  community,striving  striving,#artificialintelligence</t>
  </si>
  <si>
    <t>websciencetrust,great  great,example  example,correlation  correlation,causation  causation,#websci19</t>
  </si>
  <si>
    <t>techilosophy,need  need,historians  historians,#websci19  #websci19,shapeid_eu  exdwarf,keynote  keynote,fabien  fabien,gandon  gandon,websci  websci,boston  boston,day</t>
  </si>
  <si>
    <t>websci,2019  2019,boston  keynote,fabien  fabien,gandon  gandon,websci  websci,boston  boston,day  day,3  3,#websci19  #websci19,floodserveu</t>
  </si>
  <si>
    <t>#websci19,cc  fabien_gandon,#websci19  websciconf,#webscience  cc,#webscience  learning,solidmit  solidmit,#websci19  very,interesting  interesting,learning  learning,creep  creep,anti</t>
  </si>
  <si>
    <t>websciconf,kicking  techilosophy,need  need,historians  historians,#websci19  #websci19,shapeid_eu  kicking,#websci19  #websci19,day  day,2  2,fabien_gandon  fabien_gandon,benevolent</t>
  </si>
  <si>
    <t>Top Word Pairs in Tweet by Salience</t>
  </si>
  <si>
    <t>opening,keynote  keynote,web  2019,sandra  sandra,gonzalez  gonzalez,bailon  bailon,using  using,web  web,understand  understand,people  people,consume</t>
  </si>
  <si>
    <t>jeanna_matthews,boston  boston,workshop  workshop,handling  handling,web  web,bias  bias,organized  organized,polarbearby  polarbearby,web  2019,great  great,keynotes</t>
  </si>
  <si>
    <t>sotonwsi,kicking  kicking,paper  sessions,ujlaw  ujlaw,asks  asks,mood  mood,today  today,#websci19  untimely,flight  flight,delays  delays,later</t>
  </si>
  <si>
    <t>jeanna_matthews,boston  boston,workshop  workshop,handling  handling,web  web,bias  bias,organized  organized,polarbearby  polarbearby,web  science,2019  2019,great</t>
  </si>
  <si>
    <t>great,insight  insight,fabien_gandon  fabien_gandon,key  key,message  message,web  web,research  research,community  community,striving  striving,#artificialintelligence  #artificialintelligence,ai</t>
  </si>
  <si>
    <t>fabien_gandon,#websci19  websciconf,#webscience  cc,#webscience  #websci19,cc  learning,solidmit  solidmit,#websci19  very,interesting  interesting,learning  learning,creep  creep,anti</t>
  </si>
  <si>
    <t>techilosophy,need  need,historians  historians,#websci19  #websci19,shapeid_eu  kicking,#websci19  #websci19,day  day,2  2,fabien_gandon  fabien_gandon,benevolent  benevolent,ai</t>
  </si>
  <si>
    <t>Word</t>
  </si>
  <si>
    <t>sample</t>
  </si>
  <si>
    <t>b</t>
  </si>
  <si>
    <t>better</t>
  </si>
  <si>
    <t>looking</t>
  </si>
  <si>
    <t>one</t>
  </si>
  <si>
    <t>being</t>
  </si>
  <si>
    <t>brilliant</t>
  </si>
  <si>
    <t>great</t>
  </si>
  <si>
    <t>forward</t>
  </si>
  <si>
    <t>opening</t>
  </si>
  <si>
    <t>helps</t>
  </si>
  <si>
    <t>unravel</t>
  </si>
  <si>
    <t>mysteries</t>
  </si>
  <si>
    <t>research</t>
  </si>
  <si>
    <t>workshop</t>
  </si>
  <si>
    <t>conference</t>
  </si>
  <si>
    <t>news</t>
  </si>
  <si>
    <t>unintenti</t>
  </si>
  <si>
    <t>media</t>
  </si>
  <si>
    <t>view</t>
  </si>
  <si>
    <t>thanks</t>
  </si>
  <si>
    <t>amazing</t>
  </si>
  <si>
    <t>thought</t>
  </si>
  <si>
    <t>pokemon</t>
  </si>
  <si>
    <t>go</t>
  </si>
  <si>
    <t>ones</t>
  </si>
  <si>
    <t>until</t>
  </si>
  <si>
    <t>discovered</t>
  </si>
  <si>
    <t>known</t>
  </si>
  <si>
    <t>impact</t>
  </si>
  <si>
    <t>very</t>
  </si>
  <si>
    <t>present</t>
  </si>
  <si>
    <t>dogs</t>
  </si>
  <si>
    <t>well</t>
  </si>
  <si>
    <t>day</t>
  </si>
  <si>
    <t>ai</t>
  </si>
  <si>
    <t>interesting</t>
  </si>
  <si>
    <t>cc</t>
  </si>
  <si>
    <t>cdt</t>
  </si>
  <si>
    <t>students</t>
  </si>
  <si>
    <t>keisha</t>
  </si>
  <si>
    <t>taylor</t>
  </si>
  <si>
    <t>justyna</t>
  </si>
  <si>
    <t>jonak</t>
  </si>
  <si>
    <t>posters</t>
  </si>
  <si>
    <t>workshops</t>
  </si>
  <si>
    <t>tutorials</t>
  </si>
  <si>
    <t>talk</t>
  </si>
  <si>
    <t>sessions</t>
  </si>
  <si>
    <t>beautiful</t>
  </si>
  <si>
    <t>location</t>
  </si>
  <si>
    <t>sandra</t>
  </si>
  <si>
    <t>gonzalez</t>
  </si>
  <si>
    <t>bailon</t>
  </si>
  <si>
    <t>need</t>
  </si>
  <si>
    <t>don</t>
  </si>
  <si>
    <t>last</t>
  </si>
  <si>
    <t>2016</t>
  </si>
  <si>
    <t>'computer</t>
  </si>
  <si>
    <t>science'</t>
  </si>
  <si>
    <t>heavy</t>
  </si>
  <si>
    <t>people</t>
  </si>
  <si>
    <t>handling</t>
  </si>
  <si>
    <t>mood</t>
  </si>
  <si>
    <t>using</t>
  </si>
  <si>
    <t>#webscience</t>
  </si>
  <si>
    <t>make</t>
  </si>
  <si>
    <t>example</t>
  </si>
  <si>
    <t>world</t>
  </si>
  <si>
    <t>wrap</t>
  </si>
  <si>
    <t>leaders</t>
  </si>
  <si>
    <t>especially</t>
  </si>
  <si>
    <t>work</t>
  </si>
  <si>
    <t>much</t>
  </si>
  <si>
    <t>attracting</t>
  </si>
  <si>
    <t>quite</t>
  </si>
  <si>
    <t>audience</t>
  </si>
  <si>
    <t>attn</t>
  </si>
  <si>
    <t>first</t>
  </si>
  <si>
    <t>consequences</t>
  </si>
  <si>
    <t>wowww</t>
  </si>
  <si>
    <t>impressive</t>
  </si>
  <si>
    <t>room</t>
  </si>
  <si>
    <t>give</t>
  </si>
  <si>
    <t>tomorrow</t>
  </si>
  <si>
    <t>good</t>
  </si>
  <si>
    <t>organized</t>
  </si>
  <si>
    <t>keynotes</t>
  </si>
  <si>
    <t>asks</t>
  </si>
  <si>
    <t>understand</t>
  </si>
  <si>
    <t>consume</t>
  </si>
  <si>
    <t>#braveconversations</t>
  </si>
  <si>
    <t>phd</t>
  </si>
  <si>
    <t>historians</t>
  </si>
  <si>
    <t>2</t>
  </si>
  <si>
    <t>data</t>
  </si>
  <si>
    <t>key</t>
  </si>
  <si>
    <t>more</t>
  </si>
  <si>
    <t>really</t>
  </si>
  <si>
    <t>sgonzalesbailon</t>
  </si>
  <si>
    <t>speaking</t>
  </si>
  <si>
    <t>decoding</t>
  </si>
  <si>
    <t>unintended</t>
  </si>
  <si>
    <t>cats</t>
  </si>
  <si>
    <t>jea</t>
  </si>
  <si>
    <t>#lile2019</t>
  </si>
  <si>
    <t>#webs</t>
  </si>
  <si>
    <t>analysing</t>
  </si>
  <si>
    <t>observed</t>
  </si>
  <si>
    <t>vs</t>
  </si>
  <si>
    <t>self</t>
  </si>
  <si>
    <t>reported</t>
  </si>
  <si>
    <t>consumption</t>
  </si>
  <si>
    <t>morning</t>
  </si>
  <si>
    <t>pick</t>
  </si>
  <si>
    <t>badge</t>
  </si>
  <si>
    <t>forget</t>
  </si>
  <si>
    <t>dress</t>
  </si>
  <si>
    <t>few</t>
  </si>
  <si>
    <t>stickers</t>
  </si>
  <si>
    <t>detailed</t>
  </si>
  <si>
    <t>blog</t>
  </si>
  <si>
    <t>online</t>
  </si>
  <si>
    <t>acm</t>
  </si>
  <si>
    <t>symposium</t>
  </si>
  <si>
    <t>benevolent</t>
  </si>
  <si>
    <t>trump</t>
  </si>
  <si>
    <t>bad</t>
  </si>
  <si>
    <t>solar</t>
  </si>
  <si>
    <t>powered</t>
  </si>
  <si>
    <t>site</t>
  </si>
  <si>
    <t>lenny</t>
  </si>
  <si>
    <t>fabien</t>
  </si>
  <si>
    <t>gandon</t>
  </si>
  <si>
    <t>3</t>
  </si>
  <si>
    <t>presenting</t>
  </si>
  <si>
    <t>correlation</t>
  </si>
  <si>
    <t>causation</t>
  </si>
  <si>
    <t>#machinelearning</t>
  </si>
  <si>
    <t>researchers</t>
  </si>
  <si>
    <t>wide</t>
  </si>
  <si>
    <t>something</t>
  </si>
  <si>
    <t>bear</t>
  </si>
  <si>
    <t>mind</t>
  </si>
  <si>
    <t>developing</t>
  </si>
  <si>
    <t>excellent</t>
  </si>
  <si>
    <t>conclusion</t>
  </si>
  <si>
    <t>wonderful</t>
  </si>
  <si>
    <t>highlighting</t>
  </si>
  <si>
    <t>right</t>
  </si>
  <si>
    <t>methods</t>
  </si>
  <si>
    <t>kicked</t>
  </si>
  <si>
    <t>know</t>
  </si>
  <si>
    <t>incidental</t>
  </si>
  <si>
    <t>exposure</t>
  </si>
  <si>
    <t>wonder</t>
  </si>
  <si>
    <t>role</t>
  </si>
  <si>
    <t>mobile</t>
  </si>
  <si>
    <t>brand</t>
  </si>
  <si>
    <t>os</t>
  </si>
  <si>
    <t>specific</t>
  </si>
  <si>
    <t>together</t>
  </si>
  <si>
    <t>diversity</t>
  </si>
  <si>
    <t>interdisciplinarity</t>
  </si>
  <si>
    <t>effective</t>
  </si>
  <si>
    <t>#pokemongo</t>
  </si>
  <si>
    <t>s</t>
  </si>
  <si>
    <t>pikachus</t>
  </si>
  <si>
    <t>hey</t>
  </si>
  <si>
    <t>following</t>
  </si>
  <si>
    <t>twitter</t>
  </si>
  <si>
    <t>#web</t>
  </si>
  <si>
    <t>later</t>
  </si>
  <si>
    <t>engagement</t>
  </si>
  <si>
    <t>presentation</t>
  </si>
  <si>
    <t>debate</t>
  </si>
  <si>
    <t>measuring</t>
  </si>
  <si>
    <t>seeing</t>
  </si>
  <si>
    <t>30</t>
  </si>
  <si>
    <t>p</t>
  </si>
  <si>
    <t>future</t>
  </si>
  <si>
    <t>begins</t>
  </si>
  <si>
    <t>speaker</t>
  </si>
  <si>
    <t>#boston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</si>
  <si>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</si>
  <si>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</si>
  <si>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</si>
  <si>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</si>
  <si>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</si>
  <si>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</si>
  <si>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</si>
  <si>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</si>
  <si>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</si>
  <si>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</si>
  <si>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</si>
  <si>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</si>
  <si>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</si>
  <si>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</si>
  <si>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</si>
  <si>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</si>
  <si>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</si>
  <si>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</si>
  <si>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</si>
  <si>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</si>
  <si>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</si>
  <si>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</si>
  <si>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</si>
  <si>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</si>
  <si>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</si>
  <si>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</si>
  <si>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</si>
  <si>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</si>
  <si>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</si>
  <si>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</si>
  <si>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33, 112, 0</t>
  </si>
  <si>
    <t>72, 92, 0</t>
  </si>
  <si>
    <t>53, 102, 0</t>
  </si>
  <si>
    <t>Red</t>
  </si>
  <si>
    <t>G1: #websci19 paper jengolbeck jahendler thegoldenratio4 followers love shows although admits</t>
  </si>
  <si>
    <t>G2: #websci19 web websciconf science keynote boston 2019 kicking main program</t>
  </si>
  <si>
    <t>G3: #websci19 today northeastern starts year planning t wait see everyone</t>
  </si>
  <si>
    <t>G4: paper tweet reply gender bias digital communication politicians arminmertens #websci19</t>
  </si>
  <si>
    <t>G5: #websci19 challenges search engines #informationretrieval support human learning presented kevynct</t>
  </si>
  <si>
    <t>G6: #websci19 up tutorial flight next week late sign pervade_team web</t>
  </si>
  <si>
    <t>G7: #websci19 time social</t>
  </si>
  <si>
    <t>Autofill Workbook Results</t>
  </si>
  <si>
    <t>Edge Weight▓1▓15▓0▓True▓Green▓Red▓▓Edge Weight▓1▓4▓0▓3▓10▓False▓Edge Weight▓1▓15▓0▓32▓6▓False▓▓0▓0▓0▓True▓Black▓Black▓▓Followers▓0▓71503▓0▓162▓1000▓False▓Followers▓0▓43650625▓0▓100▓70▓False▓▓0▓0▓0▓0▓0▓False▓▓0▓0▓0▓0▓0▓False</t>
  </si>
  <si>
    <t>Subgraph</t>
  </si>
  <si>
    <t>GraphSource░TwitterSearch▓GraphTerm░#WebSci19▓ImportDescription░The graph represents a network of 114 Twitter users whose recent tweets contained "#WebSci19", or who were replied to or mentioned in those tweets, taken from a data set limited to a maximum of 18,000 tweets.  The network was obtained from Twitter on Tuesday, 02 July 2019 at 14:29 UTC.
The tweets in the network were tweeted over the 7-day, 22-hour, 53-minute period from Monday, 24 June 2019 at 15:17 UTC to Tuesday, 02 July 2019 at 14:10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</si>
</sst>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857907"/>
        <c:axId val="48612300"/>
      </c:barChart>
      <c:catAx>
        <c:axId val="128579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612300"/>
        <c:crosses val="autoZero"/>
        <c:auto val="1"/>
        <c:lblOffset val="100"/>
        <c:noMultiLvlLbl val="0"/>
      </c:catAx>
      <c:valAx>
        <c:axId val="48612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7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857517"/>
        <c:axId val="45282198"/>
      </c:barChart>
      <c:catAx>
        <c:axId val="348575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282198"/>
        <c:crosses val="autoZero"/>
        <c:auto val="1"/>
        <c:lblOffset val="100"/>
        <c:noMultiLvlLbl val="0"/>
      </c:catAx>
      <c:valAx>
        <c:axId val="4528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7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86599"/>
        <c:axId val="43979392"/>
      </c:barChart>
      <c:catAx>
        <c:axId val="48865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979392"/>
        <c:crosses val="autoZero"/>
        <c:auto val="1"/>
        <c:lblOffset val="100"/>
        <c:noMultiLvlLbl val="0"/>
      </c:catAx>
      <c:valAx>
        <c:axId val="4397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6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270209"/>
        <c:axId val="5560970"/>
      </c:barChart>
      <c:catAx>
        <c:axId val="602702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0970"/>
        <c:crosses val="autoZero"/>
        <c:auto val="1"/>
        <c:lblOffset val="100"/>
        <c:noMultiLvlLbl val="0"/>
      </c:catAx>
      <c:valAx>
        <c:axId val="5560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0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048731"/>
        <c:axId val="47785396"/>
      </c:barChart>
      <c:catAx>
        <c:axId val="50048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85396"/>
        <c:crosses val="autoZero"/>
        <c:auto val="1"/>
        <c:lblOffset val="100"/>
        <c:noMultiLvlLbl val="0"/>
      </c:catAx>
      <c:valAx>
        <c:axId val="47785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48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415381"/>
        <c:axId val="45411838"/>
      </c:barChart>
      <c:catAx>
        <c:axId val="274153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411838"/>
        <c:crosses val="autoZero"/>
        <c:auto val="1"/>
        <c:lblOffset val="100"/>
        <c:noMultiLvlLbl val="0"/>
      </c:catAx>
      <c:valAx>
        <c:axId val="4541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15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53359"/>
        <c:axId val="54480232"/>
      </c:barChart>
      <c:catAx>
        <c:axId val="60533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480232"/>
        <c:crosses val="autoZero"/>
        <c:auto val="1"/>
        <c:lblOffset val="100"/>
        <c:noMultiLvlLbl val="0"/>
      </c:catAx>
      <c:valAx>
        <c:axId val="54480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560041"/>
        <c:axId val="50822642"/>
      </c:barChart>
      <c:catAx>
        <c:axId val="205600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22642"/>
        <c:crosses val="autoZero"/>
        <c:auto val="1"/>
        <c:lblOffset val="100"/>
        <c:noMultiLvlLbl val="0"/>
      </c:catAx>
      <c:valAx>
        <c:axId val="50822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60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750595"/>
        <c:axId val="22993308"/>
      </c:barChart>
      <c:catAx>
        <c:axId val="54750595"/>
        <c:scaling>
          <c:orientation val="minMax"/>
        </c:scaling>
        <c:axPos val="b"/>
        <c:delete val="1"/>
        <c:majorTickMark val="out"/>
        <c:minorTickMark val="none"/>
        <c:tickLblPos val="none"/>
        <c:crossAx val="22993308"/>
        <c:crosses val="autoZero"/>
        <c:auto val="1"/>
        <c:lblOffset val="100"/>
        <c:noMultiLvlLbl val="0"/>
      </c:catAx>
      <c:valAx>
        <c:axId val="22993308"/>
        <c:scaling>
          <c:orientation val="minMax"/>
        </c:scaling>
        <c:axPos val="l"/>
        <c:delete val="1"/>
        <c:majorTickMark val="out"/>
        <c:minorTickMark val="none"/>
        <c:tickLblPos val="none"/>
        <c:crossAx val="547505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ebekahktrom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ervade_tea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ichaelzim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_m_farre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rodigalson202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ortheaster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foucaultwell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simper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otonws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aulineleona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websciencetrus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tstaa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sradfor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lexvesp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lcesa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hudajkh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evync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tefandietz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oshi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aroczy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wimmic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abien_gand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ybeauregar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ikhiltr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websciconf"/>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auschi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ssc_upf"/>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olarbearb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rasanchez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gonzalezbail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warrencntrpen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elanielybarg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engolbec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ahendl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hird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eanna_matthew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cinois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l3s_luh"/>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ujlaw"/>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anyu_z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iz_ok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aitru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arnb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wokabaut_meri"/>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hegoldenratio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orderorodne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kenzeeb"/>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ennifermaple16"/>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mskeleto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oeurl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ynical_tutu"/>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prpleonelp2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themarisataylo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hawnmjone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emily_pentz9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ljs39"/>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amiecarey31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aynsel"/>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ybycm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lvrdntlv"/>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interstici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eannef"/>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btemp94"/>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hourycolleg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gjhoube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adea_zab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edamiani06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2hewit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k_piach"/>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bad_indian_gir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raustinr5"/>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mm_nicole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rdaisey"/>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roseclare0000"/>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mt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difrad"/>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emax"/>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pipwillcox"/>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dd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peniguino1"/>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ecebenitoo"/>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thenoblezo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kazurche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libconference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ka_kinder"/>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leatherrose"/>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2jnugenu"/>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isabella83"/>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eedmesomepi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omppolcologn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jwaeckerl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ingorohlfin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franzisk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rminmerten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ognyanova"/>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fabiengandon"/>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snurb_dot_info"/>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jrn_rz"/>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franziskapradel"/>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stefandie"/>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bowlinearl"/>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techilosophy"/>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chelmi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eugene_siow"/>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damewendydb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exdwarf"/>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floodserveu"/>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hapeid_eu"/>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olyerickson"/>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ytim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faizapatelbcj"/>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creeppro_eit"/>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solidmit"/>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halani"/>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42" totalsRowShown="0" headerRowDxfId="379" dataDxfId="378">
  <autoFilter ref="A2:BL342"/>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249" dataDxfId="248">
  <autoFilter ref="A2:C16"/>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42" dataDxfId="241">
  <autoFilter ref="A1:P11"/>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3" totalsRowShown="0" headerRowDxfId="224" dataDxfId="223">
  <autoFilter ref="A14:P23"/>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P36" totalsRowShown="0" headerRowDxfId="206" dataDxfId="205">
  <autoFilter ref="A26:P36"/>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P49" totalsRowShown="0" headerRowDxfId="187" dataDxfId="186">
  <autoFilter ref="A39:P49"/>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P62" totalsRowShown="0" headerRowDxfId="168" dataDxfId="167">
  <autoFilter ref="A52:P62"/>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P66" totalsRowShown="0" headerRowDxfId="149" dataDxfId="148">
  <autoFilter ref="A65:P66"/>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P79" totalsRowShown="0" headerRowDxfId="146" dataDxfId="145">
  <autoFilter ref="A69:P79"/>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P92" totalsRowShown="0" headerRowDxfId="111" dataDxfId="110">
  <autoFilter ref="A82:P92"/>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326" dataDxfId="325">
  <autoFilter ref="A2:BT116"/>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94" totalsRowShown="0" headerRowDxfId="82" dataDxfId="81">
  <autoFilter ref="A1:G59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31" totalsRowShown="0" headerRowDxfId="73" dataDxfId="72">
  <autoFilter ref="A1:L63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280" dataDxfId="279">
  <autoFilter ref="A1:C1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ervade.umd.edu/event/websci-19/" TargetMode="External" /><Relationship Id="rId2" Type="http://schemas.openxmlformats.org/officeDocument/2006/relationships/hyperlink" Target="https://twitter.com/foucaultwelles/status/1145300996316286976" TargetMode="External" /><Relationship Id="rId3" Type="http://schemas.openxmlformats.org/officeDocument/2006/relationships/hyperlink" Target="https://twitter.com/foucaultwelles/status/1145300996316286976" TargetMode="External" /><Relationship Id="rId4" Type="http://schemas.openxmlformats.org/officeDocument/2006/relationships/hyperlink" Target="https://websci19.webscience.org/" TargetMode="External" /><Relationship Id="rId5" Type="http://schemas.openxmlformats.org/officeDocument/2006/relationships/hyperlink" Target="https://www.khoury.northeastern.edu/general/acm-websci-19-at-northeastern-brings-together-experts-from-many-disciplines/" TargetMode="External" /><Relationship Id="rId6" Type="http://schemas.openxmlformats.org/officeDocument/2006/relationships/hyperlink" Target="https://websci19.webscience.org/" TargetMode="External" /><Relationship Id="rId7" Type="http://schemas.openxmlformats.org/officeDocument/2006/relationships/hyperlink" Target="https://websci19.webscience.org/papers.html" TargetMode="External" /><Relationship Id="rId8" Type="http://schemas.openxmlformats.org/officeDocument/2006/relationships/hyperlink" Target="http://mcn.edu/pronoun-stickers-mcn-2016/" TargetMode="External" /><Relationship Id="rId9" Type="http://schemas.openxmlformats.org/officeDocument/2006/relationships/hyperlink" Target="https://twitter.com/ka_kinder/status/1145684376283275264" TargetMode="External" /><Relationship Id="rId10" Type="http://schemas.openxmlformats.org/officeDocument/2006/relationships/hyperlink" Target="https://websci19.webscience.org/papers.html" TargetMode="External" /><Relationship Id="rId11" Type="http://schemas.openxmlformats.org/officeDocument/2006/relationships/hyperlink" Target="https://twitter.com/ka_kinder/status/1145684376283275264" TargetMode="External" /><Relationship Id="rId12" Type="http://schemas.openxmlformats.org/officeDocument/2006/relationships/hyperlink" Target="https://websci19.webscience.org/papers.html" TargetMode="External" /><Relationship Id="rId13" Type="http://schemas.openxmlformats.org/officeDocument/2006/relationships/hyperlink" Target="https://websci19.webscience.org/papers.html" TargetMode="External" /><Relationship Id="rId14" Type="http://schemas.openxmlformats.org/officeDocument/2006/relationships/hyperlink" Target="https://www.nytimes.com/2019/06/30/opinion/immigrants-social-media.html" TargetMode="External" /><Relationship Id="rId15" Type="http://schemas.openxmlformats.org/officeDocument/2006/relationships/hyperlink" Target="https://www.nytimes.com/2019/06/30/opinion/immigrants-social-media.html" TargetMode="External" /><Relationship Id="rId16" Type="http://schemas.openxmlformats.org/officeDocument/2006/relationships/hyperlink" Target="https://dh.fbk.eu/sites/dh.fbk.eu/files/creepdemo_1.m4v" TargetMode="External" /><Relationship Id="rId17" Type="http://schemas.openxmlformats.org/officeDocument/2006/relationships/hyperlink" Target="https://websci19.webscience.org/" TargetMode="External" /><Relationship Id="rId18" Type="http://schemas.openxmlformats.org/officeDocument/2006/relationships/hyperlink" Target="https://www.vice.com/en_us/article/d3b7na/the-story-of-lenny-the-internets-favorite-telemarketing-troll" TargetMode="External" /><Relationship Id="rId19" Type="http://schemas.openxmlformats.org/officeDocument/2006/relationships/hyperlink" Target="https://dh.fbk.eu/sites/dh.fbk.eu/files/creepdemo_1.m4v" TargetMode="External" /><Relationship Id="rId20" Type="http://schemas.openxmlformats.org/officeDocument/2006/relationships/hyperlink" Target="https://solar.lowtechmagazine.com/about.html" TargetMode="External" /><Relationship Id="rId21" Type="http://schemas.openxmlformats.org/officeDocument/2006/relationships/hyperlink" Target="https://solar.lowtechmagazine.com/about.html" TargetMode="External" /><Relationship Id="rId22" Type="http://schemas.openxmlformats.org/officeDocument/2006/relationships/hyperlink" Target="https://www.vice.com/en_us/article/d3b7na/the-story-of-lenny-the-internets-favorite-telemarketing-troll" TargetMode="External" /><Relationship Id="rId23" Type="http://schemas.openxmlformats.org/officeDocument/2006/relationships/hyperlink" Target="https://dh.fbk.eu/sites/dh.fbk.eu/files/creepdemo_1.m4v" TargetMode="External" /><Relationship Id="rId24" Type="http://schemas.openxmlformats.org/officeDocument/2006/relationships/hyperlink" Target="https://solar.lowtechmagazine.com/about.html" TargetMode="External" /><Relationship Id="rId25" Type="http://schemas.openxmlformats.org/officeDocument/2006/relationships/hyperlink" Target="https://websci19.webscience.org/" TargetMode="External" /><Relationship Id="rId26" Type="http://schemas.openxmlformats.org/officeDocument/2006/relationships/hyperlink" Target="https://pbs.twimg.com/media/D-TdRYDX4AEo_l8.jpg" TargetMode="External" /><Relationship Id="rId27" Type="http://schemas.openxmlformats.org/officeDocument/2006/relationships/hyperlink" Target="https://pbs.twimg.com/media/D-T7QyXUcAMh3Wx.jpg" TargetMode="External" /><Relationship Id="rId28" Type="http://schemas.openxmlformats.org/officeDocument/2006/relationships/hyperlink" Target="https://pbs.twimg.com/media/D-ZgbUoW4AMPzBb.jpg" TargetMode="External" /><Relationship Id="rId29" Type="http://schemas.openxmlformats.org/officeDocument/2006/relationships/hyperlink" Target="https://pbs.twimg.com/media/D-ZgjBVUcAIXV6d.jpg" TargetMode="External" /><Relationship Id="rId30" Type="http://schemas.openxmlformats.org/officeDocument/2006/relationships/hyperlink" Target="https://pbs.twimg.com/media/D-ZgjBVUcAIXV6d.jpg" TargetMode="External" /><Relationship Id="rId31" Type="http://schemas.openxmlformats.org/officeDocument/2006/relationships/hyperlink" Target="https://pbs.twimg.com/media/D-U9MKdUwAEa0Xa.jpg" TargetMode="External" /><Relationship Id="rId32" Type="http://schemas.openxmlformats.org/officeDocument/2006/relationships/hyperlink" Target="https://pbs.twimg.com/media/D-ZmUFzUwAAJFKd.jpg" TargetMode="External" /><Relationship Id="rId33" Type="http://schemas.openxmlformats.org/officeDocument/2006/relationships/hyperlink" Target="https://pbs.twimg.com/media/D-ZmUFzUwAAJFKd.jpg" TargetMode="External" /><Relationship Id="rId34" Type="http://schemas.openxmlformats.org/officeDocument/2006/relationships/hyperlink" Target="https://pbs.twimg.com/media/D-ZmUFzUwAAJFKd.jpg" TargetMode="External" /><Relationship Id="rId35" Type="http://schemas.openxmlformats.org/officeDocument/2006/relationships/hyperlink" Target="https://pbs.twimg.com/media/D-Z5hCdU8AEYVNT.jpg" TargetMode="External" /><Relationship Id="rId36" Type="http://schemas.openxmlformats.org/officeDocument/2006/relationships/hyperlink" Target="https://pbs.twimg.com/media/D-ZmUFzUwAAJFKd.jpg" TargetMode="External" /><Relationship Id="rId37" Type="http://schemas.openxmlformats.org/officeDocument/2006/relationships/hyperlink" Target="https://pbs.twimg.com/media/D-aQCOuXsAAFLLq.jpg" TargetMode="External" /><Relationship Id="rId38" Type="http://schemas.openxmlformats.org/officeDocument/2006/relationships/hyperlink" Target="https://pbs.twimg.com/media/D-ZgjBVUcAIXV6d.jpg" TargetMode="External" /><Relationship Id="rId39" Type="http://schemas.openxmlformats.org/officeDocument/2006/relationships/hyperlink" Target="https://pbs.twimg.com/media/D-ZgjBVUcAIXV6d.jpg" TargetMode="External" /><Relationship Id="rId40" Type="http://schemas.openxmlformats.org/officeDocument/2006/relationships/hyperlink" Target="https://pbs.twimg.com/media/D-ZgjBVUcAIXV6d.jpg" TargetMode="External" /><Relationship Id="rId41" Type="http://schemas.openxmlformats.org/officeDocument/2006/relationships/hyperlink" Target="https://pbs.twimg.com/media/D-ZgjBVUcAIXV6d.jpg" TargetMode="External" /><Relationship Id="rId42" Type="http://schemas.openxmlformats.org/officeDocument/2006/relationships/hyperlink" Target="https://pbs.twimg.com/media/D-ZgbUoW4AMPzBb.jpg" TargetMode="External" /><Relationship Id="rId43" Type="http://schemas.openxmlformats.org/officeDocument/2006/relationships/hyperlink" Target="https://pbs.twimg.com/media/D-ZgbUoW4AMPzBb.jpg" TargetMode="External" /><Relationship Id="rId44" Type="http://schemas.openxmlformats.org/officeDocument/2006/relationships/hyperlink" Target="https://pbs.twimg.com/media/D-UXQh0UEAA4C0U.jpg" TargetMode="External" /><Relationship Id="rId45" Type="http://schemas.openxmlformats.org/officeDocument/2006/relationships/hyperlink" Target="https://pbs.twimg.com/media/D-ZoPePUwAAL0rj.jpg" TargetMode="External" /><Relationship Id="rId46" Type="http://schemas.openxmlformats.org/officeDocument/2006/relationships/hyperlink" Target="https://pbs.twimg.com/media/D-ZoPePUwAAL0rj.jpg" TargetMode="External" /><Relationship Id="rId47" Type="http://schemas.openxmlformats.org/officeDocument/2006/relationships/hyperlink" Target="https://pbs.twimg.com/media/D-a2WthVUAIP8WC.jpg" TargetMode="External" /><Relationship Id="rId48" Type="http://schemas.openxmlformats.org/officeDocument/2006/relationships/hyperlink" Target="https://pbs.twimg.com/media/D-a3wlrUcAAe1gp.jpg" TargetMode="External" /><Relationship Id="rId49" Type="http://schemas.openxmlformats.org/officeDocument/2006/relationships/hyperlink" Target="https://pbs.twimg.com/media/D-a3wlrUcAAe1gp.jpg" TargetMode="External" /><Relationship Id="rId50" Type="http://schemas.openxmlformats.org/officeDocument/2006/relationships/hyperlink" Target="https://pbs.twimg.com/media/D-a3wlrUcAAe1gp.jpg" TargetMode="External" /><Relationship Id="rId51" Type="http://schemas.openxmlformats.org/officeDocument/2006/relationships/hyperlink" Target="https://pbs.twimg.com/media/D-a3wlrUcAAe1gp.jpg" TargetMode="External" /><Relationship Id="rId52" Type="http://schemas.openxmlformats.org/officeDocument/2006/relationships/hyperlink" Target="https://pbs.twimg.com/media/D-ZMx5bU0AAVNVH.jpg" TargetMode="External" /><Relationship Id="rId53" Type="http://schemas.openxmlformats.org/officeDocument/2006/relationships/hyperlink" Target="https://pbs.twimg.com/media/D-eTVCbWkAA55wb.jpg" TargetMode="External" /><Relationship Id="rId54" Type="http://schemas.openxmlformats.org/officeDocument/2006/relationships/hyperlink" Target="https://pbs.twimg.com/media/D-eYmOlXsAAuWrb.jpg" TargetMode="External" /><Relationship Id="rId55" Type="http://schemas.openxmlformats.org/officeDocument/2006/relationships/hyperlink" Target="https://pbs.twimg.com/media/D-eYpGlVAAEZU2h.jpg" TargetMode="External" /><Relationship Id="rId56" Type="http://schemas.openxmlformats.org/officeDocument/2006/relationships/hyperlink" Target="https://pbs.twimg.com/media/D-eQwWJWkAEZSLi.jpg" TargetMode="External" /><Relationship Id="rId57" Type="http://schemas.openxmlformats.org/officeDocument/2006/relationships/hyperlink" Target="https://pbs.twimg.com/media/D-eWnSCVUAA9QYS.jpg" TargetMode="External" /><Relationship Id="rId58" Type="http://schemas.openxmlformats.org/officeDocument/2006/relationships/hyperlink" Target="https://pbs.twimg.com/media/D-TtLhwU8AA0944.jpg" TargetMode="External" /><Relationship Id="rId59" Type="http://schemas.openxmlformats.org/officeDocument/2006/relationships/hyperlink" Target="https://pbs.twimg.com/media/D-eQ-PxUIAA1_07.jpg" TargetMode="External" /><Relationship Id="rId60" Type="http://schemas.openxmlformats.org/officeDocument/2006/relationships/hyperlink" Target="https://pbs.twimg.com/media/D-eQ-PxUIAA1_07.jpg" TargetMode="External" /><Relationship Id="rId61" Type="http://schemas.openxmlformats.org/officeDocument/2006/relationships/hyperlink" Target="https://pbs.twimg.com/media/D-aWaCEU8AAvxkC.jpg" TargetMode="External" /><Relationship Id="rId62" Type="http://schemas.openxmlformats.org/officeDocument/2006/relationships/hyperlink" Target="https://pbs.twimg.com/media/D-aWzU9UwAArnP_.jpg" TargetMode="External" /><Relationship Id="rId63" Type="http://schemas.openxmlformats.org/officeDocument/2006/relationships/hyperlink" Target="https://pbs.twimg.com/media/D-eQ-PxUIAA1_07.jpg" TargetMode="External" /><Relationship Id="rId64" Type="http://schemas.openxmlformats.org/officeDocument/2006/relationships/hyperlink" Target="https://pbs.twimg.com/media/D-ebkx0UEAM3Fas.jpg" TargetMode="External" /><Relationship Id="rId65" Type="http://schemas.openxmlformats.org/officeDocument/2006/relationships/hyperlink" Target="https://pbs.twimg.com/media/D-ebkx0UEAM3Fas.jpg" TargetMode="External" /><Relationship Id="rId66" Type="http://schemas.openxmlformats.org/officeDocument/2006/relationships/hyperlink" Target="https://pbs.twimg.com/media/D-Y3xkIUIAAJFJU.jpg" TargetMode="External" /><Relationship Id="rId67" Type="http://schemas.openxmlformats.org/officeDocument/2006/relationships/hyperlink" Target="https://pbs.twimg.com/media/D-ZJ3TzU0AABQK1.jpg" TargetMode="External" /><Relationship Id="rId68" Type="http://schemas.openxmlformats.org/officeDocument/2006/relationships/hyperlink" Target="https://pbs.twimg.com/media/D-eQ-CSU4AAdjj1.jpg" TargetMode="External" /><Relationship Id="rId69" Type="http://schemas.openxmlformats.org/officeDocument/2006/relationships/hyperlink" Target="https://pbs.twimg.com/media/D-eUcU7U4AEbCx5.jpg" TargetMode="External" /><Relationship Id="rId70" Type="http://schemas.openxmlformats.org/officeDocument/2006/relationships/hyperlink" Target="https://pbs.twimg.com/media/D-ZRW2aVAAAjPjy.jpg" TargetMode="External" /><Relationship Id="rId71" Type="http://schemas.openxmlformats.org/officeDocument/2006/relationships/hyperlink" Target="https://pbs.twimg.com/media/D-ZTH5yU4AAHslx.jpg" TargetMode="External" /><Relationship Id="rId72" Type="http://schemas.openxmlformats.org/officeDocument/2006/relationships/hyperlink" Target="https://pbs.twimg.com/media/D-ZRW2aVAAAjPjy.jpg" TargetMode="External" /><Relationship Id="rId73" Type="http://schemas.openxmlformats.org/officeDocument/2006/relationships/hyperlink" Target="https://pbs.twimg.com/media/D-ZTH5yU4AAHslx.jpg" TargetMode="External" /><Relationship Id="rId74" Type="http://schemas.openxmlformats.org/officeDocument/2006/relationships/hyperlink" Target="https://pbs.twimg.com/media/D-Zop4NUIAAKP00.jpg" TargetMode="External" /><Relationship Id="rId75" Type="http://schemas.openxmlformats.org/officeDocument/2006/relationships/hyperlink" Target="https://pbs.twimg.com/media/D-ZJgStVUAAKATM.jpg" TargetMode="External" /><Relationship Id="rId76" Type="http://schemas.openxmlformats.org/officeDocument/2006/relationships/hyperlink" Target="https://pbs.twimg.com/media/D-eRgaLVUAAzJ2r.jpg" TargetMode="External" /><Relationship Id="rId77" Type="http://schemas.openxmlformats.org/officeDocument/2006/relationships/hyperlink" Target="https://pbs.twimg.com/media/D-eRgaLVUAAzJ2r.jpg" TargetMode="External" /><Relationship Id="rId78" Type="http://schemas.openxmlformats.org/officeDocument/2006/relationships/hyperlink" Target="https://pbs.twimg.com/media/D-ebkx0UEAM3Fas.jpg" TargetMode="External" /><Relationship Id="rId79" Type="http://schemas.openxmlformats.org/officeDocument/2006/relationships/hyperlink" Target="https://pbs.twimg.com/media/D-ebkx0UEAM3Fas.jpg" TargetMode="External" /><Relationship Id="rId80" Type="http://schemas.openxmlformats.org/officeDocument/2006/relationships/hyperlink" Target="https://pbs.twimg.com/media/D-T7QyXUcAMh3Wx.jpg" TargetMode="External" /><Relationship Id="rId81" Type="http://schemas.openxmlformats.org/officeDocument/2006/relationships/hyperlink" Target="https://pbs.twimg.com/media/D-UORzkU4AECQDX.jpg" TargetMode="External" /><Relationship Id="rId82" Type="http://schemas.openxmlformats.org/officeDocument/2006/relationships/hyperlink" Target="https://pbs.twimg.com/media/D-UYvzXUEAAG4JC.jpg" TargetMode="External" /><Relationship Id="rId83" Type="http://schemas.openxmlformats.org/officeDocument/2006/relationships/hyperlink" Target="https://pbs.twimg.com/media/D-ZJC2FUYAAxDsu.jpg" TargetMode="External" /><Relationship Id="rId84" Type="http://schemas.openxmlformats.org/officeDocument/2006/relationships/hyperlink" Target="https://pbs.twimg.com/media/D-ZMx5bU0AAVNVH.jpg" TargetMode="External" /><Relationship Id="rId85" Type="http://schemas.openxmlformats.org/officeDocument/2006/relationships/hyperlink" Target="https://pbs.twimg.com/media/D-ZmUFzUwAAJFKd.jpg" TargetMode="External" /><Relationship Id="rId86" Type="http://schemas.openxmlformats.org/officeDocument/2006/relationships/hyperlink" Target="https://pbs.twimg.com/media/D-Z5hCdU8AEYVNT.jpg" TargetMode="External" /><Relationship Id="rId87" Type="http://schemas.openxmlformats.org/officeDocument/2006/relationships/hyperlink" Target="https://pbs.twimg.com/media/D-Z5hCdU8AEYVNT.jpg" TargetMode="External" /><Relationship Id="rId88" Type="http://schemas.openxmlformats.org/officeDocument/2006/relationships/hyperlink" Target="https://pbs.twimg.com/media/D-ZJC2FUYAAxDsu.jpg" TargetMode="External" /><Relationship Id="rId89" Type="http://schemas.openxmlformats.org/officeDocument/2006/relationships/hyperlink" Target="https://pbs.twimg.com/media/D-Z5hCdU8AEYVNT.jpg" TargetMode="External" /><Relationship Id="rId90" Type="http://schemas.openxmlformats.org/officeDocument/2006/relationships/hyperlink" Target="https://pbs.twimg.com/media/D-Z5hCdU8AEYVNT.jpg" TargetMode="External" /><Relationship Id="rId91" Type="http://schemas.openxmlformats.org/officeDocument/2006/relationships/hyperlink" Target="https://pbs.twimg.com/media/D-ebkx0UEAM3Fas.jpg" TargetMode="External" /><Relationship Id="rId92" Type="http://schemas.openxmlformats.org/officeDocument/2006/relationships/hyperlink" Target="https://pbs.twimg.com/media/D-eQ-CSU4AAdjj1.jpg" TargetMode="External" /><Relationship Id="rId93" Type="http://schemas.openxmlformats.org/officeDocument/2006/relationships/hyperlink" Target="https://pbs.twimg.com/media/D-eRgaLVUAAzJ2r.jpg" TargetMode="External" /><Relationship Id="rId94" Type="http://schemas.openxmlformats.org/officeDocument/2006/relationships/hyperlink" Target="https://pbs.twimg.com/media/D-ZZrJ3VUAAI4oD.jpg" TargetMode="External" /><Relationship Id="rId95" Type="http://schemas.openxmlformats.org/officeDocument/2006/relationships/hyperlink" Target="https://pbs.twimg.com/media/D-ZZrJ3VUAAI4oD.jpg" TargetMode="External" /><Relationship Id="rId96" Type="http://schemas.openxmlformats.org/officeDocument/2006/relationships/hyperlink" Target="https://pbs.twimg.com/media/D-ZD-TzUYAId9vN.jpg" TargetMode="External" /><Relationship Id="rId97" Type="http://schemas.openxmlformats.org/officeDocument/2006/relationships/hyperlink" Target="https://pbs.twimg.com/media/D-eb9SkUYAISJIG.jpg" TargetMode="External" /><Relationship Id="rId98" Type="http://schemas.openxmlformats.org/officeDocument/2006/relationships/hyperlink" Target="https://pbs.twimg.com/media/D-ZBxX-VUAA5j83.jpg" TargetMode="External" /><Relationship Id="rId99" Type="http://schemas.openxmlformats.org/officeDocument/2006/relationships/hyperlink" Target="https://pbs.twimg.com/media/D-ZMx5bU0AAVNVH.jpg" TargetMode="External" /><Relationship Id="rId100" Type="http://schemas.openxmlformats.org/officeDocument/2006/relationships/hyperlink" Target="https://pbs.twimg.com/media/D-ZmUFzUwAAJFKd.jpg" TargetMode="External" /><Relationship Id="rId101" Type="http://schemas.openxmlformats.org/officeDocument/2006/relationships/hyperlink" Target="https://pbs.twimg.com/media/D-eTndgUcAAfwMH.jpg" TargetMode="External" /><Relationship Id="rId102" Type="http://schemas.openxmlformats.org/officeDocument/2006/relationships/hyperlink" Target="https://pbs.twimg.com/media/D-eWnSCVUAA9QYS.jpg" TargetMode="External" /><Relationship Id="rId103" Type="http://schemas.openxmlformats.org/officeDocument/2006/relationships/hyperlink" Target="https://pbs.twimg.com/media/D-eaEKPU0AAYqrf.jpg" TargetMode="External" /><Relationship Id="rId104" Type="http://schemas.openxmlformats.org/officeDocument/2006/relationships/hyperlink" Target="https://pbs.twimg.com/media/D-eYpGlVAAEZU2h.jpg" TargetMode="External" /><Relationship Id="rId105" Type="http://schemas.openxmlformats.org/officeDocument/2006/relationships/hyperlink" Target="https://pbs.twimg.com/media/D-eadJuUIAI_IrA.jpg" TargetMode="External" /><Relationship Id="rId106" Type="http://schemas.openxmlformats.org/officeDocument/2006/relationships/hyperlink" Target="https://pbs.twimg.com/media/D-ebEoYU0AENoIa.jpg" TargetMode="External" /><Relationship Id="rId107" Type="http://schemas.openxmlformats.org/officeDocument/2006/relationships/hyperlink" Target="http://pbs.twimg.com/profile_images/864450427932114945/Ih-T5zEA_normal.jpg" TargetMode="External" /><Relationship Id="rId108" Type="http://schemas.openxmlformats.org/officeDocument/2006/relationships/hyperlink" Target="http://pbs.twimg.com/profile_images/864450427932114945/Ih-T5zEA_normal.jpg" TargetMode="External" /><Relationship Id="rId109" Type="http://schemas.openxmlformats.org/officeDocument/2006/relationships/hyperlink" Target="https://pbs.twimg.com/media/D-TdRYDX4AEo_l8.jpg" TargetMode="External" /><Relationship Id="rId110" Type="http://schemas.openxmlformats.org/officeDocument/2006/relationships/hyperlink" Target="http://pbs.twimg.com/profile_images/1139669656338358272/w7f0iD7q_normal.jpg" TargetMode="External" /><Relationship Id="rId111" Type="http://schemas.openxmlformats.org/officeDocument/2006/relationships/hyperlink" Target="http://pbs.twimg.com/profile_images/1139669656338358272/w7f0iD7q_normal.jpg" TargetMode="External" /><Relationship Id="rId112" Type="http://schemas.openxmlformats.org/officeDocument/2006/relationships/hyperlink" Target="https://pbs.twimg.com/media/D-T7QyXUcAMh3Wx.jpg" TargetMode="External" /><Relationship Id="rId113" Type="http://schemas.openxmlformats.org/officeDocument/2006/relationships/hyperlink" Target="http://pbs.twimg.com/profile_images/1346814315/Pauline_20Leonard_normal.jpg" TargetMode="External" /><Relationship Id="rId114" Type="http://schemas.openxmlformats.org/officeDocument/2006/relationships/hyperlink" Target="http://pbs.twimg.com/profile_images/1084101053040287744/ofCjPKHN_normal.jpg" TargetMode="External" /><Relationship Id="rId115" Type="http://schemas.openxmlformats.org/officeDocument/2006/relationships/hyperlink" Target="http://pbs.twimg.com/profile_images/1084101053040287744/ofCjPKHN_normal.jpg" TargetMode="External" /><Relationship Id="rId116" Type="http://schemas.openxmlformats.org/officeDocument/2006/relationships/hyperlink" Target="http://pbs.twimg.com/profile_images/931731378621812736/w8VzS6SD_normal.jpg" TargetMode="External" /><Relationship Id="rId117" Type="http://schemas.openxmlformats.org/officeDocument/2006/relationships/hyperlink" Target="http://pbs.twimg.com/profile_images/931731378621812736/w8VzS6SD_normal.jpg" TargetMode="External" /><Relationship Id="rId118" Type="http://schemas.openxmlformats.org/officeDocument/2006/relationships/hyperlink" Target="http://pbs.twimg.com/profile_images/931731378621812736/w8VzS6SD_normal.jpg" TargetMode="External" /><Relationship Id="rId119" Type="http://schemas.openxmlformats.org/officeDocument/2006/relationships/hyperlink" Target="http://pbs.twimg.com/profile_images/881605309395030017/5qAng1px_normal.jpg" TargetMode="External" /><Relationship Id="rId120" Type="http://schemas.openxmlformats.org/officeDocument/2006/relationships/hyperlink" Target="http://pbs.twimg.com/profile_images/881605309395030017/5qAng1px_normal.jpg" TargetMode="External" /><Relationship Id="rId121" Type="http://schemas.openxmlformats.org/officeDocument/2006/relationships/hyperlink" Target="http://pbs.twimg.com/profile_images/2224404104/6813_h_normal.jpg" TargetMode="External" /><Relationship Id="rId122" Type="http://schemas.openxmlformats.org/officeDocument/2006/relationships/hyperlink" Target="http://pbs.twimg.com/profile_images/2224404104/6813_h_normal.jpg" TargetMode="External" /><Relationship Id="rId123" Type="http://schemas.openxmlformats.org/officeDocument/2006/relationships/hyperlink" Target="http://pbs.twimg.com/profile_images/1022882406804545536/fytLNZfy_normal.jpg" TargetMode="External" /><Relationship Id="rId124" Type="http://schemas.openxmlformats.org/officeDocument/2006/relationships/hyperlink" Target="http://pbs.twimg.com/profile_images/798575327329026048/uRc6Qp1t_normal.jpg" TargetMode="External" /><Relationship Id="rId125" Type="http://schemas.openxmlformats.org/officeDocument/2006/relationships/hyperlink" Target="http://pbs.twimg.com/profile_images/798575327329026048/uRc6Qp1t_normal.jpg" TargetMode="External" /><Relationship Id="rId126" Type="http://schemas.openxmlformats.org/officeDocument/2006/relationships/hyperlink" Target="http://pbs.twimg.com/profile_images/55615412/2008_Nosh_for_web_-_Andrew_Campbell_normal.jpg" TargetMode="External" /><Relationship Id="rId127" Type="http://schemas.openxmlformats.org/officeDocument/2006/relationships/hyperlink" Target="http://pbs.twimg.com/profile_images/55615412/2008_Nosh_for_web_-_Andrew_Campbell_normal.jpg" TargetMode="External" /><Relationship Id="rId128" Type="http://schemas.openxmlformats.org/officeDocument/2006/relationships/hyperlink" Target="http://pbs.twimg.com/profile_images/1117790989589065728/xdJGvWpC_normal.png" TargetMode="External" /><Relationship Id="rId129" Type="http://schemas.openxmlformats.org/officeDocument/2006/relationships/hyperlink" Target="http://pbs.twimg.com/profile_images/1117790989589065728/xdJGvWpC_normal.png" TargetMode="External" /><Relationship Id="rId130" Type="http://schemas.openxmlformats.org/officeDocument/2006/relationships/hyperlink" Target="http://pbs.twimg.com/profile_images/1815482194/wimmics-logo-10-percents_normal.png" TargetMode="External" /><Relationship Id="rId131" Type="http://schemas.openxmlformats.org/officeDocument/2006/relationships/hyperlink" Target="http://pbs.twimg.com/profile_images/660781234780561408/bxN7O8Ns_normal.jpg" TargetMode="External" /><Relationship Id="rId132" Type="http://schemas.openxmlformats.org/officeDocument/2006/relationships/hyperlink" Target="http://pbs.twimg.com/profile_images/660781234780561408/bxN7O8Ns_normal.jpg" TargetMode="External" /><Relationship Id="rId133" Type="http://schemas.openxmlformats.org/officeDocument/2006/relationships/hyperlink" Target="http://pbs.twimg.com/profile_images/849240771098234880/EZMJ7pjy_normal.jpg" TargetMode="External" /><Relationship Id="rId134" Type="http://schemas.openxmlformats.org/officeDocument/2006/relationships/hyperlink" Target="http://pbs.twimg.com/profile_images/849240771098234880/EZMJ7pjy_normal.jpg" TargetMode="External" /><Relationship Id="rId135" Type="http://schemas.openxmlformats.org/officeDocument/2006/relationships/hyperlink" Target="http://pbs.twimg.com/profile_images/849240771098234880/EZMJ7pjy_normal.jpg" TargetMode="External" /><Relationship Id="rId136" Type="http://schemas.openxmlformats.org/officeDocument/2006/relationships/hyperlink" Target="http://pbs.twimg.com/profile_images/849240771098234880/EZMJ7pjy_normal.jpg" TargetMode="External" /><Relationship Id="rId137" Type="http://schemas.openxmlformats.org/officeDocument/2006/relationships/hyperlink" Target="http://pbs.twimg.com/profile_images/912747699354656768/YpSvJDsH_normal.jpg" TargetMode="External" /><Relationship Id="rId138" Type="http://schemas.openxmlformats.org/officeDocument/2006/relationships/hyperlink" Target="http://pbs.twimg.com/profile_images/912747699354656768/YpSvJDsH_normal.jpg" TargetMode="External" /><Relationship Id="rId139" Type="http://schemas.openxmlformats.org/officeDocument/2006/relationships/hyperlink" Target="http://pbs.twimg.com/profile_images/1123667394067599363/LKAVk5qV_normal.png" TargetMode="External" /><Relationship Id="rId140" Type="http://schemas.openxmlformats.org/officeDocument/2006/relationships/hyperlink" Target="http://pbs.twimg.com/profile_images/1123667394067599363/LKAVk5qV_normal.png" TargetMode="External" /><Relationship Id="rId141" Type="http://schemas.openxmlformats.org/officeDocument/2006/relationships/hyperlink" Target="http://pbs.twimg.com/profile_images/1129422054195945477/beCk_UUT_normal.jpg" TargetMode="External" /><Relationship Id="rId142" Type="http://schemas.openxmlformats.org/officeDocument/2006/relationships/hyperlink" Target="http://pbs.twimg.com/profile_images/1129422054195945477/beCk_UUT_normal.jpg" TargetMode="External" /><Relationship Id="rId143" Type="http://schemas.openxmlformats.org/officeDocument/2006/relationships/hyperlink" Target="http://pbs.twimg.com/profile_images/746295663747465216/m4fLTXes_normal.jpg" TargetMode="External" /><Relationship Id="rId144" Type="http://schemas.openxmlformats.org/officeDocument/2006/relationships/hyperlink" Target="http://pbs.twimg.com/profile_images/746295663747465216/m4fLTXes_normal.jpg" TargetMode="External" /><Relationship Id="rId145" Type="http://schemas.openxmlformats.org/officeDocument/2006/relationships/hyperlink" Target="https://pbs.twimg.com/media/D-ZgbUoW4AMPzBb.jpg" TargetMode="External" /><Relationship Id="rId146" Type="http://schemas.openxmlformats.org/officeDocument/2006/relationships/hyperlink" Target="https://pbs.twimg.com/media/D-ZgjBVUcAIXV6d.jpg" TargetMode="External" /><Relationship Id="rId147" Type="http://schemas.openxmlformats.org/officeDocument/2006/relationships/hyperlink" Target="https://pbs.twimg.com/media/D-ZgjBVUcAIXV6d.jpg" TargetMode="External" /><Relationship Id="rId148" Type="http://schemas.openxmlformats.org/officeDocument/2006/relationships/hyperlink" Target="https://pbs.twimg.com/media/D-U9MKdUwAEa0Xa.jpg" TargetMode="External" /><Relationship Id="rId149" Type="http://schemas.openxmlformats.org/officeDocument/2006/relationships/hyperlink" Target="http://pbs.twimg.com/profile_images/676754462598373376/MBbMKqnX_normal.jpg" TargetMode="External" /><Relationship Id="rId150" Type="http://schemas.openxmlformats.org/officeDocument/2006/relationships/hyperlink" Target="http://pbs.twimg.com/profile_images/676754462598373376/MBbMKqnX_normal.jpg" TargetMode="External" /><Relationship Id="rId151" Type="http://schemas.openxmlformats.org/officeDocument/2006/relationships/hyperlink" Target="https://pbs.twimg.com/media/D-ZmUFzUwAAJFKd.jpg" TargetMode="External" /><Relationship Id="rId152" Type="http://schemas.openxmlformats.org/officeDocument/2006/relationships/hyperlink" Target="http://pbs.twimg.com/profile_images/378800000697318472/3ac4ee14df618921c5617e6fc0d6c092_normal.jpeg" TargetMode="External" /><Relationship Id="rId153" Type="http://schemas.openxmlformats.org/officeDocument/2006/relationships/hyperlink" Target="http://pbs.twimg.com/profile_images/378800000697318472/3ac4ee14df618921c5617e6fc0d6c092_normal.jpeg" TargetMode="External" /><Relationship Id="rId154" Type="http://schemas.openxmlformats.org/officeDocument/2006/relationships/hyperlink" Target="http://pbs.twimg.com/profile_images/1075855929546018816/eba5I1d2_normal.jpg" TargetMode="External" /><Relationship Id="rId155" Type="http://schemas.openxmlformats.org/officeDocument/2006/relationships/hyperlink" Target="http://pbs.twimg.com/profile_images/1075855929546018816/eba5I1d2_normal.jpg" TargetMode="External" /><Relationship Id="rId156" Type="http://schemas.openxmlformats.org/officeDocument/2006/relationships/hyperlink" Target="http://pbs.twimg.com/profile_images/1025114534095273986/pnFxrGbv_normal.jpg" TargetMode="External" /><Relationship Id="rId157" Type="http://schemas.openxmlformats.org/officeDocument/2006/relationships/hyperlink" Target="http://pbs.twimg.com/profile_images/1025114534095273986/pnFxrGbv_normal.jpg" TargetMode="External" /><Relationship Id="rId158" Type="http://schemas.openxmlformats.org/officeDocument/2006/relationships/hyperlink" Target="http://pbs.twimg.com/profile_images/728464443609206785/P0EidHzw_normal.jpg" TargetMode="External" /><Relationship Id="rId159" Type="http://schemas.openxmlformats.org/officeDocument/2006/relationships/hyperlink" Target="http://pbs.twimg.com/profile_images/728464443609206785/P0EidHzw_normal.jpg" TargetMode="External" /><Relationship Id="rId160" Type="http://schemas.openxmlformats.org/officeDocument/2006/relationships/hyperlink" Target="http://pbs.twimg.com/profile_images/728464443609206785/P0EidHzw_normal.jpg" TargetMode="External" /><Relationship Id="rId161" Type="http://schemas.openxmlformats.org/officeDocument/2006/relationships/hyperlink" Target="http://pbs.twimg.com/profile_images/1065287837585731584/Dv-L4XIz_normal.jpg" TargetMode="External" /><Relationship Id="rId162" Type="http://schemas.openxmlformats.org/officeDocument/2006/relationships/hyperlink" Target="http://pbs.twimg.com/profile_images/1065287837585731584/Dv-L4XIz_normal.jpg" TargetMode="External" /><Relationship Id="rId163" Type="http://schemas.openxmlformats.org/officeDocument/2006/relationships/hyperlink" Target="http://pbs.twimg.com/profile_images/1065287837585731584/Dv-L4XIz_normal.jpg" TargetMode="External" /><Relationship Id="rId164" Type="http://schemas.openxmlformats.org/officeDocument/2006/relationships/hyperlink" Target="http://pbs.twimg.com/profile_images/724227594196029440/PWz5awLn_normal.jpg" TargetMode="External" /><Relationship Id="rId165" Type="http://schemas.openxmlformats.org/officeDocument/2006/relationships/hyperlink" Target="http://pbs.twimg.com/profile_images/724227594196029440/PWz5awLn_normal.jpg" TargetMode="External" /><Relationship Id="rId166" Type="http://schemas.openxmlformats.org/officeDocument/2006/relationships/hyperlink" Target="http://pbs.twimg.com/profile_images/724227594196029440/PWz5awLn_normal.jpg" TargetMode="External" /><Relationship Id="rId167" Type="http://schemas.openxmlformats.org/officeDocument/2006/relationships/hyperlink" Target="http://pbs.twimg.com/profile_images/1013961227683258369/lwg0RWvR_normal.jpg" TargetMode="External" /><Relationship Id="rId168" Type="http://schemas.openxmlformats.org/officeDocument/2006/relationships/hyperlink" Target="http://pbs.twimg.com/profile_images/1013961227683258369/lwg0RWvR_normal.jpg" TargetMode="External" /><Relationship Id="rId169" Type="http://schemas.openxmlformats.org/officeDocument/2006/relationships/hyperlink" Target="http://pbs.twimg.com/profile_images/1013961227683258369/lwg0RWvR_normal.jpg" TargetMode="External" /><Relationship Id="rId170" Type="http://schemas.openxmlformats.org/officeDocument/2006/relationships/hyperlink" Target="http://pbs.twimg.com/profile_images/1139739043707707392/0TMEHdeX_normal.png" TargetMode="External" /><Relationship Id="rId171" Type="http://schemas.openxmlformats.org/officeDocument/2006/relationships/hyperlink" Target="http://pbs.twimg.com/profile_images/1139739043707707392/0TMEHdeX_normal.png" TargetMode="External" /><Relationship Id="rId172" Type="http://schemas.openxmlformats.org/officeDocument/2006/relationships/hyperlink" Target="http://pbs.twimg.com/profile_images/1139739043707707392/0TMEHdeX_normal.png" TargetMode="External" /><Relationship Id="rId173" Type="http://schemas.openxmlformats.org/officeDocument/2006/relationships/hyperlink" Target="http://pbs.twimg.com/profile_images/1132283480103165958/KMuLf4_x_normal.jpg" TargetMode="External" /><Relationship Id="rId174" Type="http://schemas.openxmlformats.org/officeDocument/2006/relationships/hyperlink" Target="http://pbs.twimg.com/profile_images/1132283480103165958/KMuLf4_x_normal.jpg" TargetMode="External" /><Relationship Id="rId175" Type="http://schemas.openxmlformats.org/officeDocument/2006/relationships/hyperlink" Target="http://pbs.twimg.com/profile_images/1132283480103165958/KMuLf4_x_normal.jpg" TargetMode="External" /><Relationship Id="rId176" Type="http://schemas.openxmlformats.org/officeDocument/2006/relationships/hyperlink" Target="http://pbs.twimg.com/profile_images/805872525888589825/QdNOqpV6_normal.jpg" TargetMode="External" /><Relationship Id="rId177" Type="http://schemas.openxmlformats.org/officeDocument/2006/relationships/hyperlink" Target="http://pbs.twimg.com/profile_images/805872525888589825/QdNOqpV6_normal.jpg" TargetMode="External" /><Relationship Id="rId178" Type="http://schemas.openxmlformats.org/officeDocument/2006/relationships/hyperlink" Target="http://pbs.twimg.com/profile_images/805872525888589825/QdNOqpV6_normal.jpg" TargetMode="External" /><Relationship Id="rId179" Type="http://schemas.openxmlformats.org/officeDocument/2006/relationships/hyperlink" Target="http://pbs.twimg.com/profile_images/1141574137019863040/gfBaPaTV_normal.jpg" TargetMode="External" /><Relationship Id="rId180" Type="http://schemas.openxmlformats.org/officeDocument/2006/relationships/hyperlink" Target="http://pbs.twimg.com/profile_images/1141574137019863040/gfBaPaTV_normal.jpg" TargetMode="External" /><Relationship Id="rId181" Type="http://schemas.openxmlformats.org/officeDocument/2006/relationships/hyperlink" Target="http://pbs.twimg.com/profile_images/1141574137019863040/gfBaPaTV_normal.jpg" TargetMode="External" /><Relationship Id="rId182" Type="http://schemas.openxmlformats.org/officeDocument/2006/relationships/hyperlink" Target="http://pbs.twimg.com/profile_images/1140151479623225344/UIa7X8IW_normal.jpg" TargetMode="External" /><Relationship Id="rId183" Type="http://schemas.openxmlformats.org/officeDocument/2006/relationships/hyperlink" Target="http://pbs.twimg.com/profile_images/1140151479623225344/UIa7X8IW_normal.jpg" TargetMode="External" /><Relationship Id="rId184" Type="http://schemas.openxmlformats.org/officeDocument/2006/relationships/hyperlink" Target="http://pbs.twimg.com/profile_images/1140151479623225344/UIa7X8IW_normal.jpg" TargetMode="External" /><Relationship Id="rId185" Type="http://schemas.openxmlformats.org/officeDocument/2006/relationships/hyperlink" Target="http://pbs.twimg.com/profile_images/1138886480166703104/9qy-wYvG_normal.jpg" TargetMode="External" /><Relationship Id="rId186" Type="http://schemas.openxmlformats.org/officeDocument/2006/relationships/hyperlink" Target="http://pbs.twimg.com/profile_images/1138886480166703104/9qy-wYvG_normal.jpg" TargetMode="External" /><Relationship Id="rId187" Type="http://schemas.openxmlformats.org/officeDocument/2006/relationships/hyperlink" Target="http://pbs.twimg.com/profile_images/1138886480166703104/9qy-wYvG_normal.jpg" TargetMode="External" /><Relationship Id="rId188" Type="http://schemas.openxmlformats.org/officeDocument/2006/relationships/hyperlink" Target="http://pbs.twimg.com/profile_images/1091744232249982976/Xw_Rbvmt_normal.jpg" TargetMode="External" /><Relationship Id="rId189" Type="http://schemas.openxmlformats.org/officeDocument/2006/relationships/hyperlink" Target="http://pbs.twimg.com/profile_images/1091744232249982976/Xw_Rbvmt_normal.jpg" TargetMode="External" /><Relationship Id="rId190" Type="http://schemas.openxmlformats.org/officeDocument/2006/relationships/hyperlink" Target="http://pbs.twimg.com/profile_images/1091744232249982976/Xw_Rbvmt_normal.jpg" TargetMode="External" /><Relationship Id="rId191" Type="http://schemas.openxmlformats.org/officeDocument/2006/relationships/hyperlink" Target="https://pbs.twimg.com/media/D-ZmUFzUwAAJFKd.jpg" TargetMode="External" /><Relationship Id="rId192" Type="http://schemas.openxmlformats.org/officeDocument/2006/relationships/hyperlink" Target="http://pbs.twimg.com/profile_images/1140324635495583745/FVg-tMVT_normal.jpg" TargetMode="External" /><Relationship Id="rId193" Type="http://schemas.openxmlformats.org/officeDocument/2006/relationships/hyperlink" Target="http://pbs.twimg.com/profile_images/1140324635495583745/FVg-tMVT_normal.jpg" TargetMode="External" /><Relationship Id="rId194" Type="http://schemas.openxmlformats.org/officeDocument/2006/relationships/hyperlink" Target="http://pbs.twimg.com/profile_images/912548549098823681/ClTaEcOS_normal.jpg" TargetMode="External" /><Relationship Id="rId195" Type="http://schemas.openxmlformats.org/officeDocument/2006/relationships/hyperlink" Target="http://pbs.twimg.com/profile_images/912548549098823681/ClTaEcOS_normal.jpg" TargetMode="External" /><Relationship Id="rId196" Type="http://schemas.openxmlformats.org/officeDocument/2006/relationships/hyperlink" Target="http://pbs.twimg.com/profile_images/912548549098823681/ClTaEcOS_normal.jpg" TargetMode="External" /><Relationship Id="rId197" Type="http://schemas.openxmlformats.org/officeDocument/2006/relationships/hyperlink" Target="http://pbs.twimg.com/profile_images/1117406712225353728/7JD__T7I_normal.jpg" TargetMode="External" /><Relationship Id="rId198" Type="http://schemas.openxmlformats.org/officeDocument/2006/relationships/hyperlink" Target="http://pbs.twimg.com/profile_images/1117406712225353728/7JD__T7I_normal.jpg" TargetMode="External" /><Relationship Id="rId199" Type="http://schemas.openxmlformats.org/officeDocument/2006/relationships/hyperlink" Target="http://pbs.twimg.com/profile_images/1117406712225353728/7JD__T7I_normal.jpg" TargetMode="External" /><Relationship Id="rId200" Type="http://schemas.openxmlformats.org/officeDocument/2006/relationships/hyperlink" Target="http://pbs.twimg.com/profile_images/832295466654052352/UnayCewg_normal.jpg" TargetMode="External" /><Relationship Id="rId201" Type="http://schemas.openxmlformats.org/officeDocument/2006/relationships/hyperlink" Target="http://pbs.twimg.com/profile_images/832295466654052352/UnayCewg_normal.jpg" TargetMode="External" /><Relationship Id="rId202" Type="http://schemas.openxmlformats.org/officeDocument/2006/relationships/hyperlink" Target="http://pbs.twimg.com/profile_images/832295466654052352/UnayCewg_normal.jpg" TargetMode="External" /><Relationship Id="rId203" Type="http://schemas.openxmlformats.org/officeDocument/2006/relationships/hyperlink" Target="http://pbs.twimg.com/profile_images/1145210216520257537/UFxd_2IT_normal.jpg" TargetMode="External" /><Relationship Id="rId204" Type="http://schemas.openxmlformats.org/officeDocument/2006/relationships/hyperlink" Target="http://pbs.twimg.com/profile_images/1145210216520257537/UFxd_2IT_normal.jpg" TargetMode="External" /><Relationship Id="rId205" Type="http://schemas.openxmlformats.org/officeDocument/2006/relationships/hyperlink" Target="http://pbs.twimg.com/profile_images/1145210216520257537/UFxd_2IT_normal.jpg" TargetMode="External" /><Relationship Id="rId206" Type="http://schemas.openxmlformats.org/officeDocument/2006/relationships/hyperlink" Target="https://pbs.twimg.com/media/D-ZmUFzUwAAJFKd.jpg" TargetMode="External" /><Relationship Id="rId207" Type="http://schemas.openxmlformats.org/officeDocument/2006/relationships/hyperlink" Target="http://pbs.twimg.com/profile_images/958124200857780224/QjNxwJVG_normal.jpg" TargetMode="External" /><Relationship Id="rId208" Type="http://schemas.openxmlformats.org/officeDocument/2006/relationships/hyperlink" Target="http://pbs.twimg.com/profile_images/958124200857780224/QjNxwJVG_normal.jpg" TargetMode="External" /><Relationship Id="rId209" Type="http://schemas.openxmlformats.org/officeDocument/2006/relationships/hyperlink" Target="https://pbs.twimg.com/media/D-Z5hCdU8AEYVNT.jpg" TargetMode="External" /><Relationship Id="rId210" Type="http://schemas.openxmlformats.org/officeDocument/2006/relationships/hyperlink" Target="http://pbs.twimg.com/profile_images/1058915965000400897/ykQm0ldQ_normal.jpg" TargetMode="External" /><Relationship Id="rId211" Type="http://schemas.openxmlformats.org/officeDocument/2006/relationships/hyperlink" Target="http://pbs.twimg.com/profile_images/1058915965000400897/ykQm0ldQ_normal.jpg" TargetMode="External" /><Relationship Id="rId212" Type="http://schemas.openxmlformats.org/officeDocument/2006/relationships/hyperlink" Target="http://pbs.twimg.com/profile_images/1058915965000400897/ykQm0ldQ_normal.jpg" TargetMode="External" /><Relationship Id="rId213" Type="http://schemas.openxmlformats.org/officeDocument/2006/relationships/hyperlink" Target="http://pbs.twimg.com/profile_images/1076149439197261824/NUJ_iN7u_normal.jpg" TargetMode="External" /><Relationship Id="rId214" Type="http://schemas.openxmlformats.org/officeDocument/2006/relationships/hyperlink" Target="http://pbs.twimg.com/profile_images/1076149439197261824/NUJ_iN7u_normal.jpg" TargetMode="External" /><Relationship Id="rId215" Type="http://schemas.openxmlformats.org/officeDocument/2006/relationships/hyperlink" Target="http://pbs.twimg.com/profile_images/1076149439197261824/NUJ_iN7u_normal.jpg" TargetMode="External" /><Relationship Id="rId216" Type="http://schemas.openxmlformats.org/officeDocument/2006/relationships/hyperlink" Target="http://pbs.twimg.com/profile_images/1076149439197261824/NUJ_iN7u_normal.jpg" TargetMode="External" /><Relationship Id="rId217" Type="http://schemas.openxmlformats.org/officeDocument/2006/relationships/hyperlink" Target="http://pbs.twimg.com/profile_images/1076149439197261824/NUJ_iN7u_normal.jpg" TargetMode="External" /><Relationship Id="rId218" Type="http://schemas.openxmlformats.org/officeDocument/2006/relationships/hyperlink" Target="https://pbs.twimg.com/media/D-ZmUFzUwAAJFKd.jpg" TargetMode="External" /><Relationship Id="rId219" Type="http://schemas.openxmlformats.org/officeDocument/2006/relationships/hyperlink" Target="https://pbs.twimg.com/media/D-aQCOuXsAAFLLq.jpg" TargetMode="External" /><Relationship Id="rId220" Type="http://schemas.openxmlformats.org/officeDocument/2006/relationships/hyperlink" Target="http://pbs.twimg.com/profile_images/1015013467311558656/RXNbrQOj_normal.jpg" TargetMode="External" /><Relationship Id="rId221" Type="http://schemas.openxmlformats.org/officeDocument/2006/relationships/hyperlink" Target="https://pbs.twimg.com/media/D-ZgjBVUcAIXV6d.jpg" TargetMode="External" /><Relationship Id="rId222" Type="http://schemas.openxmlformats.org/officeDocument/2006/relationships/hyperlink" Target="https://pbs.twimg.com/media/D-ZgjBVUcAIXV6d.jpg" TargetMode="External" /><Relationship Id="rId223" Type="http://schemas.openxmlformats.org/officeDocument/2006/relationships/hyperlink" Target="https://pbs.twimg.com/media/D-ZgjBVUcAIXV6d.jpg" TargetMode="External" /><Relationship Id="rId224" Type="http://schemas.openxmlformats.org/officeDocument/2006/relationships/hyperlink" Target="https://pbs.twimg.com/media/D-ZgjBVUcAIXV6d.jpg" TargetMode="External" /><Relationship Id="rId225" Type="http://schemas.openxmlformats.org/officeDocument/2006/relationships/hyperlink" Target="http://pbs.twimg.com/profile_images/1103766396872388614/IXKwSFXS_normal.png" TargetMode="External" /><Relationship Id="rId226" Type="http://schemas.openxmlformats.org/officeDocument/2006/relationships/hyperlink" Target="http://pbs.twimg.com/profile_images/1103766396872388614/IXKwSFXS_normal.png" TargetMode="External" /><Relationship Id="rId227" Type="http://schemas.openxmlformats.org/officeDocument/2006/relationships/hyperlink" Target="http://pbs.twimg.com/profile_images/1103766396872388614/IXKwSFXS_normal.png" TargetMode="External" /><Relationship Id="rId228" Type="http://schemas.openxmlformats.org/officeDocument/2006/relationships/hyperlink" Target="http://pbs.twimg.com/profile_images/1103766396872388614/IXKwSFXS_normal.png" TargetMode="External" /><Relationship Id="rId229" Type="http://schemas.openxmlformats.org/officeDocument/2006/relationships/hyperlink" Target="http://pbs.twimg.com/profile_images/878476537976283136/2MfeCRrQ_normal.jpg" TargetMode="External" /><Relationship Id="rId230" Type="http://schemas.openxmlformats.org/officeDocument/2006/relationships/hyperlink" Target="http://pbs.twimg.com/profile_images/878476537976283136/2MfeCRrQ_normal.jpg" TargetMode="External" /><Relationship Id="rId231" Type="http://schemas.openxmlformats.org/officeDocument/2006/relationships/hyperlink" Target="http://pbs.twimg.com/profile_images/1011653623804321792/khCOTpaW_normal.jpg" TargetMode="External" /><Relationship Id="rId232" Type="http://schemas.openxmlformats.org/officeDocument/2006/relationships/hyperlink" Target="http://pbs.twimg.com/profile_images/1011653623804321792/khCOTpaW_normal.jpg" TargetMode="External" /><Relationship Id="rId233" Type="http://schemas.openxmlformats.org/officeDocument/2006/relationships/hyperlink" Target="http://pbs.twimg.com/profile_images/1011653623804321792/khCOTpaW_normal.jpg" TargetMode="External" /><Relationship Id="rId234" Type="http://schemas.openxmlformats.org/officeDocument/2006/relationships/hyperlink" Target="http://pbs.twimg.com/profile_images/617026643211620356/hVeXgnl-_normal.jpg" TargetMode="External" /><Relationship Id="rId235" Type="http://schemas.openxmlformats.org/officeDocument/2006/relationships/hyperlink" Target="http://pbs.twimg.com/profile_images/617026643211620356/hVeXgnl-_normal.jpg" TargetMode="External" /><Relationship Id="rId236" Type="http://schemas.openxmlformats.org/officeDocument/2006/relationships/hyperlink" Target="http://pbs.twimg.com/profile_images/617026643211620356/hVeXgnl-_normal.jpg" TargetMode="External" /><Relationship Id="rId237" Type="http://schemas.openxmlformats.org/officeDocument/2006/relationships/hyperlink" Target="http://pbs.twimg.com/profile_images/1122706107716136960/VZzXtuNK_normal.png" TargetMode="External" /><Relationship Id="rId238" Type="http://schemas.openxmlformats.org/officeDocument/2006/relationships/hyperlink" Target="http://pbs.twimg.com/profile_images/1122706107716136960/VZzXtuNK_normal.png" TargetMode="External" /><Relationship Id="rId239" Type="http://schemas.openxmlformats.org/officeDocument/2006/relationships/hyperlink" Target="http://pbs.twimg.com/profile_images/1122706107716136960/VZzXtuNK_normal.png" TargetMode="External" /><Relationship Id="rId240" Type="http://schemas.openxmlformats.org/officeDocument/2006/relationships/hyperlink" Target="https://pbs.twimg.com/media/D-ZgbUoW4AMPzBb.jpg" TargetMode="External" /><Relationship Id="rId241" Type="http://schemas.openxmlformats.org/officeDocument/2006/relationships/hyperlink" Target="https://pbs.twimg.com/media/D-ZgbUoW4AMPzBb.jpg" TargetMode="External" /><Relationship Id="rId242" Type="http://schemas.openxmlformats.org/officeDocument/2006/relationships/hyperlink" Target="http://pbs.twimg.com/profile_images/560279942512918528/mU5CH0RZ_normal.jpeg" TargetMode="External" /><Relationship Id="rId243" Type="http://schemas.openxmlformats.org/officeDocument/2006/relationships/hyperlink" Target="http://pbs.twimg.com/profile_images/1094053150783356929/bD0clcuT_normal.jpg" TargetMode="External" /><Relationship Id="rId244" Type="http://schemas.openxmlformats.org/officeDocument/2006/relationships/hyperlink" Target="http://pbs.twimg.com/profile_images/1094053150783356929/bD0clcuT_normal.jpg" TargetMode="External" /><Relationship Id="rId245" Type="http://schemas.openxmlformats.org/officeDocument/2006/relationships/hyperlink" Target="http://pbs.twimg.com/profile_images/1094053150783356929/bD0clcuT_normal.jpg" TargetMode="External" /><Relationship Id="rId246" Type="http://schemas.openxmlformats.org/officeDocument/2006/relationships/hyperlink" Target="http://pbs.twimg.com/profile_images/586679557350170624/Bi_PBzr3_normal.jpg" TargetMode="External" /><Relationship Id="rId247" Type="http://schemas.openxmlformats.org/officeDocument/2006/relationships/hyperlink" Target="http://pbs.twimg.com/profile_images/586679557350170624/Bi_PBzr3_normal.jpg" TargetMode="External" /><Relationship Id="rId248" Type="http://schemas.openxmlformats.org/officeDocument/2006/relationships/hyperlink" Target="http://pbs.twimg.com/profile_images/586679557350170624/Bi_PBzr3_normal.jpg" TargetMode="External" /><Relationship Id="rId249" Type="http://schemas.openxmlformats.org/officeDocument/2006/relationships/hyperlink" Target="http://pbs.twimg.com/profile_images/1045444405224587264/GlLfnagV_normal.jpg" TargetMode="External" /><Relationship Id="rId250" Type="http://schemas.openxmlformats.org/officeDocument/2006/relationships/hyperlink" Target="http://pbs.twimg.com/profile_images/1045444405224587264/GlLfnagV_normal.jpg" TargetMode="External" /><Relationship Id="rId251" Type="http://schemas.openxmlformats.org/officeDocument/2006/relationships/hyperlink" Target="http://pbs.twimg.com/profile_images/1045444405224587264/GlLfnagV_normal.jpg" TargetMode="External" /><Relationship Id="rId252" Type="http://schemas.openxmlformats.org/officeDocument/2006/relationships/hyperlink" Target="http://pbs.twimg.com/profile_images/503164363872948224/ha9v2zr1_normal.jpeg" TargetMode="External" /><Relationship Id="rId253" Type="http://schemas.openxmlformats.org/officeDocument/2006/relationships/hyperlink" Target="http://pbs.twimg.com/profile_images/503164363872948224/ha9v2zr1_normal.jpeg" TargetMode="External" /><Relationship Id="rId254" Type="http://schemas.openxmlformats.org/officeDocument/2006/relationships/hyperlink" Target="http://pbs.twimg.com/profile_images/503164363872948224/ha9v2zr1_normal.jpeg" TargetMode="External" /><Relationship Id="rId255" Type="http://schemas.openxmlformats.org/officeDocument/2006/relationships/hyperlink" Target="http://pbs.twimg.com/profile_images/503164363872948224/ha9v2zr1_normal.jpeg" TargetMode="External" /><Relationship Id="rId256" Type="http://schemas.openxmlformats.org/officeDocument/2006/relationships/hyperlink" Target="http://pbs.twimg.com/profile_images/503164363872948224/ha9v2zr1_normal.jpeg" TargetMode="External" /><Relationship Id="rId257" Type="http://schemas.openxmlformats.org/officeDocument/2006/relationships/hyperlink" Target="http://pbs.twimg.com/profile_images/503164363872948224/ha9v2zr1_normal.jpeg" TargetMode="External" /><Relationship Id="rId258" Type="http://schemas.openxmlformats.org/officeDocument/2006/relationships/hyperlink" Target="http://pbs.twimg.com/profile_images/503164363872948224/ha9v2zr1_normal.jpeg" TargetMode="External" /><Relationship Id="rId259" Type="http://schemas.openxmlformats.org/officeDocument/2006/relationships/hyperlink" Target="http://pbs.twimg.com/profile_images/503164363872948224/ha9v2zr1_normal.jpeg" TargetMode="External" /><Relationship Id="rId260" Type="http://schemas.openxmlformats.org/officeDocument/2006/relationships/hyperlink" Target="http://pbs.twimg.com/profile_images/503164363872948224/ha9v2zr1_normal.jpeg" TargetMode="External" /><Relationship Id="rId261" Type="http://schemas.openxmlformats.org/officeDocument/2006/relationships/hyperlink" Target="http://pbs.twimg.com/profile_images/1130665696508239872/p7_bbOeg_normal.jpg" TargetMode="External" /><Relationship Id="rId262" Type="http://schemas.openxmlformats.org/officeDocument/2006/relationships/hyperlink" Target="http://pbs.twimg.com/profile_images/1130665696508239872/p7_bbOeg_normal.jpg" TargetMode="External" /><Relationship Id="rId263" Type="http://schemas.openxmlformats.org/officeDocument/2006/relationships/hyperlink" Target="http://pbs.twimg.com/profile_images/1130665696508239872/p7_bbOeg_normal.jpg" TargetMode="External" /><Relationship Id="rId264" Type="http://schemas.openxmlformats.org/officeDocument/2006/relationships/hyperlink" Target="http://pbs.twimg.com/profile_images/1139924275748573184/f2Fl6PKS_normal.jpg" TargetMode="External" /><Relationship Id="rId265" Type="http://schemas.openxmlformats.org/officeDocument/2006/relationships/hyperlink" Target="http://pbs.twimg.com/profile_images/1139924275748573184/f2Fl6PKS_normal.jpg" TargetMode="External" /><Relationship Id="rId266" Type="http://schemas.openxmlformats.org/officeDocument/2006/relationships/hyperlink" Target="http://pbs.twimg.com/profile_images/1139924275748573184/f2Fl6PKS_normal.jpg" TargetMode="External" /><Relationship Id="rId267" Type="http://schemas.openxmlformats.org/officeDocument/2006/relationships/hyperlink" Target="http://pbs.twimg.com/profile_images/941457998182060033/6GHC4hQ6_normal.jpg" TargetMode="External" /><Relationship Id="rId268" Type="http://schemas.openxmlformats.org/officeDocument/2006/relationships/hyperlink" Target="http://pbs.twimg.com/profile_images/941457998182060033/6GHC4hQ6_normal.jpg" TargetMode="External" /><Relationship Id="rId269" Type="http://schemas.openxmlformats.org/officeDocument/2006/relationships/hyperlink" Target="http://pbs.twimg.com/profile_images/468814044351041536/fV81PoDI_normal.jpeg" TargetMode="External" /><Relationship Id="rId270" Type="http://schemas.openxmlformats.org/officeDocument/2006/relationships/hyperlink" Target="http://pbs.twimg.com/profile_images/468814044351041536/fV81PoDI_normal.jpeg" TargetMode="External" /><Relationship Id="rId271" Type="http://schemas.openxmlformats.org/officeDocument/2006/relationships/hyperlink" Target="http://pbs.twimg.com/profile_images/468814044351041536/fV81PoDI_normal.jpeg" TargetMode="External" /><Relationship Id="rId272" Type="http://schemas.openxmlformats.org/officeDocument/2006/relationships/hyperlink" Target="http://pbs.twimg.com/profile_images/478593328422731776/T4Cqs-HO_normal.jpeg" TargetMode="External" /><Relationship Id="rId273" Type="http://schemas.openxmlformats.org/officeDocument/2006/relationships/hyperlink" Target="http://pbs.twimg.com/profile_images/478593328422731776/T4Cqs-HO_normal.jpeg" TargetMode="External" /><Relationship Id="rId274" Type="http://schemas.openxmlformats.org/officeDocument/2006/relationships/hyperlink" Target="http://pbs.twimg.com/profile_images/1003407808405168128/XBph7kZb_normal.jpg" TargetMode="External" /><Relationship Id="rId275" Type="http://schemas.openxmlformats.org/officeDocument/2006/relationships/hyperlink" Target="http://pbs.twimg.com/profile_images/1003407808405168128/XBph7kZb_normal.jpg" TargetMode="External" /><Relationship Id="rId276" Type="http://schemas.openxmlformats.org/officeDocument/2006/relationships/hyperlink" Target="http://pbs.twimg.com/profile_images/1003407808405168128/XBph7kZb_normal.jpg" TargetMode="External" /><Relationship Id="rId277" Type="http://schemas.openxmlformats.org/officeDocument/2006/relationships/hyperlink" Target="http://pbs.twimg.com/profile_images/1003407808405168128/XBph7kZb_normal.jpg" TargetMode="External" /><Relationship Id="rId278" Type="http://schemas.openxmlformats.org/officeDocument/2006/relationships/hyperlink" Target="http://pbs.twimg.com/profile_images/1003407808405168128/XBph7kZb_normal.jpg" TargetMode="External" /><Relationship Id="rId279" Type="http://schemas.openxmlformats.org/officeDocument/2006/relationships/hyperlink" Target="http://pbs.twimg.com/profile_images/1137579498491113473/CE32O7Ut_normal.png" TargetMode="External" /><Relationship Id="rId280" Type="http://schemas.openxmlformats.org/officeDocument/2006/relationships/hyperlink" Target="http://pbs.twimg.com/profile_images/1137579498491113473/CE32O7Ut_normal.png" TargetMode="External" /><Relationship Id="rId281" Type="http://schemas.openxmlformats.org/officeDocument/2006/relationships/hyperlink" Target="http://pbs.twimg.com/profile_images/1137579498491113473/CE32O7Ut_normal.png" TargetMode="External" /><Relationship Id="rId282" Type="http://schemas.openxmlformats.org/officeDocument/2006/relationships/hyperlink" Target="http://pbs.twimg.com/profile_images/496497385/Auf_der_Sonnenterasses_normal.JPG" TargetMode="External" /><Relationship Id="rId283" Type="http://schemas.openxmlformats.org/officeDocument/2006/relationships/hyperlink" Target="http://pbs.twimg.com/profile_images/496497385/Auf_der_Sonnenterasses_normal.JPG" TargetMode="External" /><Relationship Id="rId284" Type="http://schemas.openxmlformats.org/officeDocument/2006/relationships/hyperlink" Target="http://pbs.twimg.com/profile_images/950551213824729088/eSvmDUtl_normal.jpg" TargetMode="External" /><Relationship Id="rId285" Type="http://schemas.openxmlformats.org/officeDocument/2006/relationships/hyperlink" Target="http://pbs.twimg.com/profile_images/950551213824729088/eSvmDUtl_normal.jpg" TargetMode="External" /><Relationship Id="rId286" Type="http://schemas.openxmlformats.org/officeDocument/2006/relationships/hyperlink" Target="http://pbs.twimg.com/profile_images/950551213824729088/eSvmDUtl_normal.jpg" TargetMode="External" /><Relationship Id="rId287" Type="http://schemas.openxmlformats.org/officeDocument/2006/relationships/hyperlink" Target="http://pbs.twimg.com/profile_images/878604619223621632/8wfYFz6T_normal.jpg" TargetMode="External" /><Relationship Id="rId288" Type="http://schemas.openxmlformats.org/officeDocument/2006/relationships/hyperlink" Target="http://pbs.twimg.com/profile_images/578998063576010752/mb7giA0P_normal.jpeg" TargetMode="External" /><Relationship Id="rId289" Type="http://schemas.openxmlformats.org/officeDocument/2006/relationships/hyperlink" Target="http://pbs.twimg.com/profile_images/578998063576010752/mb7giA0P_normal.jpeg" TargetMode="External" /><Relationship Id="rId290" Type="http://schemas.openxmlformats.org/officeDocument/2006/relationships/hyperlink" Target="http://pbs.twimg.com/profile_images/578998063576010752/mb7giA0P_normal.jpeg" TargetMode="External" /><Relationship Id="rId291" Type="http://schemas.openxmlformats.org/officeDocument/2006/relationships/hyperlink" Target="http://pbs.twimg.com/profile_images/1136362639620169728/cDcZg2Te_normal.png" TargetMode="External" /><Relationship Id="rId292" Type="http://schemas.openxmlformats.org/officeDocument/2006/relationships/hyperlink" Target="https://pbs.twimg.com/media/D-UXQh0UEAA4C0U.jpg" TargetMode="External" /><Relationship Id="rId293" Type="http://schemas.openxmlformats.org/officeDocument/2006/relationships/hyperlink" Target="http://pbs.twimg.com/profile_images/1136362639620169728/cDcZg2Te_normal.png" TargetMode="External" /><Relationship Id="rId294" Type="http://schemas.openxmlformats.org/officeDocument/2006/relationships/hyperlink" Target="http://pbs.twimg.com/profile_images/915772659278995456/S_5foz50_normal.jpg" TargetMode="External" /><Relationship Id="rId295" Type="http://schemas.openxmlformats.org/officeDocument/2006/relationships/hyperlink" Target="http://pbs.twimg.com/profile_images/1136362639620169728/cDcZg2Te_normal.png" TargetMode="External" /><Relationship Id="rId296" Type="http://schemas.openxmlformats.org/officeDocument/2006/relationships/hyperlink" Target="http://pbs.twimg.com/profile_images/1136362639620169728/cDcZg2Te_normal.png" TargetMode="External" /><Relationship Id="rId297" Type="http://schemas.openxmlformats.org/officeDocument/2006/relationships/hyperlink" Target="http://pbs.twimg.com/profile_images/3182990686/93c08dd7e382b7cfd66f7455d2fab5f2_normal.jpeg" TargetMode="External" /><Relationship Id="rId298" Type="http://schemas.openxmlformats.org/officeDocument/2006/relationships/hyperlink" Target="http://pbs.twimg.com/profile_images/1070778068686516224/gb0ZQt36_normal.jpg" TargetMode="External" /><Relationship Id="rId299" Type="http://schemas.openxmlformats.org/officeDocument/2006/relationships/hyperlink" Target="http://pbs.twimg.com/profile_images/878604619223621632/8wfYFz6T_normal.jpg" TargetMode="External" /><Relationship Id="rId300" Type="http://schemas.openxmlformats.org/officeDocument/2006/relationships/hyperlink" Target="http://pbs.twimg.com/profile_images/1009160137540595713/JVRPgAnK_normal.jpg" TargetMode="External" /><Relationship Id="rId301" Type="http://schemas.openxmlformats.org/officeDocument/2006/relationships/hyperlink" Target="http://pbs.twimg.com/profile_images/1009160137540595713/JVRPgAnK_normal.jpg" TargetMode="External" /><Relationship Id="rId302" Type="http://schemas.openxmlformats.org/officeDocument/2006/relationships/hyperlink" Target="http://pbs.twimg.com/profile_images/878604619223621632/8wfYFz6T_normal.jpg" TargetMode="External" /><Relationship Id="rId303" Type="http://schemas.openxmlformats.org/officeDocument/2006/relationships/hyperlink" Target="http://pbs.twimg.com/profile_images/1009160137540595713/JVRPgAnK_normal.jpg" TargetMode="External" /><Relationship Id="rId304" Type="http://schemas.openxmlformats.org/officeDocument/2006/relationships/hyperlink" Target="http://pbs.twimg.com/profile_images/878604619223621632/8wfYFz6T_normal.jpg" TargetMode="External" /><Relationship Id="rId305" Type="http://schemas.openxmlformats.org/officeDocument/2006/relationships/hyperlink" Target="http://pbs.twimg.com/profile_images/1009160137540595713/JVRPgAnK_normal.jpg" TargetMode="External" /><Relationship Id="rId306" Type="http://schemas.openxmlformats.org/officeDocument/2006/relationships/hyperlink" Target="http://pbs.twimg.com/profile_images/430853483797807104/gFjUCxy7_normal.png" TargetMode="External" /><Relationship Id="rId307" Type="http://schemas.openxmlformats.org/officeDocument/2006/relationships/hyperlink" Target="http://pbs.twimg.com/profile_images/2626756569/Brooke-Headshot-Small_normal.jpg" TargetMode="External" /><Relationship Id="rId308" Type="http://schemas.openxmlformats.org/officeDocument/2006/relationships/hyperlink" Target="http://pbs.twimg.com/profile_images/1067148527246151697/HrOhDAv8_normal.jpg" TargetMode="External" /><Relationship Id="rId309" Type="http://schemas.openxmlformats.org/officeDocument/2006/relationships/hyperlink" Target="http://pbs.twimg.com/profile_images/958402549605982208/hPhogek6_normal.jpg" TargetMode="External" /><Relationship Id="rId310" Type="http://schemas.openxmlformats.org/officeDocument/2006/relationships/hyperlink" Target="http://pbs.twimg.com/profile_images/958402549605982208/hPhogek6_normal.jpg" TargetMode="External" /><Relationship Id="rId311" Type="http://schemas.openxmlformats.org/officeDocument/2006/relationships/hyperlink" Target="http://pbs.twimg.com/profile_images/1067148527246151697/HrOhDAv8_normal.jpg" TargetMode="External" /><Relationship Id="rId312" Type="http://schemas.openxmlformats.org/officeDocument/2006/relationships/hyperlink" Target="https://pbs.twimg.com/media/D-ZoPePUwAAL0rj.jpg" TargetMode="External" /><Relationship Id="rId313" Type="http://schemas.openxmlformats.org/officeDocument/2006/relationships/hyperlink" Target="http://pbs.twimg.com/profile_images/825496895002800128/rcOg5vfg_normal.jpg" TargetMode="External" /><Relationship Id="rId314" Type="http://schemas.openxmlformats.org/officeDocument/2006/relationships/hyperlink" Target="http://pbs.twimg.com/profile_images/2626756569/Brooke-Headshot-Small_normal.jpg" TargetMode="External" /><Relationship Id="rId315" Type="http://schemas.openxmlformats.org/officeDocument/2006/relationships/hyperlink" Target="http://pbs.twimg.com/profile_images/1067148527246151697/HrOhDAv8_normal.jpg" TargetMode="External" /><Relationship Id="rId316" Type="http://schemas.openxmlformats.org/officeDocument/2006/relationships/hyperlink" Target="https://pbs.twimg.com/media/D-ZoPePUwAAL0rj.jpg" TargetMode="External" /><Relationship Id="rId317" Type="http://schemas.openxmlformats.org/officeDocument/2006/relationships/hyperlink" Target="https://pbs.twimg.com/media/D-a2WthVUAIP8WC.jpg" TargetMode="External" /><Relationship Id="rId318" Type="http://schemas.openxmlformats.org/officeDocument/2006/relationships/hyperlink" Target="http://pbs.twimg.com/profile_images/988404294058762240/00KD_H_A_normal.jpg" TargetMode="External" /><Relationship Id="rId319" Type="http://schemas.openxmlformats.org/officeDocument/2006/relationships/hyperlink" Target="http://pbs.twimg.com/profile_images/988404294058762240/00KD_H_A_normal.jpg" TargetMode="External" /><Relationship Id="rId320" Type="http://schemas.openxmlformats.org/officeDocument/2006/relationships/hyperlink" Target="http://pbs.twimg.com/profile_images/988404294058762240/00KD_H_A_normal.jpg" TargetMode="External" /><Relationship Id="rId321" Type="http://schemas.openxmlformats.org/officeDocument/2006/relationships/hyperlink" Target="http://pbs.twimg.com/profile_images/988404294058762240/00KD_H_A_normal.jpg" TargetMode="External" /><Relationship Id="rId322" Type="http://schemas.openxmlformats.org/officeDocument/2006/relationships/hyperlink" Target="https://pbs.twimg.com/media/D-a3wlrUcAAe1gp.jpg" TargetMode="External" /><Relationship Id="rId323" Type="http://schemas.openxmlformats.org/officeDocument/2006/relationships/hyperlink" Target="https://pbs.twimg.com/media/D-a3wlrUcAAe1gp.jpg" TargetMode="External" /><Relationship Id="rId324" Type="http://schemas.openxmlformats.org/officeDocument/2006/relationships/hyperlink" Target="https://pbs.twimg.com/media/D-a3wlrUcAAe1gp.jpg" TargetMode="External" /><Relationship Id="rId325" Type="http://schemas.openxmlformats.org/officeDocument/2006/relationships/hyperlink" Target="https://pbs.twimg.com/media/D-a3wlrUcAAe1gp.jpg" TargetMode="External" /><Relationship Id="rId326" Type="http://schemas.openxmlformats.org/officeDocument/2006/relationships/hyperlink" Target="http://pbs.twimg.com/profile_images/1067148527246151697/HrOhDAv8_normal.jpg" TargetMode="External" /><Relationship Id="rId327" Type="http://schemas.openxmlformats.org/officeDocument/2006/relationships/hyperlink" Target="https://pbs.twimg.com/media/D-ZMx5bU0AAVNVH.jpg" TargetMode="External" /><Relationship Id="rId328" Type="http://schemas.openxmlformats.org/officeDocument/2006/relationships/hyperlink" Target="http://pbs.twimg.com/profile_images/1067148527246151697/HrOhDAv8_normal.jpg" TargetMode="External" /><Relationship Id="rId329" Type="http://schemas.openxmlformats.org/officeDocument/2006/relationships/hyperlink" Target="http://pbs.twimg.com/profile_images/1067148527246151697/HrOhDAv8_normal.jpg" TargetMode="External" /><Relationship Id="rId330" Type="http://schemas.openxmlformats.org/officeDocument/2006/relationships/hyperlink" Target="http://pbs.twimg.com/profile_images/1067148527246151697/HrOhDAv8_normal.jpg" TargetMode="External" /><Relationship Id="rId331" Type="http://schemas.openxmlformats.org/officeDocument/2006/relationships/hyperlink" Target="https://pbs.twimg.com/media/D-eTVCbWkAA55wb.jpg" TargetMode="External" /><Relationship Id="rId332" Type="http://schemas.openxmlformats.org/officeDocument/2006/relationships/hyperlink" Target="https://pbs.twimg.com/media/D-eYmOlXsAAuWrb.jpg" TargetMode="External" /><Relationship Id="rId333" Type="http://schemas.openxmlformats.org/officeDocument/2006/relationships/hyperlink" Target="https://pbs.twimg.com/media/D-eYpGlVAAEZU2h.jpg" TargetMode="External" /><Relationship Id="rId334" Type="http://schemas.openxmlformats.org/officeDocument/2006/relationships/hyperlink" Target="https://pbs.twimg.com/media/D-eQwWJWkAEZSLi.jpg" TargetMode="External" /><Relationship Id="rId335" Type="http://schemas.openxmlformats.org/officeDocument/2006/relationships/hyperlink" Target="http://pbs.twimg.com/profile_images/3598616155/50db18fc5c8565a3cc7fd8c7d6cf73ed_normal.jpeg" TargetMode="External" /><Relationship Id="rId336" Type="http://schemas.openxmlformats.org/officeDocument/2006/relationships/hyperlink" Target="http://pbs.twimg.com/profile_images/3598616155/50db18fc5c8565a3cc7fd8c7d6cf73ed_normal.jpeg" TargetMode="External" /><Relationship Id="rId337" Type="http://schemas.openxmlformats.org/officeDocument/2006/relationships/hyperlink" Target="https://pbs.twimg.com/media/D-eWnSCVUAA9QYS.jpg" TargetMode="External" /><Relationship Id="rId338" Type="http://schemas.openxmlformats.org/officeDocument/2006/relationships/hyperlink" Target="https://pbs.twimg.com/media/D-TtLhwU8AA0944.jpg" TargetMode="External" /><Relationship Id="rId339" Type="http://schemas.openxmlformats.org/officeDocument/2006/relationships/hyperlink" Target="http://pbs.twimg.com/profile_images/3182990686/93c08dd7e382b7cfd66f7455d2fab5f2_normal.jpeg" TargetMode="External" /><Relationship Id="rId340" Type="http://schemas.openxmlformats.org/officeDocument/2006/relationships/hyperlink" Target="http://pbs.twimg.com/profile_images/188072445/wendybyjack_normal.JPG" TargetMode="External" /><Relationship Id="rId341" Type="http://schemas.openxmlformats.org/officeDocument/2006/relationships/hyperlink" Target="http://pbs.twimg.com/profile_images/2626756569/Brooke-Headshot-Small_normal.jpg" TargetMode="External" /><Relationship Id="rId342" Type="http://schemas.openxmlformats.org/officeDocument/2006/relationships/hyperlink" Target="http://pbs.twimg.com/profile_images/2626756569/Brooke-Headshot-Small_normal.jpg" TargetMode="External" /><Relationship Id="rId343" Type="http://schemas.openxmlformats.org/officeDocument/2006/relationships/hyperlink" Target="http://pbs.twimg.com/profile_images/3182990686/93c08dd7e382b7cfd66f7455d2fab5f2_normal.jpeg" TargetMode="External" /><Relationship Id="rId344" Type="http://schemas.openxmlformats.org/officeDocument/2006/relationships/hyperlink" Target="http://pbs.twimg.com/profile_images/188072445/wendybyjack_normal.JPG" TargetMode="External" /><Relationship Id="rId345" Type="http://schemas.openxmlformats.org/officeDocument/2006/relationships/hyperlink" Target="https://pbs.twimg.com/media/D-eQ-PxUIAA1_07.jpg" TargetMode="External" /><Relationship Id="rId346" Type="http://schemas.openxmlformats.org/officeDocument/2006/relationships/hyperlink" Target="https://pbs.twimg.com/media/D-eQ-PxUIAA1_07.jpg" TargetMode="External" /><Relationship Id="rId347" Type="http://schemas.openxmlformats.org/officeDocument/2006/relationships/hyperlink" Target="https://pbs.twimg.com/media/D-aWaCEU8AAvxkC.jpg" TargetMode="External" /><Relationship Id="rId348" Type="http://schemas.openxmlformats.org/officeDocument/2006/relationships/hyperlink" Target="https://pbs.twimg.com/media/D-aWzU9UwAArnP_.jpg" TargetMode="External" /><Relationship Id="rId349" Type="http://schemas.openxmlformats.org/officeDocument/2006/relationships/hyperlink" Target="http://pbs.twimg.com/profile_images/805360572367781889/odKACjnJ_normal.jpg" TargetMode="External" /><Relationship Id="rId350" Type="http://schemas.openxmlformats.org/officeDocument/2006/relationships/hyperlink" Target="http://pbs.twimg.com/profile_images/805360572367781889/odKACjnJ_normal.jpg" TargetMode="External" /><Relationship Id="rId351" Type="http://schemas.openxmlformats.org/officeDocument/2006/relationships/hyperlink" Target="https://pbs.twimg.com/media/D-eQ-PxUIAA1_07.jpg" TargetMode="External" /><Relationship Id="rId352" Type="http://schemas.openxmlformats.org/officeDocument/2006/relationships/hyperlink" Target="http://pbs.twimg.com/profile_images/188072445/wendybyjack_normal.JPG" TargetMode="External" /><Relationship Id="rId353" Type="http://schemas.openxmlformats.org/officeDocument/2006/relationships/hyperlink" Target="http://pbs.twimg.com/profile_images/188072445/wendybyjack_normal.JPG" TargetMode="External" /><Relationship Id="rId354" Type="http://schemas.openxmlformats.org/officeDocument/2006/relationships/hyperlink" Target="https://pbs.twimg.com/media/D-ebkx0UEAM3Fas.jpg" TargetMode="External" /><Relationship Id="rId355" Type="http://schemas.openxmlformats.org/officeDocument/2006/relationships/hyperlink" Target="https://pbs.twimg.com/media/D-ebkx0UEAM3Fas.jpg" TargetMode="External" /><Relationship Id="rId356" Type="http://schemas.openxmlformats.org/officeDocument/2006/relationships/hyperlink" Target="http://pbs.twimg.com/profile_images/1205664680/erickson_twit_normal.jpg" TargetMode="External" /><Relationship Id="rId357" Type="http://schemas.openxmlformats.org/officeDocument/2006/relationships/hyperlink" Target="http://pbs.twimg.com/profile_images/1205664680/erickson_twit_normal.jpg" TargetMode="External" /><Relationship Id="rId358" Type="http://schemas.openxmlformats.org/officeDocument/2006/relationships/hyperlink" Target="http://pbs.twimg.com/profile_images/1205664680/erickson_twit_normal.jpg" TargetMode="External" /><Relationship Id="rId359" Type="http://schemas.openxmlformats.org/officeDocument/2006/relationships/hyperlink" Target="http://pbs.twimg.com/profile_images/1205664680/erickson_twit_normal.jpg" TargetMode="External" /><Relationship Id="rId360" Type="http://schemas.openxmlformats.org/officeDocument/2006/relationships/hyperlink" Target="http://pbs.twimg.com/profile_images/803900526383562752/rXum2SPm_normal.jpg" TargetMode="External" /><Relationship Id="rId361" Type="http://schemas.openxmlformats.org/officeDocument/2006/relationships/hyperlink" Target="http://pbs.twimg.com/profile_images/1133778817116442624/4tR9kxp__normal.jpg" TargetMode="External" /><Relationship Id="rId362" Type="http://schemas.openxmlformats.org/officeDocument/2006/relationships/hyperlink" Target="https://pbs.twimg.com/media/D-Y3xkIUIAAJFJU.jpg" TargetMode="External" /><Relationship Id="rId363" Type="http://schemas.openxmlformats.org/officeDocument/2006/relationships/hyperlink" Target="https://pbs.twimg.com/media/D-ZJ3TzU0AABQK1.jpg" TargetMode="External" /><Relationship Id="rId364" Type="http://schemas.openxmlformats.org/officeDocument/2006/relationships/hyperlink" Target="http://pbs.twimg.com/profile_images/3182990686/93c08dd7e382b7cfd66f7455d2fab5f2_normal.jpeg" TargetMode="External" /><Relationship Id="rId365" Type="http://schemas.openxmlformats.org/officeDocument/2006/relationships/hyperlink" Target="https://pbs.twimg.com/media/D-eQ-CSU4AAdjj1.jpg" TargetMode="External" /><Relationship Id="rId366" Type="http://schemas.openxmlformats.org/officeDocument/2006/relationships/hyperlink" Target="https://pbs.twimg.com/media/D-eUcU7U4AEbCx5.jpg" TargetMode="External" /><Relationship Id="rId367" Type="http://schemas.openxmlformats.org/officeDocument/2006/relationships/hyperlink" Target="http://pbs.twimg.com/profile_images/803900526383562752/rXum2SPm_normal.jpg" TargetMode="External" /><Relationship Id="rId368" Type="http://schemas.openxmlformats.org/officeDocument/2006/relationships/hyperlink" Target="http://pbs.twimg.com/profile_images/995958373114839040/OUTdTdMl_normal.jpg" TargetMode="External" /><Relationship Id="rId369" Type="http://schemas.openxmlformats.org/officeDocument/2006/relationships/hyperlink" Target="http://pbs.twimg.com/profile_images/995958373114839040/OUTdTdMl_normal.jpg" TargetMode="External" /><Relationship Id="rId370" Type="http://schemas.openxmlformats.org/officeDocument/2006/relationships/hyperlink" Target="http://pbs.twimg.com/profile_images/995958373114839040/OUTdTdMl_normal.jpg" TargetMode="External" /><Relationship Id="rId371" Type="http://schemas.openxmlformats.org/officeDocument/2006/relationships/hyperlink" Target="http://pbs.twimg.com/profile_images/430853483797807104/gFjUCxy7_normal.png" TargetMode="External" /><Relationship Id="rId372" Type="http://schemas.openxmlformats.org/officeDocument/2006/relationships/hyperlink" Target="https://pbs.twimg.com/media/D-ZRW2aVAAAjPjy.jpg" TargetMode="External" /><Relationship Id="rId373" Type="http://schemas.openxmlformats.org/officeDocument/2006/relationships/hyperlink" Target="https://pbs.twimg.com/media/D-ZTH5yU4AAHslx.jpg" TargetMode="External" /><Relationship Id="rId374" Type="http://schemas.openxmlformats.org/officeDocument/2006/relationships/hyperlink" Target="http://pbs.twimg.com/profile_images/803900526383562752/rXum2SPm_normal.jpg" TargetMode="External" /><Relationship Id="rId375" Type="http://schemas.openxmlformats.org/officeDocument/2006/relationships/hyperlink" Target="http://pbs.twimg.com/profile_images/430853483797807104/gFjUCxy7_normal.png" TargetMode="External" /><Relationship Id="rId376" Type="http://schemas.openxmlformats.org/officeDocument/2006/relationships/hyperlink" Target="https://pbs.twimg.com/media/D-ZRW2aVAAAjPjy.jpg" TargetMode="External" /><Relationship Id="rId377" Type="http://schemas.openxmlformats.org/officeDocument/2006/relationships/hyperlink" Target="https://pbs.twimg.com/media/D-ZTH5yU4AAHslx.jpg" TargetMode="External" /><Relationship Id="rId378" Type="http://schemas.openxmlformats.org/officeDocument/2006/relationships/hyperlink" Target="http://pbs.twimg.com/profile_images/803900526383562752/rXum2SPm_normal.jpg" TargetMode="External" /><Relationship Id="rId379" Type="http://schemas.openxmlformats.org/officeDocument/2006/relationships/hyperlink" Target="http://pbs.twimg.com/profile_images/458704673193488385/NZRLqdsK_normal.jpeg" TargetMode="External" /><Relationship Id="rId380" Type="http://schemas.openxmlformats.org/officeDocument/2006/relationships/hyperlink" Target="https://pbs.twimg.com/media/D-Zop4NUIAAKP00.jpg" TargetMode="External" /><Relationship Id="rId381" Type="http://schemas.openxmlformats.org/officeDocument/2006/relationships/hyperlink" Target="http://pbs.twimg.com/profile_images/803900526383562752/rXum2SPm_normal.jpg" TargetMode="External" /><Relationship Id="rId382" Type="http://schemas.openxmlformats.org/officeDocument/2006/relationships/hyperlink" Target="http://pbs.twimg.com/profile_images/1133778817116442624/4tR9kxp__normal.jpg" TargetMode="External" /><Relationship Id="rId383" Type="http://schemas.openxmlformats.org/officeDocument/2006/relationships/hyperlink" Target="https://pbs.twimg.com/media/D-ZJgStVUAAKATM.jpg" TargetMode="External" /><Relationship Id="rId384" Type="http://schemas.openxmlformats.org/officeDocument/2006/relationships/hyperlink" Target="http://pbs.twimg.com/profile_images/803900526383562752/rXum2SPm_normal.jpg" TargetMode="External" /><Relationship Id="rId385" Type="http://schemas.openxmlformats.org/officeDocument/2006/relationships/hyperlink" Target="http://pbs.twimg.com/profile_images/234424016/harith-alani_normal.jpg" TargetMode="External" /><Relationship Id="rId386" Type="http://schemas.openxmlformats.org/officeDocument/2006/relationships/hyperlink" Target="http://pbs.twimg.com/profile_images/234424016/harith-alani_normal.jpg" TargetMode="External" /><Relationship Id="rId387" Type="http://schemas.openxmlformats.org/officeDocument/2006/relationships/hyperlink" Target="https://pbs.twimg.com/media/D-eRgaLVUAAzJ2r.jpg" TargetMode="External" /><Relationship Id="rId388" Type="http://schemas.openxmlformats.org/officeDocument/2006/relationships/hyperlink" Target="https://pbs.twimg.com/media/D-eRgaLVUAAzJ2r.jpg" TargetMode="External" /><Relationship Id="rId389" Type="http://schemas.openxmlformats.org/officeDocument/2006/relationships/hyperlink" Target="https://pbs.twimg.com/media/D-ebkx0UEAM3Fas.jpg" TargetMode="External" /><Relationship Id="rId390" Type="http://schemas.openxmlformats.org/officeDocument/2006/relationships/hyperlink" Target="https://pbs.twimg.com/media/D-ebkx0UEAM3Fas.jpg" TargetMode="External" /><Relationship Id="rId391" Type="http://schemas.openxmlformats.org/officeDocument/2006/relationships/hyperlink" Target="https://pbs.twimg.com/media/D-T7QyXUcAMh3Wx.jpg" TargetMode="External" /><Relationship Id="rId392" Type="http://schemas.openxmlformats.org/officeDocument/2006/relationships/hyperlink" Target="https://pbs.twimg.com/media/D-UORzkU4AECQDX.jpg" TargetMode="External" /><Relationship Id="rId393" Type="http://schemas.openxmlformats.org/officeDocument/2006/relationships/hyperlink" Target="http://pbs.twimg.com/profile_images/430853483797807104/gFjUCxy7_normal.png" TargetMode="External" /><Relationship Id="rId394" Type="http://schemas.openxmlformats.org/officeDocument/2006/relationships/hyperlink" Target="https://pbs.twimg.com/media/D-UYvzXUEAAG4JC.jpg" TargetMode="External" /><Relationship Id="rId395" Type="http://schemas.openxmlformats.org/officeDocument/2006/relationships/hyperlink" Target="http://pbs.twimg.com/profile_images/430853483797807104/gFjUCxy7_normal.png" TargetMode="External" /><Relationship Id="rId396" Type="http://schemas.openxmlformats.org/officeDocument/2006/relationships/hyperlink" Target="https://pbs.twimg.com/media/D-ZJC2FUYAAxDsu.jpg" TargetMode="External" /><Relationship Id="rId397" Type="http://schemas.openxmlformats.org/officeDocument/2006/relationships/hyperlink" Target="https://pbs.twimg.com/media/D-ZMx5bU0AAVNVH.jpg" TargetMode="External" /><Relationship Id="rId398" Type="http://schemas.openxmlformats.org/officeDocument/2006/relationships/hyperlink" Target="http://pbs.twimg.com/profile_images/430853483797807104/gFjUCxy7_normal.png" TargetMode="External" /><Relationship Id="rId399" Type="http://schemas.openxmlformats.org/officeDocument/2006/relationships/hyperlink" Target="http://pbs.twimg.com/profile_images/430853483797807104/gFjUCxy7_normal.png" TargetMode="External" /><Relationship Id="rId400" Type="http://schemas.openxmlformats.org/officeDocument/2006/relationships/hyperlink" Target="https://pbs.twimg.com/media/D-ZmUFzUwAAJFKd.jpg" TargetMode="External" /><Relationship Id="rId401" Type="http://schemas.openxmlformats.org/officeDocument/2006/relationships/hyperlink" Target="https://pbs.twimg.com/media/D-Z5hCdU8AEYVNT.jpg" TargetMode="External" /><Relationship Id="rId402" Type="http://schemas.openxmlformats.org/officeDocument/2006/relationships/hyperlink" Target="https://pbs.twimg.com/media/D-Z5hCdU8AEYVNT.jpg" TargetMode="External" /><Relationship Id="rId403" Type="http://schemas.openxmlformats.org/officeDocument/2006/relationships/hyperlink" Target="https://pbs.twimg.com/media/D-ZJC2FUYAAxDsu.jpg" TargetMode="External" /><Relationship Id="rId404" Type="http://schemas.openxmlformats.org/officeDocument/2006/relationships/hyperlink" Target="https://pbs.twimg.com/media/D-Z5hCdU8AEYVNT.jpg" TargetMode="External" /><Relationship Id="rId405" Type="http://schemas.openxmlformats.org/officeDocument/2006/relationships/hyperlink" Target="https://pbs.twimg.com/media/D-Z5hCdU8AEYVNT.jpg" TargetMode="External" /><Relationship Id="rId406" Type="http://schemas.openxmlformats.org/officeDocument/2006/relationships/hyperlink" Target="https://pbs.twimg.com/media/D-ebkx0UEAM3Fas.jpg" TargetMode="External" /><Relationship Id="rId407" Type="http://schemas.openxmlformats.org/officeDocument/2006/relationships/hyperlink" Target="http://pbs.twimg.com/profile_images/1136362639620169728/cDcZg2Te_normal.png" TargetMode="External" /><Relationship Id="rId408" Type="http://schemas.openxmlformats.org/officeDocument/2006/relationships/hyperlink" Target="http://pbs.twimg.com/profile_images/1136362639620169728/cDcZg2Te_normal.png" TargetMode="External" /><Relationship Id="rId409" Type="http://schemas.openxmlformats.org/officeDocument/2006/relationships/hyperlink" Target="http://pbs.twimg.com/profile_images/1136362639620169728/cDcZg2Te_normal.png" TargetMode="External" /><Relationship Id="rId410" Type="http://schemas.openxmlformats.org/officeDocument/2006/relationships/hyperlink" Target="https://pbs.twimg.com/media/D-eQ-CSU4AAdjj1.jpg" TargetMode="External" /><Relationship Id="rId411" Type="http://schemas.openxmlformats.org/officeDocument/2006/relationships/hyperlink" Target="https://pbs.twimg.com/media/D-eRgaLVUAAzJ2r.jpg" TargetMode="External" /><Relationship Id="rId412" Type="http://schemas.openxmlformats.org/officeDocument/2006/relationships/hyperlink" Target="https://pbs.twimg.com/media/D-ZZrJ3VUAAI4oD.jpg" TargetMode="External" /><Relationship Id="rId413" Type="http://schemas.openxmlformats.org/officeDocument/2006/relationships/hyperlink" Target="http://pbs.twimg.com/profile_images/1205664680/erickson_twit_normal.jpg" TargetMode="External" /><Relationship Id="rId414" Type="http://schemas.openxmlformats.org/officeDocument/2006/relationships/hyperlink" Target="http://pbs.twimg.com/profile_images/1205664680/erickson_twit_normal.jpg" TargetMode="External" /><Relationship Id="rId415" Type="http://schemas.openxmlformats.org/officeDocument/2006/relationships/hyperlink" Target="http://pbs.twimg.com/profile_images/1205664680/erickson_twit_normal.jpg" TargetMode="External" /><Relationship Id="rId416" Type="http://schemas.openxmlformats.org/officeDocument/2006/relationships/hyperlink" Target="http://pbs.twimg.com/profile_images/803900526383562752/rXum2SPm_normal.jpg" TargetMode="External" /><Relationship Id="rId417" Type="http://schemas.openxmlformats.org/officeDocument/2006/relationships/hyperlink" Target="http://pbs.twimg.com/profile_images/803900526383562752/rXum2SPm_normal.jpg" TargetMode="External" /><Relationship Id="rId418" Type="http://schemas.openxmlformats.org/officeDocument/2006/relationships/hyperlink" Target="http://pbs.twimg.com/profile_images/803900526383562752/rXum2SPm_normal.jpg" TargetMode="External" /><Relationship Id="rId419" Type="http://schemas.openxmlformats.org/officeDocument/2006/relationships/hyperlink" Target="http://pbs.twimg.com/profile_images/1642212104/keishaSMALL_normal.jpg" TargetMode="External" /><Relationship Id="rId420" Type="http://schemas.openxmlformats.org/officeDocument/2006/relationships/hyperlink" Target="https://pbs.twimg.com/media/D-ZZrJ3VUAAI4oD.jpg" TargetMode="External" /><Relationship Id="rId421" Type="http://schemas.openxmlformats.org/officeDocument/2006/relationships/hyperlink" Target="http://pbs.twimg.com/profile_images/1205664680/erickson_twit_normal.jpg" TargetMode="External" /><Relationship Id="rId422" Type="http://schemas.openxmlformats.org/officeDocument/2006/relationships/hyperlink" Target="http://pbs.twimg.com/profile_images/1205664680/erickson_twit_normal.jpg" TargetMode="External" /><Relationship Id="rId423" Type="http://schemas.openxmlformats.org/officeDocument/2006/relationships/hyperlink" Target="http://pbs.twimg.com/profile_images/803900526383562752/rXum2SPm_normal.jpg" TargetMode="External" /><Relationship Id="rId424" Type="http://schemas.openxmlformats.org/officeDocument/2006/relationships/hyperlink" Target="http://pbs.twimg.com/profile_images/1642212104/keishaSMALL_normal.jpg" TargetMode="External" /><Relationship Id="rId425" Type="http://schemas.openxmlformats.org/officeDocument/2006/relationships/hyperlink" Target="https://pbs.twimg.com/media/D-ZD-TzUYAId9vN.jpg" TargetMode="External" /><Relationship Id="rId426" Type="http://schemas.openxmlformats.org/officeDocument/2006/relationships/hyperlink" Target="https://pbs.twimg.com/media/D-eb9SkUYAISJIG.jpg" TargetMode="External" /><Relationship Id="rId427" Type="http://schemas.openxmlformats.org/officeDocument/2006/relationships/hyperlink" Target="http://pbs.twimg.com/profile_images/1642212104/keishaSMALL_normal.jpg" TargetMode="External" /><Relationship Id="rId428" Type="http://schemas.openxmlformats.org/officeDocument/2006/relationships/hyperlink" Target="http://pbs.twimg.com/profile_images/803900526383562752/rXum2SPm_normal.jpg" TargetMode="External" /><Relationship Id="rId429" Type="http://schemas.openxmlformats.org/officeDocument/2006/relationships/hyperlink" Target="http://pbs.twimg.com/profile_images/803900526383562752/rXum2SPm_normal.jpg" TargetMode="External" /><Relationship Id="rId430" Type="http://schemas.openxmlformats.org/officeDocument/2006/relationships/hyperlink" Target="https://pbs.twimg.com/media/D-ZBxX-VUAA5j83.jpg" TargetMode="External" /><Relationship Id="rId431" Type="http://schemas.openxmlformats.org/officeDocument/2006/relationships/hyperlink" Target="http://pbs.twimg.com/profile_images/803900526383562752/rXum2SPm_normal.jpg" TargetMode="External" /><Relationship Id="rId432" Type="http://schemas.openxmlformats.org/officeDocument/2006/relationships/hyperlink" Target="https://pbs.twimg.com/media/D-ZMx5bU0AAVNVH.jpg" TargetMode="External" /><Relationship Id="rId433" Type="http://schemas.openxmlformats.org/officeDocument/2006/relationships/hyperlink" Target="http://pbs.twimg.com/profile_images/803900526383562752/rXum2SPm_normal.jpg" TargetMode="External" /><Relationship Id="rId434" Type="http://schemas.openxmlformats.org/officeDocument/2006/relationships/hyperlink" Target="https://pbs.twimg.com/media/D-ZmUFzUwAAJFKd.jpg" TargetMode="External" /><Relationship Id="rId435" Type="http://schemas.openxmlformats.org/officeDocument/2006/relationships/hyperlink" Target="http://pbs.twimg.com/profile_images/803900526383562752/rXum2SPm_normal.jpg" TargetMode="External" /><Relationship Id="rId436" Type="http://schemas.openxmlformats.org/officeDocument/2006/relationships/hyperlink" Target="https://pbs.twimg.com/media/D-eTndgUcAAfwMH.jpg" TargetMode="External" /><Relationship Id="rId437" Type="http://schemas.openxmlformats.org/officeDocument/2006/relationships/hyperlink" Target="https://pbs.twimg.com/media/D-eWnSCVUAA9QYS.jpg" TargetMode="External" /><Relationship Id="rId438" Type="http://schemas.openxmlformats.org/officeDocument/2006/relationships/hyperlink" Target="http://pbs.twimg.com/profile_images/803900526383562752/rXum2SPm_normal.jpg" TargetMode="External" /><Relationship Id="rId439" Type="http://schemas.openxmlformats.org/officeDocument/2006/relationships/hyperlink" Target="http://pbs.twimg.com/profile_images/803900526383562752/rXum2SPm_normal.jpg" TargetMode="External" /><Relationship Id="rId440" Type="http://schemas.openxmlformats.org/officeDocument/2006/relationships/hyperlink" Target="https://pbs.twimg.com/media/D-eaEKPU0AAYqrf.jpg" TargetMode="External" /><Relationship Id="rId441" Type="http://schemas.openxmlformats.org/officeDocument/2006/relationships/hyperlink" Target="http://pbs.twimg.com/profile_images/803900526383562752/rXum2SPm_normal.jpg" TargetMode="External" /><Relationship Id="rId442" Type="http://schemas.openxmlformats.org/officeDocument/2006/relationships/hyperlink" Target="http://pbs.twimg.com/profile_images/803900526383562752/rXum2SPm_normal.jpg" TargetMode="External" /><Relationship Id="rId443" Type="http://schemas.openxmlformats.org/officeDocument/2006/relationships/hyperlink" Target="http://pbs.twimg.com/profile_images/1642212104/keishaSMALL_normal.jpg" TargetMode="External" /><Relationship Id="rId444" Type="http://schemas.openxmlformats.org/officeDocument/2006/relationships/hyperlink" Target="https://pbs.twimg.com/media/D-eYpGlVAAEZU2h.jpg" TargetMode="External" /><Relationship Id="rId445" Type="http://schemas.openxmlformats.org/officeDocument/2006/relationships/hyperlink" Target="https://pbs.twimg.com/media/D-eadJuUIAI_IrA.jpg" TargetMode="External" /><Relationship Id="rId446" Type="http://schemas.openxmlformats.org/officeDocument/2006/relationships/hyperlink" Target="https://pbs.twimg.com/media/D-ebEoYU0AENoIa.jpg" TargetMode="External" /><Relationship Id="rId447" Type="http://schemas.openxmlformats.org/officeDocument/2006/relationships/hyperlink" Target="https://twitter.com/#!/rebekahktromble/status/1143180934373609473" TargetMode="External" /><Relationship Id="rId448" Type="http://schemas.openxmlformats.org/officeDocument/2006/relationships/hyperlink" Target="https://twitter.com/#!/rebekahktromble/status/1143180934373609473" TargetMode="External" /><Relationship Id="rId449" Type="http://schemas.openxmlformats.org/officeDocument/2006/relationships/hyperlink" Target="https://twitter.com/#!/t_m_farrell/status/1145283500297334786" TargetMode="External" /><Relationship Id="rId450" Type="http://schemas.openxmlformats.org/officeDocument/2006/relationships/hyperlink" Target="https://twitter.com/#!/prodigalson2025/status/1145315778373279747" TargetMode="External" /><Relationship Id="rId451" Type="http://schemas.openxmlformats.org/officeDocument/2006/relationships/hyperlink" Target="https://twitter.com/#!/prodigalson2025/status/1145315778373279747" TargetMode="External" /><Relationship Id="rId452" Type="http://schemas.openxmlformats.org/officeDocument/2006/relationships/hyperlink" Target="https://twitter.com/#!/esimperl/status/1145339894853537792" TargetMode="External" /><Relationship Id="rId453" Type="http://schemas.openxmlformats.org/officeDocument/2006/relationships/hyperlink" Target="https://twitter.com/#!/paulineleonard/status/1145347998223720448" TargetMode="External" /><Relationship Id="rId454" Type="http://schemas.openxmlformats.org/officeDocument/2006/relationships/hyperlink" Target="https://twitter.com/#!/ststaab/status/1145409357070258176" TargetMode="External" /><Relationship Id="rId455" Type="http://schemas.openxmlformats.org/officeDocument/2006/relationships/hyperlink" Target="https://twitter.com/#!/ststaab/status/1145409357070258176" TargetMode="External" /><Relationship Id="rId456" Type="http://schemas.openxmlformats.org/officeDocument/2006/relationships/hyperlink" Target="https://twitter.com/#!/michaelzimmer/status/1143176228196798465" TargetMode="External" /><Relationship Id="rId457" Type="http://schemas.openxmlformats.org/officeDocument/2006/relationships/hyperlink" Target="https://twitter.com/#!/michaelzimmer/status/1144039156471029760" TargetMode="External" /><Relationship Id="rId458" Type="http://schemas.openxmlformats.org/officeDocument/2006/relationships/hyperlink" Target="https://twitter.com/#!/michaelzimmer/status/1145433144952270855" TargetMode="External" /><Relationship Id="rId459" Type="http://schemas.openxmlformats.org/officeDocument/2006/relationships/hyperlink" Target="https://twitter.com/#!/jsradford/status/1145445636042612739" TargetMode="External" /><Relationship Id="rId460" Type="http://schemas.openxmlformats.org/officeDocument/2006/relationships/hyperlink" Target="https://twitter.com/#!/jsradford/status/1145445636042612739" TargetMode="External" /><Relationship Id="rId461" Type="http://schemas.openxmlformats.org/officeDocument/2006/relationships/hyperlink" Target="https://twitter.com/#!/alexvespi/status/1145467579382870016" TargetMode="External" /><Relationship Id="rId462" Type="http://schemas.openxmlformats.org/officeDocument/2006/relationships/hyperlink" Target="https://twitter.com/#!/alexvespi/status/1145467579382870016" TargetMode="External" /><Relationship Id="rId463" Type="http://schemas.openxmlformats.org/officeDocument/2006/relationships/hyperlink" Target="https://twitter.com/#!/nlcesare/status/1145483291715391495" TargetMode="External" /><Relationship Id="rId464" Type="http://schemas.openxmlformats.org/officeDocument/2006/relationships/hyperlink" Target="https://twitter.com/#!/hudajkhan/status/1145509231266848773" TargetMode="External" /><Relationship Id="rId465" Type="http://schemas.openxmlformats.org/officeDocument/2006/relationships/hyperlink" Target="https://twitter.com/#!/hudajkhan/status/1145509231266848773" TargetMode="External" /><Relationship Id="rId466" Type="http://schemas.openxmlformats.org/officeDocument/2006/relationships/hyperlink" Target="https://twitter.com/#!/noshir/status/1145659001809641477" TargetMode="External" /><Relationship Id="rId467" Type="http://schemas.openxmlformats.org/officeDocument/2006/relationships/hyperlink" Target="https://twitter.com/#!/noshir/status/1145659001809641477" TargetMode="External" /><Relationship Id="rId468" Type="http://schemas.openxmlformats.org/officeDocument/2006/relationships/hyperlink" Target="https://twitter.com/#!/daroczyb/status/1145659748357984256" TargetMode="External" /><Relationship Id="rId469" Type="http://schemas.openxmlformats.org/officeDocument/2006/relationships/hyperlink" Target="https://twitter.com/#!/daroczyb/status/1145659748357984256" TargetMode="External" /><Relationship Id="rId470" Type="http://schemas.openxmlformats.org/officeDocument/2006/relationships/hyperlink" Target="https://twitter.com/#!/wimmics/status/1145678156637990912" TargetMode="External" /><Relationship Id="rId471" Type="http://schemas.openxmlformats.org/officeDocument/2006/relationships/hyperlink" Target="https://twitter.com/#!/vybeauregard/status/1145679576049340416" TargetMode="External" /><Relationship Id="rId472" Type="http://schemas.openxmlformats.org/officeDocument/2006/relationships/hyperlink" Target="https://twitter.com/#!/vybeauregard/status/1145679576049340416" TargetMode="External" /><Relationship Id="rId473" Type="http://schemas.openxmlformats.org/officeDocument/2006/relationships/hyperlink" Target="https://twitter.com/#!/rauschii/status/1145693237740482561" TargetMode="External" /><Relationship Id="rId474" Type="http://schemas.openxmlformats.org/officeDocument/2006/relationships/hyperlink" Target="https://twitter.com/#!/rauschii/status/1145693237740482561" TargetMode="External" /><Relationship Id="rId475" Type="http://schemas.openxmlformats.org/officeDocument/2006/relationships/hyperlink" Target="https://twitter.com/#!/rauschii/status/1145693237740482561" TargetMode="External" /><Relationship Id="rId476" Type="http://schemas.openxmlformats.org/officeDocument/2006/relationships/hyperlink" Target="https://twitter.com/#!/rauschii/status/1145698507229147139" TargetMode="External" /><Relationship Id="rId477" Type="http://schemas.openxmlformats.org/officeDocument/2006/relationships/hyperlink" Target="https://twitter.com/#!/crasanchezd/status/1145706478105444355" TargetMode="External" /><Relationship Id="rId478" Type="http://schemas.openxmlformats.org/officeDocument/2006/relationships/hyperlink" Target="https://twitter.com/#!/crasanchezd/status/1145706478105444355" TargetMode="External" /><Relationship Id="rId479" Type="http://schemas.openxmlformats.org/officeDocument/2006/relationships/hyperlink" Target="https://twitter.com/#!/warrencntrpenn/status/1145706622380982272" TargetMode="External" /><Relationship Id="rId480" Type="http://schemas.openxmlformats.org/officeDocument/2006/relationships/hyperlink" Target="https://twitter.com/#!/warrencntrpenn/status/1145706622380982272" TargetMode="External" /><Relationship Id="rId481" Type="http://schemas.openxmlformats.org/officeDocument/2006/relationships/hyperlink" Target="https://twitter.com/#!/melanielybarger/status/1145706871656996869" TargetMode="External" /><Relationship Id="rId482" Type="http://schemas.openxmlformats.org/officeDocument/2006/relationships/hyperlink" Target="https://twitter.com/#!/melanielybarger/status/1145706871656996869" TargetMode="External" /><Relationship Id="rId483" Type="http://schemas.openxmlformats.org/officeDocument/2006/relationships/hyperlink" Target="https://twitter.com/#!/thirda/status/1145707310200905730" TargetMode="External" /><Relationship Id="rId484" Type="http://schemas.openxmlformats.org/officeDocument/2006/relationships/hyperlink" Target="https://twitter.com/#!/thirda/status/1145707310200905730" TargetMode="External" /><Relationship Id="rId485" Type="http://schemas.openxmlformats.org/officeDocument/2006/relationships/hyperlink" Target="https://twitter.com/#!/jeanna_matthews/status/1145709188556787713" TargetMode="External" /><Relationship Id="rId486" Type="http://schemas.openxmlformats.org/officeDocument/2006/relationships/hyperlink" Target="https://twitter.com/#!/l3s_luh/status/1145715273015681024" TargetMode="External" /><Relationship Id="rId487" Type="http://schemas.openxmlformats.org/officeDocument/2006/relationships/hyperlink" Target="https://twitter.com/#!/l3s_luh/status/1145715273015681024" TargetMode="External" /><Relationship Id="rId488" Type="http://schemas.openxmlformats.org/officeDocument/2006/relationships/hyperlink" Target="https://twitter.com/#!/stefandietze/status/1145388968004874240" TargetMode="External" /><Relationship Id="rId489" Type="http://schemas.openxmlformats.org/officeDocument/2006/relationships/hyperlink" Target="https://twitter.com/#!/ranyu_zh/status/1145711543083913216" TargetMode="External" /><Relationship Id="rId490" Type="http://schemas.openxmlformats.org/officeDocument/2006/relationships/hyperlink" Target="https://twitter.com/#!/ranyu_zh/status/1145711543083913216" TargetMode="External" /><Relationship Id="rId491" Type="http://schemas.openxmlformats.org/officeDocument/2006/relationships/hyperlink" Target="https://twitter.com/#!/ranyu_zh/status/1145716995725250560" TargetMode="External" /><Relationship Id="rId492" Type="http://schemas.openxmlformats.org/officeDocument/2006/relationships/hyperlink" Target="https://twitter.com/#!/miz_oka/status/1145717755250761729" TargetMode="External" /><Relationship Id="rId493" Type="http://schemas.openxmlformats.org/officeDocument/2006/relationships/hyperlink" Target="https://twitter.com/#!/miz_oka/status/1145717755250761729" TargetMode="External" /><Relationship Id="rId494" Type="http://schemas.openxmlformats.org/officeDocument/2006/relationships/hyperlink" Target="https://twitter.com/#!/caitrun/status/1145717826788966400" TargetMode="External" /><Relationship Id="rId495" Type="http://schemas.openxmlformats.org/officeDocument/2006/relationships/hyperlink" Target="https://twitter.com/#!/caitrun/status/1145717826788966400" TargetMode="External" /><Relationship Id="rId496" Type="http://schemas.openxmlformats.org/officeDocument/2006/relationships/hyperlink" Target="https://twitter.com/#!/carnby/status/1145718158017343488" TargetMode="External" /><Relationship Id="rId497" Type="http://schemas.openxmlformats.org/officeDocument/2006/relationships/hyperlink" Target="https://twitter.com/#!/carnby/status/1145718158017343488" TargetMode="External" /><Relationship Id="rId498" Type="http://schemas.openxmlformats.org/officeDocument/2006/relationships/hyperlink" Target="https://twitter.com/#!/wokabaut_meri/status/1145721640648445952" TargetMode="External" /><Relationship Id="rId499" Type="http://schemas.openxmlformats.org/officeDocument/2006/relationships/hyperlink" Target="https://twitter.com/#!/wokabaut_meri/status/1145721640648445952" TargetMode="External" /><Relationship Id="rId500" Type="http://schemas.openxmlformats.org/officeDocument/2006/relationships/hyperlink" Target="https://twitter.com/#!/wokabaut_meri/status/1145721640648445952" TargetMode="External" /><Relationship Id="rId501" Type="http://schemas.openxmlformats.org/officeDocument/2006/relationships/hyperlink" Target="https://twitter.com/#!/corderorodney/status/1145721686819508227" TargetMode="External" /><Relationship Id="rId502" Type="http://schemas.openxmlformats.org/officeDocument/2006/relationships/hyperlink" Target="https://twitter.com/#!/corderorodney/status/1145721686819508227" TargetMode="External" /><Relationship Id="rId503" Type="http://schemas.openxmlformats.org/officeDocument/2006/relationships/hyperlink" Target="https://twitter.com/#!/corderorodney/status/1145721686819508227" TargetMode="External" /><Relationship Id="rId504" Type="http://schemas.openxmlformats.org/officeDocument/2006/relationships/hyperlink" Target="https://twitter.com/#!/makenzeeb/status/1145722171253231618" TargetMode="External" /><Relationship Id="rId505" Type="http://schemas.openxmlformats.org/officeDocument/2006/relationships/hyperlink" Target="https://twitter.com/#!/makenzeeb/status/1145722171253231618" TargetMode="External" /><Relationship Id="rId506" Type="http://schemas.openxmlformats.org/officeDocument/2006/relationships/hyperlink" Target="https://twitter.com/#!/makenzeeb/status/1145722171253231618" TargetMode="External" /><Relationship Id="rId507" Type="http://schemas.openxmlformats.org/officeDocument/2006/relationships/hyperlink" Target="https://twitter.com/#!/jennifermaple16/status/1145722266795200512" TargetMode="External" /><Relationship Id="rId508" Type="http://schemas.openxmlformats.org/officeDocument/2006/relationships/hyperlink" Target="https://twitter.com/#!/jennifermaple16/status/1145722266795200512" TargetMode="External" /><Relationship Id="rId509" Type="http://schemas.openxmlformats.org/officeDocument/2006/relationships/hyperlink" Target="https://twitter.com/#!/jennifermaple16/status/1145722266795200512" TargetMode="External" /><Relationship Id="rId510" Type="http://schemas.openxmlformats.org/officeDocument/2006/relationships/hyperlink" Target="https://twitter.com/#!/dmskeletor/status/1145722313171775488" TargetMode="External" /><Relationship Id="rId511" Type="http://schemas.openxmlformats.org/officeDocument/2006/relationships/hyperlink" Target="https://twitter.com/#!/dmskeletor/status/1145722313171775488" TargetMode="External" /><Relationship Id="rId512" Type="http://schemas.openxmlformats.org/officeDocument/2006/relationships/hyperlink" Target="https://twitter.com/#!/dmskeletor/status/1145722313171775488" TargetMode="External" /><Relationship Id="rId513" Type="http://schemas.openxmlformats.org/officeDocument/2006/relationships/hyperlink" Target="https://twitter.com/#!/coeurli/status/1145724621200797697" TargetMode="External" /><Relationship Id="rId514" Type="http://schemas.openxmlformats.org/officeDocument/2006/relationships/hyperlink" Target="https://twitter.com/#!/coeurli/status/1145724621200797697" TargetMode="External" /><Relationship Id="rId515" Type="http://schemas.openxmlformats.org/officeDocument/2006/relationships/hyperlink" Target="https://twitter.com/#!/coeurli/status/1145724621200797697" TargetMode="External" /><Relationship Id="rId516" Type="http://schemas.openxmlformats.org/officeDocument/2006/relationships/hyperlink" Target="https://twitter.com/#!/cynical_tutu/status/1145725215298805760" TargetMode="External" /><Relationship Id="rId517" Type="http://schemas.openxmlformats.org/officeDocument/2006/relationships/hyperlink" Target="https://twitter.com/#!/cynical_tutu/status/1145725215298805760" TargetMode="External" /><Relationship Id="rId518" Type="http://schemas.openxmlformats.org/officeDocument/2006/relationships/hyperlink" Target="https://twitter.com/#!/cynical_tutu/status/1145725215298805760" TargetMode="External" /><Relationship Id="rId519" Type="http://schemas.openxmlformats.org/officeDocument/2006/relationships/hyperlink" Target="https://twitter.com/#!/prpleonelp21/status/1145727517921296384" TargetMode="External" /><Relationship Id="rId520" Type="http://schemas.openxmlformats.org/officeDocument/2006/relationships/hyperlink" Target="https://twitter.com/#!/prpleonelp21/status/1145727517921296384" TargetMode="External" /><Relationship Id="rId521" Type="http://schemas.openxmlformats.org/officeDocument/2006/relationships/hyperlink" Target="https://twitter.com/#!/prpleonelp21/status/1145727517921296384" TargetMode="External" /><Relationship Id="rId522" Type="http://schemas.openxmlformats.org/officeDocument/2006/relationships/hyperlink" Target="https://twitter.com/#!/themarisataylor/status/1145727535658893313" TargetMode="External" /><Relationship Id="rId523" Type="http://schemas.openxmlformats.org/officeDocument/2006/relationships/hyperlink" Target="https://twitter.com/#!/themarisataylor/status/1145727535658893313" TargetMode="External" /><Relationship Id="rId524" Type="http://schemas.openxmlformats.org/officeDocument/2006/relationships/hyperlink" Target="https://twitter.com/#!/themarisataylor/status/1145727535658893313" TargetMode="External" /><Relationship Id="rId525" Type="http://schemas.openxmlformats.org/officeDocument/2006/relationships/hyperlink" Target="https://twitter.com/#!/shawnmjones/status/1145727855831089152" TargetMode="External" /><Relationship Id="rId526" Type="http://schemas.openxmlformats.org/officeDocument/2006/relationships/hyperlink" Target="https://twitter.com/#!/shawnmjones/status/1145727855831089152" TargetMode="External" /><Relationship Id="rId527" Type="http://schemas.openxmlformats.org/officeDocument/2006/relationships/hyperlink" Target="https://twitter.com/#!/shawnmjones/status/1145727855831089152" TargetMode="External" /><Relationship Id="rId528" Type="http://schemas.openxmlformats.org/officeDocument/2006/relationships/hyperlink" Target="https://twitter.com/#!/emily_pentz98/status/1145728137466171399" TargetMode="External" /><Relationship Id="rId529" Type="http://schemas.openxmlformats.org/officeDocument/2006/relationships/hyperlink" Target="https://twitter.com/#!/emily_pentz98/status/1145728137466171399" TargetMode="External" /><Relationship Id="rId530" Type="http://schemas.openxmlformats.org/officeDocument/2006/relationships/hyperlink" Target="https://twitter.com/#!/emily_pentz98/status/1145728137466171399" TargetMode="External" /><Relationship Id="rId531" Type="http://schemas.openxmlformats.org/officeDocument/2006/relationships/hyperlink" Target="https://twitter.com/#!/ljs39/status/1145730292910628864" TargetMode="External" /><Relationship Id="rId532" Type="http://schemas.openxmlformats.org/officeDocument/2006/relationships/hyperlink" Target="https://twitter.com/#!/ljs39/status/1145730429460406272" TargetMode="External" /><Relationship Id="rId533" Type="http://schemas.openxmlformats.org/officeDocument/2006/relationships/hyperlink" Target="https://twitter.com/#!/ljs39/status/1145730429460406272" TargetMode="External" /><Relationship Id="rId534" Type="http://schemas.openxmlformats.org/officeDocument/2006/relationships/hyperlink" Target="https://twitter.com/#!/jamiecarey311/status/1145731041362972673" TargetMode="External" /><Relationship Id="rId535" Type="http://schemas.openxmlformats.org/officeDocument/2006/relationships/hyperlink" Target="https://twitter.com/#!/jamiecarey311/status/1145731041362972673" TargetMode="External" /><Relationship Id="rId536" Type="http://schemas.openxmlformats.org/officeDocument/2006/relationships/hyperlink" Target="https://twitter.com/#!/jamiecarey311/status/1145731041362972673" TargetMode="External" /><Relationship Id="rId537" Type="http://schemas.openxmlformats.org/officeDocument/2006/relationships/hyperlink" Target="https://twitter.com/#!/taynsel/status/1145732575220027393" TargetMode="External" /><Relationship Id="rId538" Type="http://schemas.openxmlformats.org/officeDocument/2006/relationships/hyperlink" Target="https://twitter.com/#!/taynsel/status/1145732575220027393" TargetMode="External" /><Relationship Id="rId539" Type="http://schemas.openxmlformats.org/officeDocument/2006/relationships/hyperlink" Target="https://twitter.com/#!/taynsel/status/1145732575220027393" TargetMode="External" /><Relationship Id="rId540" Type="http://schemas.openxmlformats.org/officeDocument/2006/relationships/hyperlink" Target="https://twitter.com/#!/cybycmu/status/1145735191689912321" TargetMode="External" /><Relationship Id="rId541" Type="http://schemas.openxmlformats.org/officeDocument/2006/relationships/hyperlink" Target="https://twitter.com/#!/cybycmu/status/1145735191689912321" TargetMode="External" /><Relationship Id="rId542" Type="http://schemas.openxmlformats.org/officeDocument/2006/relationships/hyperlink" Target="https://twitter.com/#!/cybycmu/status/1145735191689912321" TargetMode="External" /><Relationship Id="rId543" Type="http://schemas.openxmlformats.org/officeDocument/2006/relationships/hyperlink" Target="https://twitter.com/#!/lvrdntlv/status/1145736057071316992" TargetMode="External" /><Relationship Id="rId544" Type="http://schemas.openxmlformats.org/officeDocument/2006/relationships/hyperlink" Target="https://twitter.com/#!/lvrdntlv/status/1145736057071316992" TargetMode="External" /><Relationship Id="rId545" Type="http://schemas.openxmlformats.org/officeDocument/2006/relationships/hyperlink" Target="https://twitter.com/#!/lvrdntlv/status/1145736057071316992" TargetMode="External" /><Relationship Id="rId546" Type="http://schemas.openxmlformats.org/officeDocument/2006/relationships/hyperlink" Target="https://twitter.com/#!/intersticia/status/1145744821799313408" TargetMode="External" /><Relationship Id="rId547" Type="http://schemas.openxmlformats.org/officeDocument/2006/relationships/hyperlink" Target="https://twitter.com/#!/leannef/status/1145651467656794112" TargetMode="External" /><Relationship Id="rId548" Type="http://schemas.openxmlformats.org/officeDocument/2006/relationships/hyperlink" Target="https://twitter.com/#!/leannef/status/1145651467656794112" TargetMode="External" /><Relationship Id="rId549" Type="http://schemas.openxmlformats.org/officeDocument/2006/relationships/hyperlink" Target="https://twitter.com/#!/leannef/status/1145748159102013440" TargetMode="External" /><Relationship Id="rId550" Type="http://schemas.openxmlformats.org/officeDocument/2006/relationships/hyperlink" Target="https://twitter.com/#!/btemp94/status/1145760065841971200" TargetMode="External" /><Relationship Id="rId551" Type="http://schemas.openxmlformats.org/officeDocument/2006/relationships/hyperlink" Target="https://twitter.com/#!/btemp94/status/1145760065841971200" TargetMode="External" /><Relationship Id="rId552" Type="http://schemas.openxmlformats.org/officeDocument/2006/relationships/hyperlink" Target="https://twitter.com/#!/btemp94/status/1145760065841971200" TargetMode="External" /><Relationship Id="rId553" Type="http://schemas.openxmlformats.org/officeDocument/2006/relationships/hyperlink" Target="https://twitter.com/#!/khourycollege/status/1145729234821758978" TargetMode="External" /><Relationship Id="rId554" Type="http://schemas.openxmlformats.org/officeDocument/2006/relationships/hyperlink" Target="https://twitter.com/#!/khourycollege/status/1145729234821758978" TargetMode="External" /><Relationship Id="rId555" Type="http://schemas.openxmlformats.org/officeDocument/2006/relationships/hyperlink" Target="https://twitter.com/#!/khourycollege/status/1145729304359104512" TargetMode="External" /><Relationship Id="rId556" Type="http://schemas.openxmlformats.org/officeDocument/2006/relationships/hyperlink" Target="https://twitter.com/#!/khourycollege/status/1145729304359104512" TargetMode="External" /><Relationship Id="rId557" Type="http://schemas.openxmlformats.org/officeDocument/2006/relationships/hyperlink" Target="https://twitter.com/#!/khourycollege/status/1145729304359104512" TargetMode="External" /><Relationship Id="rId558" Type="http://schemas.openxmlformats.org/officeDocument/2006/relationships/hyperlink" Target="https://twitter.com/#!/khourycollege/status/1145729849916395520" TargetMode="External" /><Relationship Id="rId559" Type="http://schemas.openxmlformats.org/officeDocument/2006/relationships/hyperlink" Target="https://twitter.com/#!/khourycollege/status/1145761536469798914" TargetMode="External" /><Relationship Id="rId560" Type="http://schemas.openxmlformats.org/officeDocument/2006/relationships/hyperlink" Target="https://twitter.com/#!/ujlaw/status/1145563050747076608" TargetMode="External" /><Relationship Id="rId561" Type="http://schemas.openxmlformats.org/officeDocument/2006/relationships/hyperlink" Target="https://twitter.com/#!/ujlaw/status/1145711280516296709" TargetMode="External" /><Relationship Id="rId562" Type="http://schemas.openxmlformats.org/officeDocument/2006/relationships/hyperlink" Target="https://twitter.com/#!/sotonwsi/status/1145709317955260416" TargetMode="External" /><Relationship Id="rId563" Type="http://schemas.openxmlformats.org/officeDocument/2006/relationships/hyperlink" Target="https://twitter.com/#!/gjhouben/status/1145764900075167744" TargetMode="External" /><Relationship Id="rId564" Type="http://schemas.openxmlformats.org/officeDocument/2006/relationships/hyperlink" Target="https://twitter.com/#!/gjhouben/status/1145764900075167744" TargetMode="External" /><Relationship Id="rId565" Type="http://schemas.openxmlformats.org/officeDocument/2006/relationships/hyperlink" Target="https://twitter.com/#!/madea_zabi/status/1145765450409598980" TargetMode="External" /><Relationship Id="rId566" Type="http://schemas.openxmlformats.org/officeDocument/2006/relationships/hyperlink" Target="https://twitter.com/#!/madea_zabi/status/1145765450409598980" TargetMode="External" /><Relationship Id="rId567" Type="http://schemas.openxmlformats.org/officeDocument/2006/relationships/hyperlink" Target="https://twitter.com/#!/madea_zabi/status/1145765476619808769" TargetMode="External" /><Relationship Id="rId568" Type="http://schemas.openxmlformats.org/officeDocument/2006/relationships/hyperlink" Target="https://twitter.com/#!/madea_zabi/status/1145765476619808769" TargetMode="External" /><Relationship Id="rId569" Type="http://schemas.openxmlformats.org/officeDocument/2006/relationships/hyperlink" Target="https://twitter.com/#!/edamiani064/status/1145766408204296193" TargetMode="External" /><Relationship Id="rId570" Type="http://schemas.openxmlformats.org/officeDocument/2006/relationships/hyperlink" Target="https://twitter.com/#!/edamiani064/status/1145766408204296193" TargetMode="External" /><Relationship Id="rId571" Type="http://schemas.openxmlformats.org/officeDocument/2006/relationships/hyperlink" Target="https://twitter.com/#!/k_piach/status/1145768493939331072" TargetMode="External" /><Relationship Id="rId572" Type="http://schemas.openxmlformats.org/officeDocument/2006/relationships/hyperlink" Target="https://twitter.com/#!/k_piach/status/1145768493939331072" TargetMode="External" /><Relationship Id="rId573" Type="http://schemas.openxmlformats.org/officeDocument/2006/relationships/hyperlink" Target="https://twitter.com/#!/k_piach/status/1145768493939331072" TargetMode="External" /><Relationship Id="rId574" Type="http://schemas.openxmlformats.org/officeDocument/2006/relationships/hyperlink" Target="https://twitter.com/#!/bad_indian_girl/status/1145771791853318144" TargetMode="External" /><Relationship Id="rId575" Type="http://schemas.openxmlformats.org/officeDocument/2006/relationships/hyperlink" Target="https://twitter.com/#!/bad_indian_girl/status/1145771791853318144" TargetMode="External" /><Relationship Id="rId576" Type="http://schemas.openxmlformats.org/officeDocument/2006/relationships/hyperlink" Target="https://twitter.com/#!/bad_indian_girl/status/1145771791853318144" TargetMode="External" /><Relationship Id="rId577" Type="http://schemas.openxmlformats.org/officeDocument/2006/relationships/hyperlink" Target="https://twitter.com/#!/mraustinr5/status/1145777475147849729" TargetMode="External" /><Relationship Id="rId578" Type="http://schemas.openxmlformats.org/officeDocument/2006/relationships/hyperlink" Target="https://twitter.com/#!/mraustinr5/status/1145777475147849729" TargetMode="External" /><Relationship Id="rId579" Type="http://schemas.openxmlformats.org/officeDocument/2006/relationships/hyperlink" Target="https://twitter.com/#!/mraustinr5/status/1145777475147849729" TargetMode="External" /><Relationship Id="rId580" Type="http://schemas.openxmlformats.org/officeDocument/2006/relationships/hyperlink" Target="https://twitter.com/#!/jeanna_matthews/status/1145709188556787713" TargetMode="External" /><Relationship Id="rId581" Type="http://schemas.openxmlformats.org/officeDocument/2006/relationships/hyperlink" Target="https://twitter.com/#!/jeanna_matthews/status/1145709188556787713" TargetMode="External" /><Relationship Id="rId582" Type="http://schemas.openxmlformats.org/officeDocument/2006/relationships/hyperlink" Target="https://twitter.com/#!/polarbearby/status/1145782442357248000" TargetMode="External" /><Relationship Id="rId583" Type="http://schemas.openxmlformats.org/officeDocument/2006/relationships/hyperlink" Target="https://twitter.com/#!/emm_nicolee/status/1145790476785766405" TargetMode="External" /><Relationship Id="rId584" Type="http://schemas.openxmlformats.org/officeDocument/2006/relationships/hyperlink" Target="https://twitter.com/#!/emm_nicolee/status/1145790476785766405" TargetMode="External" /><Relationship Id="rId585" Type="http://schemas.openxmlformats.org/officeDocument/2006/relationships/hyperlink" Target="https://twitter.com/#!/emm_nicolee/status/1145790476785766405" TargetMode="External" /><Relationship Id="rId586" Type="http://schemas.openxmlformats.org/officeDocument/2006/relationships/hyperlink" Target="https://twitter.com/#!/rdaisey/status/1145797697309483008" TargetMode="External" /><Relationship Id="rId587" Type="http://schemas.openxmlformats.org/officeDocument/2006/relationships/hyperlink" Target="https://twitter.com/#!/rdaisey/status/1145797697309483008" TargetMode="External" /><Relationship Id="rId588" Type="http://schemas.openxmlformats.org/officeDocument/2006/relationships/hyperlink" Target="https://twitter.com/#!/rdaisey/status/1145797697309483008" TargetMode="External" /><Relationship Id="rId589" Type="http://schemas.openxmlformats.org/officeDocument/2006/relationships/hyperlink" Target="https://twitter.com/#!/roseclare0000/status/1145798097789845505" TargetMode="External" /><Relationship Id="rId590" Type="http://schemas.openxmlformats.org/officeDocument/2006/relationships/hyperlink" Target="https://twitter.com/#!/roseclare0000/status/1145798097789845505" TargetMode="External" /><Relationship Id="rId591" Type="http://schemas.openxmlformats.org/officeDocument/2006/relationships/hyperlink" Target="https://twitter.com/#!/roseclare0000/status/1145798097789845505" TargetMode="External" /><Relationship Id="rId592" Type="http://schemas.openxmlformats.org/officeDocument/2006/relationships/hyperlink" Target="https://twitter.com/#!/tmtn/status/1145670807353360385" TargetMode="External" /><Relationship Id="rId593" Type="http://schemas.openxmlformats.org/officeDocument/2006/relationships/hyperlink" Target="https://twitter.com/#!/tmtn/status/1145670807353360385" TargetMode="External" /><Relationship Id="rId594" Type="http://schemas.openxmlformats.org/officeDocument/2006/relationships/hyperlink" Target="https://twitter.com/#!/tmtn/status/1145808569549197312" TargetMode="External" /><Relationship Id="rId595" Type="http://schemas.openxmlformats.org/officeDocument/2006/relationships/hyperlink" Target="https://twitter.com/#!/tmtn/status/1145808569549197312" TargetMode="External" /><Relationship Id="rId596" Type="http://schemas.openxmlformats.org/officeDocument/2006/relationships/hyperlink" Target="https://twitter.com/#!/tmtn/status/1145808722884608000" TargetMode="External" /><Relationship Id="rId597" Type="http://schemas.openxmlformats.org/officeDocument/2006/relationships/hyperlink" Target="https://twitter.com/#!/tmtn/status/1145808722884608000" TargetMode="External" /><Relationship Id="rId598" Type="http://schemas.openxmlformats.org/officeDocument/2006/relationships/hyperlink" Target="https://twitter.com/#!/tmtn/status/1145808722884608000" TargetMode="External" /><Relationship Id="rId599" Type="http://schemas.openxmlformats.org/officeDocument/2006/relationships/hyperlink" Target="https://twitter.com/#!/tmtn/status/1145808722884608000" TargetMode="External" /><Relationship Id="rId600" Type="http://schemas.openxmlformats.org/officeDocument/2006/relationships/hyperlink" Target="https://twitter.com/#!/tmtn/status/1145808722884608000" TargetMode="External" /><Relationship Id="rId601" Type="http://schemas.openxmlformats.org/officeDocument/2006/relationships/hyperlink" Target="https://twitter.com/#!/peniguino1/status/1145826683326554112" TargetMode="External" /><Relationship Id="rId602" Type="http://schemas.openxmlformats.org/officeDocument/2006/relationships/hyperlink" Target="https://twitter.com/#!/peniguino1/status/1145826683326554112" TargetMode="External" /><Relationship Id="rId603" Type="http://schemas.openxmlformats.org/officeDocument/2006/relationships/hyperlink" Target="https://twitter.com/#!/peniguino1/status/1145826683326554112" TargetMode="External" /><Relationship Id="rId604" Type="http://schemas.openxmlformats.org/officeDocument/2006/relationships/hyperlink" Target="https://twitter.com/#!/cecebenitoo/status/1145836149002428417" TargetMode="External" /><Relationship Id="rId605" Type="http://schemas.openxmlformats.org/officeDocument/2006/relationships/hyperlink" Target="https://twitter.com/#!/cecebenitoo/status/1145836149002428417" TargetMode="External" /><Relationship Id="rId606" Type="http://schemas.openxmlformats.org/officeDocument/2006/relationships/hyperlink" Target="https://twitter.com/#!/cecebenitoo/status/1145836149002428417" TargetMode="External" /><Relationship Id="rId607" Type="http://schemas.openxmlformats.org/officeDocument/2006/relationships/hyperlink" Target="https://twitter.com/#!/thenoblezoe/status/1145837342739091456" TargetMode="External" /><Relationship Id="rId608" Type="http://schemas.openxmlformats.org/officeDocument/2006/relationships/hyperlink" Target="https://twitter.com/#!/thenoblezoe/status/1145837342739091456" TargetMode="External" /><Relationship Id="rId609" Type="http://schemas.openxmlformats.org/officeDocument/2006/relationships/hyperlink" Target="https://twitter.com/#!/kazurcher/status/1145909918777716736" TargetMode="External" /><Relationship Id="rId610" Type="http://schemas.openxmlformats.org/officeDocument/2006/relationships/hyperlink" Target="https://twitter.com/#!/kazurcher/status/1145909918777716736" TargetMode="External" /><Relationship Id="rId611" Type="http://schemas.openxmlformats.org/officeDocument/2006/relationships/hyperlink" Target="https://twitter.com/#!/kazurcher/status/1145909918777716736" TargetMode="External" /><Relationship Id="rId612" Type="http://schemas.openxmlformats.org/officeDocument/2006/relationships/hyperlink" Target="https://twitter.com/#!/libconferences/status/1145917837720150016" TargetMode="External" /><Relationship Id="rId613" Type="http://schemas.openxmlformats.org/officeDocument/2006/relationships/hyperlink" Target="https://twitter.com/#!/libconferences/status/1145917860411260930" TargetMode="External" /><Relationship Id="rId614" Type="http://schemas.openxmlformats.org/officeDocument/2006/relationships/hyperlink" Target="https://twitter.com/#!/leatherrose/status/1145953529464590336" TargetMode="External" /><Relationship Id="rId615" Type="http://schemas.openxmlformats.org/officeDocument/2006/relationships/hyperlink" Target="https://twitter.com/#!/leatherrose/status/1145953529464590336" TargetMode="External" /><Relationship Id="rId616" Type="http://schemas.openxmlformats.org/officeDocument/2006/relationships/hyperlink" Target="https://twitter.com/#!/leatherrose/status/1145953529464590336" TargetMode="External" /><Relationship Id="rId617" Type="http://schemas.openxmlformats.org/officeDocument/2006/relationships/hyperlink" Target="https://twitter.com/#!/leatherrose/status/1145953529464590336" TargetMode="External" /><Relationship Id="rId618" Type="http://schemas.openxmlformats.org/officeDocument/2006/relationships/hyperlink" Target="https://twitter.com/#!/leatherrose/status/1145953529464590336" TargetMode="External" /><Relationship Id="rId619" Type="http://schemas.openxmlformats.org/officeDocument/2006/relationships/hyperlink" Target="https://twitter.com/#!/2jnugenu/status/1145958226954870785" TargetMode="External" /><Relationship Id="rId620" Type="http://schemas.openxmlformats.org/officeDocument/2006/relationships/hyperlink" Target="https://twitter.com/#!/2jnugenu/status/1145958226954870785" TargetMode="External" /><Relationship Id="rId621" Type="http://schemas.openxmlformats.org/officeDocument/2006/relationships/hyperlink" Target="https://twitter.com/#!/2jnugenu/status/1145958226954870785" TargetMode="External" /><Relationship Id="rId622" Type="http://schemas.openxmlformats.org/officeDocument/2006/relationships/hyperlink" Target="https://twitter.com/#!/isabella83/status/1145963964523864064" TargetMode="External" /><Relationship Id="rId623" Type="http://schemas.openxmlformats.org/officeDocument/2006/relationships/hyperlink" Target="https://twitter.com/#!/isabella83/status/1145963964523864064" TargetMode="External" /><Relationship Id="rId624" Type="http://schemas.openxmlformats.org/officeDocument/2006/relationships/hyperlink" Target="https://twitter.com/#!/needmesomepie/status/1145975792960233472" TargetMode="External" /><Relationship Id="rId625" Type="http://schemas.openxmlformats.org/officeDocument/2006/relationships/hyperlink" Target="https://twitter.com/#!/needmesomepie/status/1145975792960233472" TargetMode="External" /><Relationship Id="rId626" Type="http://schemas.openxmlformats.org/officeDocument/2006/relationships/hyperlink" Target="https://twitter.com/#!/needmesomepie/status/1145975792960233472" TargetMode="External" /><Relationship Id="rId627" Type="http://schemas.openxmlformats.org/officeDocument/2006/relationships/hyperlink" Target="https://twitter.com/#!/comppolcologne/status/1146031767649996800" TargetMode="External" /><Relationship Id="rId628" Type="http://schemas.openxmlformats.org/officeDocument/2006/relationships/hyperlink" Target="https://twitter.com/#!/ingorohlfing/status/1146033185349918720" TargetMode="External" /><Relationship Id="rId629" Type="http://schemas.openxmlformats.org/officeDocument/2006/relationships/hyperlink" Target="https://twitter.com/#!/ingorohlfing/status/1146033185349918720" TargetMode="External" /><Relationship Id="rId630" Type="http://schemas.openxmlformats.org/officeDocument/2006/relationships/hyperlink" Target="https://twitter.com/#!/ingorohlfing/status/1146033185349918720" TargetMode="External" /><Relationship Id="rId631" Type="http://schemas.openxmlformats.org/officeDocument/2006/relationships/hyperlink" Target="https://twitter.com/#!/websciconf/status/1145497107970822145" TargetMode="External" /><Relationship Id="rId632" Type="http://schemas.openxmlformats.org/officeDocument/2006/relationships/hyperlink" Target="https://twitter.com/#!/stefandietze/status/1145347264178610181" TargetMode="External" /><Relationship Id="rId633" Type="http://schemas.openxmlformats.org/officeDocument/2006/relationships/hyperlink" Target="https://twitter.com/#!/websciconf/status/1145497107970822145" TargetMode="External" /><Relationship Id="rId634" Type="http://schemas.openxmlformats.org/officeDocument/2006/relationships/hyperlink" Target="https://twitter.com/#!/nikhiltri/status/1145667736883929088" TargetMode="External" /><Relationship Id="rId635" Type="http://schemas.openxmlformats.org/officeDocument/2006/relationships/hyperlink" Target="https://twitter.com/#!/websciconf/status/1145646704785547264" TargetMode="External" /><Relationship Id="rId636" Type="http://schemas.openxmlformats.org/officeDocument/2006/relationships/hyperlink" Target="https://twitter.com/#!/websciconf/status/1146043233744502785" TargetMode="External" /><Relationship Id="rId637" Type="http://schemas.openxmlformats.org/officeDocument/2006/relationships/hyperlink" Target="https://twitter.com/#!/ka_kinder/status/1145696177850990592" TargetMode="External" /><Relationship Id="rId638" Type="http://schemas.openxmlformats.org/officeDocument/2006/relationships/hyperlink" Target="https://twitter.com/#!/jrn_rz/status/1145690342668156928" TargetMode="External" /><Relationship Id="rId639" Type="http://schemas.openxmlformats.org/officeDocument/2006/relationships/hyperlink" Target="https://twitter.com/#!/comppolcologne/status/1146031767649996800" TargetMode="External" /><Relationship Id="rId640" Type="http://schemas.openxmlformats.org/officeDocument/2006/relationships/hyperlink" Target="https://twitter.com/#!/franziskapradel/status/1145774564837904386" TargetMode="External" /><Relationship Id="rId641" Type="http://schemas.openxmlformats.org/officeDocument/2006/relationships/hyperlink" Target="https://twitter.com/#!/franziskapradel/status/1146049354018566144" TargetMode="External" /><Relationship Id="rId642" Type="http://schemas.openxmlformats.org/officeDocument/2006/relationships/hyperlink" Target="https://twitter.com/#!/comppolcologne/status/1146031767649996800" TargetMode="External" /><Relationship Id="rId643" Type="http://schemas.openxmlformats.org/officeDocument/2006/relationships/hyperlink" Target="https://twitter.com/#!/franziskapradel/status/1146049354018566144" TargetMode="External" /><Relationship Id="rId644" Type="http://schemas.openxmlformats.org/officeDocument/2006/relationships/hyperlink" Target="https://twitter.com/#!/comppolcologne/status/1146031767649996800" TargetMode="External" /><Relationship Id="rId645" Type="http://schemas.openxmlformats.org/officeDocument/2006/relationships/hyperlink" Target="https://twitter.com/#!/franziskapradel/status/1146049354018566144" TargetMode="External" /><Relationship Id="rId646" Type="http://schemas.openxmlformats.org/officeDocument/2006/relationships/hyperlink" Target="https://twitter.com/#!/sotonwsi/status/1145649395347730432" TargetMode="External" /><Relationship Id="rId647" Type="http://schemas.openxmlformats.org/officeDocument/2006/relationships/hyperlink" Target="https://twitter.com/#!/foucaultwelles/status/1145497500134051840" TargetMode="External" /><Relationship Id="rId648" Type="http://schemas.openxmlformats.org/officeDocument/2006/relationships/hyperlink" Target="https://twitter.com/#!/jahendler/status/1145507235172421632" TargetMode="External" /><Relationship Id="rId649" Type="http://schemas.openxmlformats.org/officeDocument/2006/relationships/hyperlink" Target="https://twitter.com/#!/thegoldenratio4/status/1145721527201128450" TargetMode="External" /><Relationship Id="rId650" Type="http://schemas.openxmlformats.org/officeDocument/2006/relationships/hyperlink" Target="https://twitter.com/#!/thegoldenratio4/status/1145721527201128450" TargetMode="External" /><Relationship Id="rId651" Type="http://schemas.openxmlformats.org/officeDocument/2006/relationships/hyperlink" Target="https://twitter.com/#!/jahendler/status/1145705543601836034" TargetMode="External" /><Relationship Id="rId652" Type="http://schemas.openxmlformats.org/officeDocument/2006/relationships/hyperlink" Target="https://twitter.com/#!/jahendler/status/1145717779250606080" TargetMode="External" /><Relationship Id="rId653" Type="http://schemas.openxmlformats.org/officeDocument/2006/relationships/hyperlink" Target="https://twitter.com/#!/jengolbeck/status/1145706720418619392" TargetMode="External" /><Relationship Id="rId654" Type="http://schemas.openxmlformats.org/officeDocument/2006/relationships/hyperlink" Target="https://twitter.com/#!/foucaultwelles/status/1145764682554208256" TargetMode="External" /><Relationship Id="rId655" Type="http://schemas.openxmlformats.org/officeDocument/2006/relationships/hyperlink" Target="https://twitter.com/#!/jahendler/status/1145705543601836034" TargetMode="External" /><Relationship Id="rId656" Type="http://schemas.openxmlformats.org/officeDocument/2006/relationships/hyperlink" Target="https://twitter.com/#!/jahendler/status/1145717779250606080" TargetMode="External" /><Relationship Id="rId657" Type="http://schemas.openxmlformats.org/officeDocument/2006/relationships/hyperlink" Target="https://twitter.com/#!/jahendler/status/1145803676457431041" TargetMode="External" /><Relationship Id="rId658" Type="http://schemas.openxmlformats.org/officeDocument/2006/relationships/hyperlink" Target="https://twitter.com/#!/difrad/status/1145838496030105602" TargetMode="External" /><Relationship Id="rId659" Type="http://schemas.openxmlformats.org/officeDocument/2006/relationships/hyperlink" Target="https://twitter.com/#!/difrad/status/1145838496030105602" TargetMode="External" /><Relationship Id="rId660" Type="http://schemas.openxmlformats.org/officeDocument/2006/relationships/hyperlink" Target="https://twitter.com/#!/difrad/status/1145838496030105602" TargetMode="External" /><Relationship Id="rId661" Type="http://schemas.openxmlformats.org/officeDocument/2006/relationships/hyperlink" Target="https://twitter.com/#!/difrad/status/1145838496030105602" TargetMode="External" /><Relationship Id="rId662" Type="http://schemas.openxmlformats.org/officeDocument/2006/relationships/hyperlink" Target="https://twitter.com/#!/jahendler/status/1145805207978168321" TargetMode="External" /><Relationship Id="rId663" Type="http://schemas.openxmlformats.org/officeDocument/2006/relationships/hyperlink" Target="https://twitter.com/#!/jahendler/status/1145805207978168321" TargetMode="External" /><Relationship Id="rId664" Type="http://schemas.openxmlformats.org/officeDocument/2006/relationships/hyperlink" Target="https://twitter.com/#!/jahendler/status/1145805207978168321" TargetMode="External" /><Relationship Id="rId665" Type="http://schemas.openxmlformats.org/officeDocument/2006/relationships/hyperlink" Target="https://twitter.com/#!/jahendler/status/1145805207978168321" TargetMode="External" /><Relationship Id="rId666" Type="http://schemas.openxmlformats.org/officeDocument/2006/relationships/hyperlink" Target="https://twitter.com/#!/jahendler/status/1145507235172421632" TargetMode="External" /><Relationship Id="rId667" Type="http://schemas.openxmlformats.org/officeDocument/2006/relationships/hyperlink" Target="https://twitter.com/#!/jahendler/status/1145687678374989830" TargetMode="External" /><Relationship Id="rId668" Type="http://schemas.openxmlformats.org/officeDocument/2006/relationships/hyperlink" Target="https://twitter.com/#!/jahendler/status/1145695913706315776" TargetMode="External" /><Relationship Id="rId669" Type="http://schemas.openxmlformats.org/officeDocument/2006/relationships/hyperlink" Target="https://twitter.com/#!/jahendler/status/1145719480388947969" TargetMode="External" /><Relationship Id="rId670" Type="http://schemas.openxmlformats.org/officeDocument/2006/relationships/hyperlink" Target="https://twitter.com/#!/jahendler/status/1145719480388947969" TargetMode="External" /><Relationship Id="rId671" Type="http://schemas.openxmlformats.org/officeDocument/2006/relationships/hyperlink" Target="https://twitter.com/#!/jahendler/status/1146046624440999936" TargetMode="External" /><Relationship Id="rId672" Type="http://schemas.openxmlformats.org/officeDocument/2006/relationships/hyperlink" Target="https://twitter.com/#!/jahendler/status/1146052417911480320" TargetMode="External" /><Relationship Id="rId673" Type="http://schemas.openxmlformats.org/officeDocument/2006/relationships/hyperlink" Target="https://twitter.com/#!/bowlinearl/status/1146052524664692736" TargetMode="External" /><Relationship Id="rId674" Type="http://schemas.openxmlformats.org/officeDocument/2006/relationships/hyperlink" Target="https://twitter.com/#!/cchelmis/status/1146043799187206144" TargetMode="External" /><Relationship Id="rId675" Type="http://schemas.openxmlformats.org/officeDocument/2006/relationships/hyperlink" Target="https://twitter.com/#!/cchelmis/status/1146053546363772934" TargetMode="External" /><Relationship Id="rId676" Type="http://schemas.openxmlformats.org/officeDocument/2006/relationships/hyperlink" Target="https://twitter.com/#!/cchelmis/status/1146053546363772934" TargetMode="External" /><Relationship Id="rId677" Type="http://schemas.openxmlformats.org/officeDocument/2006/relationships/hyperlink" Target="https://twitter.com/#!/eugene_siow/status/1146054463272050688" TargetMode="External" /><Relationship Id="rId678" Type="http://schemas.openxmlformats.org/officeDocument/2006/relationships/hyperlink" Target="https://twitter.com/#!/foucaultwelles/status/1145300996316286976" TargetMode="External" /><Relationship Id="rId679" Type="http://schemas.openxmlformats.org/officeDocument/2006/relationships/hyperlink" Target="https://twitter.com/#!/ka_kinder/status/1145325441617559552" TargetMode="External" /><Relationship Id="rId680" Type="http://schemas.openxmlformats.org/officeDocument/2006/relationships/hyperlink" Target="https://twitter.com/#!/damewendydbe/status/1145411306746331137" TargetMode="External" /><Relationship Id="rId681" Type="http://schemas.openxmlformats.org/officeDocument/2006/relationships/hyperlink" Target="https://twitter.com/#!/foucaultwelles/status/1145497500134051840" TargetMode="External" /><Relationship Id="rId682" Type="http://schemas.openxmlformats.org/officeDocument/2006/relationships/hyperlink" Target="https://twitter.com/#!/foucaultwelles/status/1145764682554208256" TargetMode="External" /><Relationship Id="rId683" Type="http://schemas.openxmlformats.org/officeDocument/2006/relationships/hyperlink" Target="https://twitter.com/#!/ka_kinder/status/1145325441617559552" TargetMode="External" /><Relationship Id="rId684" Type="http://schemas.openxmlformats.org/officeDocument/2006/relationships/hyperlink" Target="https://twitter.com/#!/damewendydbe/status/1145411306746331137" TargetMode="External" /><Relationship Id="rId685" Type="http://schemas.openxmlformats.org/officeDocument/2006/relationships/hyperlink" Target="https://twitter.com/#!/exdwarf/status/1146044054095818752" TargetMode="External" /><Relationship Id="rId686" Type="http://schemas.openxmlformats.org/officeDocument/2006/relationships/hyperlink" Target="https://twitter.com/#!/damewendydbe/status/1146056613901418498" TargetMode="External" /><Relationship Id="rId687" Type="http://schemas.openxmlformats.org/officeDocument/2006/relationships/hyperlink" Target="https://twitter.com/#!/exdwarf/status/1145768538247815169" TargetMode="External" /><Relationship Id="rId688" Type="http://schemas.openxmlformats.org/officeDocument/2006/relationships/hyperlink" Target="https://twitter.com/#!/exdwarf/status/1145768973994094592" TargetMode="External" /><Relationship Id="rId689" Type="http://schemas.openxmlformats.org/officeDocument/2006/relationships/hyperlink" Target="https://twitter.com/#!/exdwarf/status/1145769479982346240" TargetMode="External" /><Relationship Id="rId690" Type="http://schemas.openxmlformats.org/officeDocument/2006/relationships/hyperlink" Target="https://twitter.com/#!/exdwarf/status/1145769479982346240" TargetMode="External" /><Relationship Id="rId691" Type="http://schemas.openxmlformats.org/officeDocument/2006/relationships/hyperlink" Target="https://twitter.com/#!/damewendydbe/status/1146056613901418498" TargetMode="External" /><Relationship Id="rId692" Type="http://schemas.openxmlformats.org/officeDocument/2006/relationships/hyperlink" Target="https://twitter.com/#!/damewendydbe/status/1145685413694078976" TargetMode="External" /><Relationship Id="rId693" Type="http://schemas.openxmlformats.org/officeDocument/2006/relationships/hyperlink" Target="https://twitter.com/#!/damewendydbe/status/1145685413694078976" TargetMode="External" /><Relationship Id="rId694" Type="http://schemas.openxmlformats.org/officeDocument/2006/relationships/hyperlink" Target="https://twitter.com/#!/damewendydbe/status/1146056635695034371" TargetMode="External" /><Relationship Id="rId695" Type="http://schemas.openxmlformats.org/officeDocument/2006/relationships/hyperlink" Target="https://twitter.com/#!/damewendydbe/status/1146056635695034371" TargetMode="External" /><Relationship Id="rId696" Type="http://schemas.openxmlformats.org/officeDocument/2006/relationships/hyperlink" Target="https://twitter.com/#!/olyerickson/status/1145633166499241984" TargetMode="External" /><Relationship Id="rId697" Type="http://schemas.openxmlformats.org/officeDocument/2006/relationships/hyperlink" Target="https://twitter.com/#!/olyerickson/status/1145633166499241984" TargetMode="External" /><Relationship Id="rId698" Type="http://schemas.openxmlformats.org/officeDocument/2006/relationships/hyperlink" Target="https://twitter.com/#!/olyerickson/status/1146055328343064576" TargetMode="External" /><Relationship Id="rId699" Type="http://schemas.openxmlformats.org/officeDocument/2006/relationships/hyperlink" Target="https://twitter.com/#!/olyerickson/status/1145382028264652801" TargetMode="External" /><Relationship Id="rId700" Type="http://schemas.openxmlformats.org/officeDocument/2006/relationships/hyperlink" Target="https://twitter.com/#!/websciencetrust/status/1145677066982940673" TargetMode="External" /><Relationship Id="rId701" Type="http://schemas.openxmlformats.org/officeDocument/2006/relationships/hyperlink" Target="https://twitter.com/#!/sgonzalezbailon/status/1145706450280439808" TargetMode="External" /><Relationship Id="rId702" Type="http://schemas.openxmlformats.org/officeDocument/2006/relationships/hyperlink" Target="https://twitter.com/#!/ka_kinder/status/1145664488114290688" TargetMode="External" /><Relationship Id="rId703" Type="http://schemas.openxmlformats.org/officeDocument/2006/relationships/hyperlink" Target="https://twitter.com/#!/ka_kinder/status/1145684376283275264" TargetMode="External" /><Relationship Id="rId704" Type="http://schemas.openxmlformats.org/officeDocument/2006/relationships/hyperlink" Target="https://twitter.com/#!/ka_kinder/status/1145696177850990592" TargetMode="External" /><Relationship Id="rId705" Type="http://schemas.openxmlformats.org/officeDocument/2006/relationships/hyperlink" Target="https://twitter.com/#!/ka_kinder/status/1146044214418894848" TargetMode="External" /><Relationship Id="rId706" Type="http://schemas.openxmlformats.org/officeDocument/2006/relationships/hyperlink" Target="https://twitter.com/#!/ka_kinder/status/1146047890755739648" TargetMode="External" /><Relationship Id="rId707" Type="http://schemas.openxmlformats.org/officeDocument/2006/relationships/hyperlink" Target="https://twitter.com/#!/websciencetrust/status/1145684797496233984" TargetMode="External" /><Relationship Id="rId708" Type="http://schemas.openxmlformats.org/officeDocument/2006/relationships/hyperlink" Target="https://twitter.com/#!/wssc_upf/status/1145693208195850240" TargetMode="External" /><Relationship Id="rId709" Type="http://schemas.openxmlformats.org/officeDocument/2006/relationships/hyperlink" Target="https://twitter.com/#!/wssc_upf/status/1145693208195850240" TargetMode="External" /><Relationship Id="rId710" Type="http://schemas.openxmlformats.org/officeDocument/2006/relationships/hyperlink" Target="https://twitter.com/#!/wssc_upf/status/1145698479668416512" TargetMode="External" /><Relationship Id="rId711" Type="http://schemas.openxmlformats.org/officeDocument/2006/relationships/hyperlink" Target="https://twitter.com/#!/sotonwsi/status/1145694308734885888" TargetMode="External" /><Relationship Id="rId712" Type="http://schemas.openxmlformats.org/officeDocument/2006/relationships/hyperlink" Target="https://twitter.com/#!/polarbearby/status/1145692617138528258" TargetMode="External" /><Relationship Id="rId713" Type="http://schemas.openxmlformats.org/officeDocument/2006/relationships/hyperlink" Target="https://twitter.com/#!/polarbearby/status/1145694557461286915" TargetMode="External" /><Relationship Id="rId714" Type="http://schemas.openxmlformats.org/officeDocument/2006/relationships/hyperlink" Target="https://twitter.com/#!/websciencetrust/status/1145693654381551617" TargetMode="External" /><Relationship Id="rId715" Type="http://schemas.openxmlformats.org/officeDocument/2006/relationships/hyperlink" Target="https://twitter.com/#!/sotonwsi/status/1145694308734885888" TargetMode="External" /><Relationship Id="rId716" Type="http://schemas.openxmlformats.org/officeDocument/2006/relationships/hyperlink" Target="https://twitter.com/#!/polarbearby/status/1145692617138528258" TargetMode="External" /><Relationship Id="rId717" Type="http://schemas.openxmlformats.org/officeDocument/2006/relationships/hyperlink" Target="https://twitter.com/#!/polarbearby/status/1145694557461286915" TargetMode="External" /><Relationship Id="rId718" Type="http://schemas.openxmlformats.org/officeDocument/2006/relationships/hyperlink" Target="https://twitter.com/#!/websciencetrust/status/1145693654381551617" TargetMode="External" /><Relationship Id="rId719" Type="http://schemas.openxmlformats.org/officeDocument/2006/relationships/hyperlink" Target="https://twitter.com/#!/s2hewitt/status/1145710155289378816" TargetMode="External" /><Relationship Id="rId720" Type="http://schemas.openxmlformats.org/officeDocument/2006/relationships/hyperlink" Target="https://twitter.com/#!/s2hewitt/status/1145718237889347585" TargetMode="External" /><Relationship Id="rId721" Type="http://schemas.openxmlformats.org/officeDocument/2006/relationships/hyperlink" Target="https://twitter.com/#!/websciencetrust/status/1145715819147436032" TargetMode="External" /><Relationship Id="rId722" Type="http://schemas.openxmlformats.org/officeDocument/2006/relationships/hyperlink" Target="https://twitter.com/#!/sgonzalezbailon/status/1145706402272428034" TargetMode="External" /><Relationship Id="rId723" Type="http://schemas.openxmlformats.org/officeDocument/2006/relationships/hyperlink" Target="https://twitter.com/#!/websciconf/status/1145683982853394434" TargetMode="External" /><Relationship Id="rId724" Type="http://schemas.openxmlformats.org/officeDocument/2006/relationships/hyperlink" Target="https://twitter.com/#!/websciencetrust/status/1145684856581476352" TargetMode="External" /><Relationship Id="rId725" Type="http://schemas.openxmlformats.org/officeDocument/2006/relationships/hyperlink" Target="https://twitter.com/#!/halani/status/1146023851698073600" TargetMode="External" /><Relationship Id="rId726" Type="http://schemas.openxmlformats.org/officeDocument/2006/relationships/hyperlink" Target="https://twitter.com/#!/halani/status/1146023851698073600" TargetMode="External" /><Relationship Id="rId727" Type="http://schemas.openxmlformats.org/officeDocument/2006/relationships/hyperlink" Target="https://twitter.com/#!/halani/status/1146045968598495232" TargetMode="External" /><Relationship Id="rId728" Type="http://schemas.openxmlformats.org/officeDocument/2006/relationships/hyperlink" Target="https://twitter.com/#!/halani/status/1146045968598495232" TargetMode="External" /><Relationship Id="rId729" Type="http://schemas.openxmlformats.org/officeDocument/2006/relationships/hyperlink" Target="https://twitter.com/#!/halani/status/1146058495231328259" TargetMode="External" /><Relationship Id="rId730" Type="http://schemas.openxmlformats.org/officeDocument/2006/relationships/hyperlink" Target="https://twitter.com/#!/halani/status/1146058495231328259" TargetMode="External" /><Relationship Id="rId731" Type="http://schemas.openxmlformats.org/officeDocument/2006/relationships/hyperlink" Target="https://twitter.com/#!/sotonwsi/status/1145316497268457473" TargetMode="External" /><Relationship Id="rId732" Type="http://schemas.openxmlformats.org/officeDocument/2006/relationships/hyperlink" Target="https://twitter.com/#!/sotonwsi/status/1145337389063081985" TargetMode="External" /><Relationship Id="rId733" Type="http://schemas.openxmlformats.org/officeDocument/2006/relationships/hyperlink" Target="https://twitter.com/#!/sotonwsi/status/1145340898479206400" TargetMode="External" /><Relationship Id="rId734" Type="http://schemas.openxmlformats.org/officeDocument/2006/relationships/hyperlink" Target="https://twitter.com/#!/sotonwsi/status/1145348896874385408" TargetMode="External" /><Relationship Id="rId735" Type="http://schemas.openxmlformats.org/officeDocument/2006/relationships/hyperlink" Target="https://twitter.com/#!/sotonwsi/status/1145649395347730432" TargetMode="External" /><Relationship Id="rId736" Type="http://schemas.openxmlformats.org/officeDocument/2006/relationships/hyperlink" Target="https://twitter.com/#!/sotonwsi/status/1145683486772101120" TargetMode="External" /><Relationship Id="rId737" Type="http://schemas.openxmlformats.org/officeDocument/2006/relationships/hyperlink" Target="https://twitter.com/#!/sotonwsi/status/1145689364959133697" TargetMode="External" /><Relationship Id="rId738" Type="http://schemas.openxmlformats.org/officeDocument/2006/relationships/hyperlink" Target="https://twitter.com/#!/sotonwsi/status/1145689417043984386" TargetMode="External" /><Relationship Id="rId739" Type="http://schemas.openxmlformats.org/officeDocument/2006/relationships/hyperlink" Target="https://twitter.com/#!/sotonwsi/status/1145694308734885888" TargetMode="External" /><Relationship Id="rId740" Type="http://schemas.openxmlformats.org/officeDocument/2006/relationships/hyperlink" Target="https://twitter.com/#!/sotonwsi/status/1145716482858295297" TargetMode="External" /><Relationship Id="rId741" Type="http://schemas.openxmlformats.org/officeDocument/2006/relationships/hyperlink" Target="https://twitter.com/#!/sotonwsi/status/1145736787530117120" TargetMode="External" /><Relationship Id="rId742" Type="http://schemas.openxmlformats.org/officeDocument/2006/relationships/hyperlink" Target="https://twitter.com/#!/websciconf/status/1145770326027976704" TargetMode="External" /><Relationship Id="rId743" Type="http://schemas.openxmlformats.org/officeDocument/2006/relationships/hyperlink" Target="https://twitter.com/#!/websciencetrust/status/1145684832954880000" TargetMode="External" /><Relationship Id="rId744" Type="http://schemas.openxmlformats.org/officeDocument/2006/relationships/hyperlink" Target="https://twitter.com/#!/websciencetrust/status/1146014545867137024" TargetMode="External" /><Relationship Id="rId745" Type="http://schemas.openxmlformats.org/officeDocument/2006/relationships/hyperlink" Target="https://twitter.com/#!/techilosophy/status/1145817866488483840" TargetMode="External" /><Relationship Id="rId746" Type="http://schemas.openxmlformats.org/officeDocument/2006/relationships/hyperlink" Target="https://twitter.com/#!/techilosophy/status/1146055693985710089" TargetMode="External" /><Relationship Id="rId747" Type="http://schemas.openxmlformats.org/officeDocument/2006/relationships/hyperlink" Target="https://twitter.com/#!/websciconf/status/1145289701638770689" TargetMode="External" /><Relationship Id="rId748" Type="http://schemas.openxmlformats.org/officeDocument/2006/relationships/hyperlink" Target="https://twitter.com/#!/websciconf/status/1145332187765465088" TargetMode="External" /><Relationship Id="rId749" Type="http://schemas.openxmlformats.org/officeDocument/2006/relationships/hyperlink" Target="https://twitter.com/#!/websciconf/status/1145785242009030656" TargetMode="External" /><Relationship Id="rId750" Type="http://schemas.openxmlformats.org/officeDocument/2006/relationships/hyperlink" Target="https://twitter.com/#!/websciconf/status/1146044050174140417" TargetMode="External" /><Relationship Id="rId751" Type="http://schemas.openxmlformats.org/officeDocument/2006/relationships/hyperlink" Target="https://twitter.com/#!/websciconf/status/1146044621656428549" TargetMode="External" /><Relationship Id="rId752" Type="http://schemas.openxmlformats.org/officeDocument/2006/relationships/hyperlink" Target="https://twitter.com/#!/olyerickson/status/1145701763837616130" TargetMode="External" /><Relationship Id="rId753" Type="http://schemas.openxmlformats.org/officeDocument/2006/relationships/hyperlink" Target="https://twitter.com/#!/olyerickson/status/1146052583385194498" TargetMode="External" /><Relationship Id="rId754" Type="http://schemas.openxmlformats.org/officeDocument/2006/relationships/hyperlink" Target="https://twitter.com/#!/olyerickson/status/1146055328343064576" TargetMode="External" /><Relationship Id="rId755" Type="http://schemas.openxmlformats.org/officeDocument/2006/relationships/hyperlink" Target="https://twitter.com/#!/olyerickson/status/1146057800100958209" TargetMode="External" /><Relationship Id="rId756" Type="http://schemas.openxmlformats.org/officeDocument/2006/relationships/hyperlink" Target="https://twitter.com/#!/websciencetrust/status/1145684856581476352" TargetMode="External" /><Relationship Id="rId757" Type="http://schemas.openxmlformats.org/officeDocument/2006/relationships/hyperlink" Target="https://twitter.com/#!/websciencetrust/status/1145693654381551617" TargetMode="External" /><Relationship Id="rId758" Type="http://schemas.openxmlformats.org/officeDocument/2006/relationships/hyperlink" Target="https://twitter.com/#!/websciencetrust/status/1145715819147436032" TargetMode="External" /><Relationship Id="rId759" Type="http://schemas.openxmlformats.org/officeDocument/2006/relationships/hyperlink" Target="https://twitter.com/#!/techilosophy/status/1146058591561891844" TargetMode="External" /><Relationship Id="rId760" Type="http://schemas.openxmlformats.org/officeDocument/2006/relationships/hyperlink" Target="https://twitter.com/#!/olyerickson/status/1145701763837616130" TargetMode="External" /><Relationship Id="rId761" Type="http://schemas.openxmlformats.org/officeDocument/2006/relationships/hyperlink" Target="https://twitter.com/#!/olyerickson/status/1146052583385194498" TargetMode="External" /><Relationship Id="rId762" Type="http://schemas.openxmlformats.org/officeDocument/2006/relationships/hyperlink" Target="https://twitter.com/#!/olyerickson/status/1146055328343064576" TargetMode="External" /><Relationship Id="rId763" Type="http://schemas.openxmlformats.org/officeDocument/2006/relationships/hyperlink" Target="https://twitter.com/#!/websciencetrust/status/1145677066982940673" TargetMode="External" /><Relationship Id="rId764" Type="http://schemas.openxmlformats.org/officeDocument/2006/relationships/hyperlink" Target="https://twitter.com/#!/techilosophy/status/1146058591561891844" TargetMode="External" /><Relationship Id="rId765" Type="http://schemas.openxmlformats.org/officeDocument/2006/relationships/hyperlink" Target="https://twitter.com/#!/fabien_gandon/status/1145678099951968256" TargetMode="External" /><Relationship Id="rId766" Type="http://schemas.openxmlformats.org/officeDocument/2006/relationships/hyperlink" Target="https://twitter.com/#!/websciencetrust/status/1146056114175238145" TargetMode="External" /><Relationship Id="rId767" Type="http://schemas.openxmlformats.org/officeDocument/2006/relationships/hyperlink" Target="https://twitter.com/#!/techilosophy/status/1146058652656082944" TargetMode="External" /><Relationship Id="rId768" Type="http://schemas.openxmlformats.org/officeDocument/2006/relationships/hyperlink" Target="https://twitter.com/#!/websciencetrust/status/1145291857657761793" TargetMode="External" /><Relationship Id="rId769" Type="http://schemas.openxmlformats.org/officeDocument/2006/relationships/hyperlink" Target="https://twitter.com/#!/websciencetrust/status/1145326548934787072" TargetMode="External" /><Relationship Id="rId770" Type="http://schemas.openxmlformats.org/officeDocument/2006/relationships/hyperlink" Target="https://twitter.com/#!/websciencetrust/status/1145675479900274688" TargetMode="External" /><Relationship Id="rId771" Type="http://schemas.openxmlformats.org/officeDocument/2006/relationships/hyperlink" Target="https://twitter.com/#!/websciencetrust/status/1145676213773406208" TargetMode="External" /><Relationship Id="rId772" Type="http://schemas.openxmlformats.org/officeDocument/2006/relationships/hyperlink" Target="https://twitter.com/#!/websciencetrust/status/1145687587794743296" TargetMode="External" /><Relationship Id="rId773" Type="http://schemas.openxmlformats.org/officeDocument/2006/relationships/hyperlink" Target="https://twitter.com/#!/websciencetrust/status/1145705461615718400" TargetMode="External" /><Relationship Id="rId774" Type="http://schemas.openxmlformats.org/officeDocument/2006/relationships/hyperlink" Target="https://twitter.com/#!/websciencetrust/status/1145715658505650176" TargetMode="External" /><Relationship Id="rId775" Type="http://schemas.openxmlformats.org/officeDocument/2006/relationships/hyperlink" Target="https://twitter.com/#!/websciencetrust/status/1145720664671715328" TargetMode="External" /><Relationship Id="rId776" Type="http://schemas.openxmlformats.org/officeDocument/2006/relationships/hyperlink" Target="https://twitter.com/#!/websciencetrust/status/1146046943195308034" TargetMode="External" /><Relationship Id="rId777" Type="http://schemas.openxmlformats.org/officeDocument/2006/relationships/hyperlink" Target="https://twitter.com/#!/websciencetrust/status/1146050239008083968" TargetMode="External" /><Relationship Id="rId778" Type="http://schemas.openxmlformats.org/officeDocument/2006/relationships/hyperlink" Target="https://twitter.com/#!/websciencetrust/status/1146051894302797825" TargetMode="External" /><Relationship Id="rId779" Type="http://schemas.openxmlformats.org/officeDocument/2006/relationships/hyperlink" Target="https://twitter.com/#!/websciencetrust/status/1146052499322761217" TargetMode="External" /><Relationship Id="rId780" Type="http://schemas.openxmlformats.org/officeDocument/2006/relationships/hyperlink" Target="https://twitter.com/#!/websciencetrust/status/1146054034018557952" TargetMode="External" /><Relationship Id="rId781" Type="http://schemas.openxmlformats.org/officeDocument/2006/relationships/hyperlink" Target="https://twitter.com/#!/websciencetrust/status/1146054770118938626" TargetMode="External" /><Relationship Id="rId782" Type="http://schemas.openxmlformats.org/officeDocument/2006/relationships/hyperlink" Target="https://twitter.com/#!/websciencetrust/status/1146058397562724353" TargetMode="External" /><Relationship Id="rId783" Type="http://schemas.openxmlformats.org/officeDocument/2006/relationships/hyperlink" Target="https://twitter.com/#!/techilosophy/status/1146058652656082944" TargetMode="External" /><Relationship Id="rId784" Type="http://schemas.openxmlformats.org/officeDocument/2006/relationships/hyperlink" Target="https://twitter.com/#!/techilosophy/status/1146052468754677761" TargetMode="External" /><Relationship Id="rId785" Type="http://schemas.openxmlformats.org/officeDocument/2006/relationships/hyperlink" Target="https://twitter.com/#!/techilosophy/status/1146054462550638592" TargetMode="External" /><Relationship Id="rId786" Type="http://schemas.openxmlformats.org/officeDocument/2006/relationships/hyperlink" Target="https://twitter.com/#!/techilosophy/status/1146055141004496897" TargetMode="External" /><Relationship Id="rId787" Type="http://schemas.openxmlformats.org/officeDocument/2006/relationships/hyperlink" Target="https://api.twitter.com/1.1/geo/id/67b98f17fdcf20be.json" TargetMode="External" /><Relationship Id="rId788" Type="http://schemas.openxmlformats.org/officeDocument/2006/relationships/hyperlink" Target="https://api.twitter.com/1.1/geo/id/67b98f17fdcf20be.json" TargetMode="External" /><Relationship Id="rId789" Type="http://schemas.openxmlformats.org/officeDocument/2006/relationships/comments" Target="../comments1.xml" /><Relationship Id="rId790" Type="http://schemas.openxmlformats.org/officeDocument/2006/relationships/vmlDrawing" Target="../drawings/vmlDrawing1.vml" /><Relationship Id="rId791" Type="http://schemas.openxmlformats.org/officeDocument/2006/relationships/table" Target="../tables/table1.xml" /><Relationship Id="rId7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CD3GOcKmw" TargetMode="External" /><Relationship Id="rId2" Type="http://schemas.openxmlformats.org/officeDocument/2006/relationships/hyperlink" Target="https://t.co/4fS6oBSq8G" TargetMode="External" /><Relationship Id="rId3" Type="http://schemas.openxmlformats.org/officeDocument/2006/relationships/hyperlink" Target="https://t.co/0UCaSxpASf" TargetMode="External" /><Relationship Id="rId4" Type="http://schemas.openxmlformats.org/officeDocument/2006/relationships/hyperlink" Target="https://t.co/OP1nYqbolF" TargetMode="External" /><Relationship Id="rId5" Type="http://schemas.openxmlformats.org/officeDocument/2006/relationships/hyperlink" Target="https://t.co/tUhI2oiKQI" TargetMode="External" /><Relationship Id="rId6" Type="http://schemas.openxmlformats.org/officeDocument/2006/relationships/hyperlink" Target="https://t.co/87zk8FJY0i" TargetMode="External" /><Relationship Id="rId7" Type="http://schemas.openxmlformats.org/officeDocument/2006/relationships/hyperlink" Target="http://t.co/RT7zzt0ArW" TargetMode="External" /><Relationship Id="rId8" Type="http://schemas.openxmlformats.org/officeDocument/2006/relationships/hyperlink" Target="https://t.co/cp30ZCDtGS" TargetMode="External" /><Relationship Id="rId9" Type="http://schemas.openxmlformats.org/officeDocument/2006/relationships/hyperlink" Target="http://t.co/YCWMXN0qWQ" TargetMode="External" /><Relationship Id="rId10" Type="http://schemas.openxmlformats.org/officeDocument/2006/relationships/hyperlink" Target="http://t.co/jRVX77t7Ce" TargetMode="External" /><Relationship Id="rId11" Type="http://schemas.openxmlformats.org/officeDocument/2006/relationships/hyperlink" Target="https://t.co/fZNEmP1m4J" TargetMode="External" /><Relationship Id="rId12" Type="http://schemas.openxmlformats.org/officeDocument/2006/relationships/hyperlink" Target="https://t.co/X85SCXKdt5" TargetMode="External" /><Relationship Id="rId13" Type="http://schemas.openxmlformats.org/officeDocument/2006/relationships/hyperlink" Target="http://t.co/QHWI9Ec16n" TargetMode="External" /><Relationship Id="rId14" Type="http://schemas.openxmlformats.org/officeDocument/2006/relationships/hyperlink" Target="https://t.co/4U2F2ayPKW" TargetMode="External" /><Relationship Id="rId15" Type="http://schemas.openxmlformats.org/officeDocument/2006/relationships/hyperlink" Target="https://t.co/xjKBhsfsmM" TargetMode="External" /><Relationship Id="rId16" Type="http://schemas.openxmlformats.org/officeDocument/2006/relationships/hyperlink" Target="https://t.co/xHMxFnCmaY" TargetMode="External" /><Relationship Id="rId17" Type="http://schemas.openxmlformats.org/officeDocument/2006/relationships/hyperlink" Target="https://t.co/QgEg7Q1Vqy" TargetMode="External" /><Relationship Id="rId18" Type="http://schemas.openxmlformats.org/officeDocument/2006/relationships/hyperlink" Target="https://t.co/vzZW3KntMt" TargetMode="External" /><Relationship Id="rId19" Type="http://schemas.openxmlformats.org/officeDocument/2006/relationships/hyperlink" Target="https://t.co/Zvfz7igu9D" TargetMode="External" /><Relationship Id="rId20" Type="http://schemas.openxmlformats.org/officeDocument/2006/relationships/hyperlink" Target="https://t.co/uPNeAcOXjm" TargetMode="External" /><Relationship Id="rId21" Type="http://schemas.openxmlformats.org/officeDocument/2006/relationships/hyperlink" Target="https://t.co/twn6a6Pjqs" TargetMode="External" /><Relationship Id="rId22" Type="http://schemas.openxmlformats.org/officeDocument/2006/relationships/hyperlink" Target="https://t.co/yHChUtfoXs" TargetMode="External" /><Relationship Id="rId23" Type="http://schemas.openxmlformats.org/officeDocument/2006/relationships/hyperlink" Target="https://t.co/WceLZ0n6yf" TargetMode="External" /><Relationship Id="rId24" Type="http://schemas.openxmlformats.org/officeDocument/2006/relationships/hyperlink" Target="https://t.co/KFCWviiVZa" TargetMode="External" /><Relationship Id="rId25" Type="http://schemas.openxmlformats.org/officeDocument/2006/relationships/hyperlink" Target="https://t.co/5HDNRoDODn" TargetMode="External" /><Relationship Id="rId26" Type="http://schemas.openxmlformats.org/officeDocument/2006/relationships/hyperlink" Target="https://t.co/6QfUtEMuRA" TargetMode="External" /><Relationship Id="rId27" Type="http://schemas.openxmlformats.org/officeDocument/2006/relationships/hyperlink" Target="https://t.co/ukqmUhVOtH" TargetMode="External" /><Relationship Id="rId28" Type="http://schemas.openxmlformats.org/officeDocument/2006/relationships/hyperlink" Target="https://t.co/ejg2xYyvjL" TargetMode="External" /><Relationship Id="rId29" Type="http://schemas.openxmlformats.org/officeDocument/2006/relationships/hyperlink" Target="https://t.co/PfGj2W2D4J" TargetMode="External" /><Relationship Id="rId30" Type="http://schemas.openxmlformats.org/officeDocument/2006/relationships/hyperlink" Target="https://t.co/Bh2va6hkbK" TargetMode="External" /><Relationship Id="rId31" Type="http://schemas.openxmlformats.org/officeDocument/2006/relationships/hyperlink" Target="https://t.co/HxQRwXjHkw" TargetMode="External" /><Relationship Id="rId32" Type="http://schemas.openxmlformats.org/officeDocument/2006/relationships/hyperlink" Target="https://t.co/ZZcrZvKHVJ" TargetMode="External" /><Relationship Id="rId33" Type="http://schemas.openxmlformats.org/officeDocument/2006/relationships/hyperlink" Target="http://t.co/RTOY6biXiT" TargetMode="External" /><Relationship Id="rId34" Type="http://schemas.openxmlformats.org/officeDocument/2006/relationships/hyperlink" Target="https://t.co/KIEKO2i7PU" TargetMode="External" /><Relationship Id="rId35" Type="http://schemas.openxmlformats.org/officeDocument/2006/relationships/hyperlink" Target="http://t.co/wLm4XOOzbT" TargetMode="External" /><Relationship Id="rId36" Type="http://schemas.openxmlformats.org/officeDocument/2006/relationships/hyperlink" Target="https://t.co/gdJDYsepLn" TargetMode="External" /><Relationship Id="rId37" Type="http://schemas.openxmlformats.org/officeDocument/2006/relationships/hyperlink" Target="https://t.co/8eKzKomfsM" TargetMode="External" /><Relationship Id="rId38" Type="http://schemas.openxmlformats.org/officeDocument/2006/relationships/hyperlink" Target="https://t.co/X4WMiEi5qC" TargetMode="External" /><Relationship Id="rId39" Type="http://schemas.openxmlformats.org/officeDocument/2006/relationships/hyperlink" Target="https://t.co/o1UhzsbNHQ" TargetMode="External" /><Relationship Id="rId40" Type="http://schemas.openxmlformats.org/officeDocument/2006/relationships/hyperlink" Target="https://t.co/5I5LEPeVVC" TargetMode="External" /><Relationship Id="rId41" Type="http://schemas.openxmlformats.org/officeDocument/2006/relationships/hyperlink" Target="https://t.co/V8E4oyrGjh" TargetMode="External" /><Relationship Id="rId42" Type="http://schemas.openxmlformats.org/officeDocument/2006/relationships/hyperlink" Target="https://t.co/VfpuaigNZh" TargetMode="External" /><Relationship Id="rId43" Type="http://schemas.openxmlformats.org/officeDocument/2006/relationships/hyperlink" Target="http://t.co/o2YeXE6RtX" TargetMode="External" /><Relationship Id="rId44" Type="http://schemas.openxmlformats.org/officeDocument/2006/relationships/hyperlink" Target="http://t.co/ZsHKMAv2kW" TargetMode="External" /><Relationship Id="rId45" Type="http://schemas.openxmlformats.org/officeDocument/2006/relationships/hyperlink" Target="https://t.co/QrkstWqCcR" TargetMode="External" /><Relationship Id="rId46" Type="http://schemas.openxmlformats.org/officeDocument/2006/relationships/hyperlink" Target="https://t.co/HwITN4qSo8" TargetMode="External" /><Relationship Id="rId47" Type="http://schemas.openxmlformats.org/officeDocument/2006/relationships/hyperlink" Target="https://t.co/vxcsIcJRXK" TargetMode="External" /><Relationship Id="rId48" Type="http://schemas.openxmlformats.org/officeDocument/2006/relationships/hyperlink" Target="https://t.co/T7AMGBxu2e" TargetMode="External" /><Relationship Id="rId49" Type="http://schemas.openxmlformats.org/officeDocument/2006/relationships/hyperlink" Target="http://t.co/oXhRSM42ns" TargetMode="External" /><Relationship Id="rId50" Type="http://schemas.openxmlformats.org/officeDocument/2006/relationships/hyperlink" Target="https://t.co/QgGkHw2RFo" TargetMode="External" /><Relationship Id="rId51" Type="http://schemas.openxmlformats.org/officeDocument/2006/relationships/hyperlink" Target="https://t.co/1MqXdGHPIc" TargetMode="External" /><Relationship Id="rId52" Type="http://schemas.openxmlformats.org/officeDocument/2006/relationships/hyperlink" Target="https://t.co/k2KiXMITh1" TargetMode="External" /><Relationship Id="rId53" Type="http://schemas.openxmlformats.org/officeDocument/2006/relationships/hyperlink" Target="https://t.co/8x2QGAloQ8" TargetMode="External" /><Relationship Id="rId54" Type="http://schemas.openxmlformats.org/officeDocument/2006/relationships/hyperlink" Target="https://t.co/wr9X6ALpDS" TargetMode="External" /><Relationship Id="rId55" Type="http://schemas.openxmlformats.org/officeDocument/2006/relationships/hyperlink" Target="https://t.co/m0UkD95Igt" TargetMode="External" /><Relationship Id="rId56" Type="http://schemas.openxmlformats.org/officeDocument/2006/relationships/hyperlink" Target="https://t.co/TAn2yQeRjH" TargetMode="External" /><Relationship Id="rId57" Type="http://schemas.openxmlformats.org/officeDocument/2006/relationships/hyperlink" Target="https://t.co/B1d062WPKC" TargetMode="External" /><Relationship Id="rId58" Type="http://schemas.openxmlformats.org/officeDocument/2006/relationships/hyperlink" Target="http://t.co/ahvuWqicF9" TargetMode="External" /><Relationship Id="rId59" Type="http://schemas.openxmlformats.org/officeDocument/2006/relationships/hyperlink" Target="http://t.co/DtcPvYMt" TargetMode="External" /><Relationship Id="rId60" Type="http://schemas.openxmlformats.org/officeDocument/2006/relationships/hyperlink" Target="https://t.co/YFzuNLeDd9" TargetMode="External" /><Relationship Id="rId61" Type="http://schemas.openxmlformats.org/officeDocument/2006/relationships/hyperlink" Target="https://t.co/9XXCr9DGTe" TargetMode="External" /><Relationship Id="rId62" Type="http://schemas.openxmlformats.org/officeDocument/2006/relationships/hyperlink" Target="http://t.co/iXNBnPGcs6" TargetMode="External" /><Relationship Id="rId63" Type="http://schemas.openxmlformats.org/officeDocument/2006/relationships/hyperlink" Target="https://pbs.twimg.com/profile_banners/905421382451941377/1504704430" TargetMode="External" /><Relationship Id="rId64" Type="http://schemas.openxmlformats.org/officeDocument/2006/relationships/hyperlink" Target="https://pbs.twimg.com/profile_banners/6168682/1468953960" TargetMode="External" /><Relationship Id="rId65" Type="http://schemas.openxmlformats.org/officeDocument/2006/relationships/hyperlink" Target="https://pbs.twimg.com/profile_banners/3153576862/1489598561" TargetMode="External" /><Relationship Id="rId66" Type="http://schemas.openxmlformats.org/officeDocument/2006/relationships/hyperlink" Target="https://pbs.twimg.com/profile_banners/213517754/1536032650" TargetMode="External" /><Relationship Id="rId67" Type="http://schemas.openxmlformats.org/officeDocument/2006/relationships/hyperlink" Target="https://pbs.twimg.com/profile_banners/46477409/1541535802" TargetMode="External" /><Relationship Id="rId68" Type="http://schemas.openxmlformats.org/officeDocument/2006/relationships/hyperlink" Target="https://pbs.twimg.com/profile_banners/2183995099/1530623057" TargetMode="External" /><Relationship Id="rId69" Type="http://schemas.openxmlformats.org/officeDocument/2006/relationships/hyperlink" Target="https://pbs.twimg.com/profile_banners/201647998/1492101927" TargetMode="External" /><Relationship Id="rId70" Type="http://schemas.openxmlformats.org/officeDocument/2006/relationships/hyperlink" Target="https://pbs.twimg.com/profile_banners/87308833/1490349904" TargetMode="External" /><Relationship Id="rId71" Type="http://schemas.openxmlformats.org/officeDocument/2006/relationships/hyperlink" Target="https://pbs.twimg.com/profile_banners/582161546/1377805359" TargetMode="External" /><Relationship Id="rId72" Type="http://schemas.openxmlformats.org/officeDocument/2006/relationships/hyperlink" Target="https://pbs.twimg.com/profile_banners/419220939/1530234740" TargetMode="External" /><Relationship Id="rId73" Type="http://schemas.openxmlformats.org/officeDocument/2006/relationships/hyperlink" Target="https://pbs.twimg.com/profile_banners/14514041/1497549850" TargetMode="External" /><Relationship Id="rId74" Type="http://schemas.openxmlformats.org/officeDocument/2006/relationships/hyperlink" Target="https://pbs.twimg.com/profile_banners/33970089/1515866191" TargetMode="External" /><Relationship Id="rId75" Type="http://schemas.openxmlformats.org/officeDocument/2006/relationships/hyperlink" Target="https://pbs.twimg.com/profile_banners/15160540/1356893084" TargetMode="External" /><Relationship Id="rId76" Type="http://schemas.openxmlformats.org/officeDocument/2006/relationships/hyperlink" Target="https://pbs.twimg.com/profile_banners/3246122080/1555336913" TargetMode="External" /><Relationship Id="rId77" Type="http://schemas.openxmlformats.org/officeDocument/2006/relationships/hyperlink" Target="https://pbs.twimg.com/profile_banners/462201188/1529665106" TargetMode="External" /><Relationship Id="rId78" Type="http://schemas.openxmlformats.org/officeDocument/2006/relationships/hyperlink" Target="https://pbs.twimg.com/profile_banners/14301911/1529407408" TargetMode="External" /><Relationship Id="rId79" Type="http://schemas.openxmlformats.org/officeDocument/2006/relationships/hyperlink" Target="https://pbs.twimg.com/profile_banners/18031217/1382042800" TargetMode="External" /><Relationship Id="rId80" Type="http://schemas.openxmlformats.org/officeDocument/2006/relationships/hyperlink" Target="https://pbs.twimg.com/profile_banners/32451683/1414436177" TargetMode="External" /><Relationship Id="rId81" Type="http://schemas.openxmlformats.org/officeDocument/2006/relationships/hyperlink" Target="https://pbs.twimg.com/profile_banners/1948032967/1381353887" TargetMode="External" /><Relationship Id="rId82" Type="http://schemas.openxmlformats.org/officeDocument/2006/relationships/hyperlink" Target="https://pbs.twimg.com/profile_banners/199179135/1497535335" TargetMode="External" /><Relationship Id="rId83" Type="http://schemas.openxmlformats.org/officeDocument/2006/relationships/hyperlink" Target="https://pbs.twimg.com/profile_banners/709064775918084097/1510314790" TargetMode="External" /><Relationship Id="rId84" Type="http://schemas.openxmlformats.org/officeDocument/2006/relationships/hyperlink" Target="https://pbs.twimg.com/profile_banners/715205016/1401140138" TargetMode="External" /><Relationship Id="rId85" Type="http://schemas.openxmlformats.org/officeDocument/2006/relationships/hyperlink" Target="https://pbs.twimg.com/profile_banners/16330659/1524082957" TargetMode="External" /><Relationship Id="rId86" Type="http://schemas.openxmlformats.org/officeDocument/2006/relationships/hyperlink" Target="https://pbs.twimg.com/profile_banners/920343626907115520/1555342799" TargetMode="External" /><Relationship Id="rId87" Type="http://schemas.openxmlformats.org/officeDocument/2006/relationships/hyperlink" Target="https://pbs.twimg.com/profile_banners/2602181830/1526167064" TargetMode="External" /><Relationship Id="rId88" Type="http://schemas.openxmlformats.org/officeDocument/2006/relationships/hyperlink" Target="https://pbs.twimg.com/profile_banners/117539435/1397263367" TargetMode="External" /><Relationship Id="rId89" Type="http://schemas.openxmlformats.org/officeDocument/2006/relationships/hyperlink" Target="https://pbs.twimg.com/profile_banners/15336340/1402331815" TargetMode="External" /><Relationship Id="rId90" Type="http://schemas.openxmlformats.org/officeDocument/2006/relationships/hyperlink" Target="https://pbs.twimg.com/profile_banners/20063868/1377032179" TargetMode="External" /><Relationship Id="rId91" Type="http://schemas.openxmlformats.org/officeDocument/2006/relationships/hyperlink" Target="https://pbs.twimg.com/profile_banners/22657001/1505565678" TargetMode="External" /><Relationship Id="rId92" Type="http://schemas.openxmlformats.org/officeDocument/2006/relationships/hyperlink" Target="https://pbs.twimg.com/profile_banners/3150832239/1545215856" TargetMode="External" /><Relationship Id="rId93" Type="http://schemas.openxmlformats.org/officeDocument/2006/relationships/hyperlink" Target="https://pbs.twimg.com/profile_banners/59217922/1443048909" TargetMode="External" /><Relationship Id="rId94" Type="http://schemas.openxmlformats.org/officeDocument/2006/relationships/hyperlink" Target="https://pbs.twimg.com/profile_banners/3081585501/1450185811" TargetMode="External" /><Relationship Id="rId95" Type="http://schemas.openxmlformats.org/officeDocument/2006/relationships/hyperlink" Target="https://pbs.twimg.com/profile_banners/110633876/1535247211" TargetMode="External" /><Relationship Id="rId96" Type="http://schemas.openxmlformats.org/officeDocument/2006/relationships/hyperlink" Target="https://pbs.twimg.com/profile_banners/465685753/1437544288" TargetMode="External" /><Relationship Id="rId97" Type="http://schemas.openxmlformats.org/officeDocument/2006/relationships/hyperlink" Target="https://pbs.twimg.com/profile_banners/18855622/1530470557" TargetMode="External" /><Relationship Id="rId98" Type="http://schemas.openxmlformats.org/officeDocument/2006/relationships/hyperlink" Target="https://pbs.twimg.com/profile_banners/308321267/1462527452" TargetMode="External" /><Relationship Id="rId99" Type="http://schemas.openxmlformats.org/officeDocument/2006/relationships/hyperlink" Target="https://pbs.twimg.com/profile_banners/816375540303077377/1554500638" TargetMode="External" /><Relationship Id="rId100" Type="http://schemas.openxmlformats.org/officeDocument/2006/relationships/hyperlink" Target="https://pbs.twimg.com/profile_banners/1095781914/1548715328" TargetMode="External" /><Relationship Id="rId101" Type="http://schemas.openxmlformats.org/officeDocument/2006/relationships/hyperlink" Target="https://pbs.twimg.com/profile_banners/768370466/1556314266" TargetMode="External" /><Relationship Id="rId102" Type="http://schemas.openxmlformats.org/officeDocument/2006/relationships/hyperlink" Target="https://pbs.twimg.com/profile_banners/1023304723489861634/1549999610" TargetMode="External" /><Relationship Id="rId103" Type="http://schemas.openxmlformats.org/officeDocument/2006/relationships/hyperlink" Target="https://pbs.twimg.com/profile_banners/396027819/1447663983" TargetMode="External" /><Relationship Id="rId104" Type="http://schemas.openxmlformats.org/officeDocument/2006/relationships/hyperlink" Target="https://pbs.twimg.com/profile_banners/34831910/1531851042" TargetMode="External" /><Relationship Id="rId105" Type="http://schemas.openxmlformats.org/officeDocument/2006/relationships/hyperlink" Target="https://pbs.twimg.com/profile_banners/713125322707709953/1562004050" TargetMode="External" /><Relationship Id="rId106" Type="http://schemas.openxmlformats.org/officeDocument/2006/relationships/hyperlink" Target="https://pbs.twimg.com/profile_banners/76516456/1539668566" TargetMode="External" /><Relationship Id="rId107" Type="http://schemas.openxmlformats.org/officeDocument/2006/relationships/hyperlink" Target="https://pbs.twimg.com/profile_banners/22826489/1452665869" TargetMode="External" /><Relationship Id="rId108" Type="http://schemas.openxmlformats.org/officeDocument/2006/relationships/hyperlink" Target="https://pbs.twimg.com/profile_banners/863485016/1552657317" TargetMode="External" /><Relationship Id="rId109" Type="http://schemas.openxmlformats.org/officeDocument/2006/relationships/hyperlink" Target="https://pbs.twimg.com/profile_banners/3252331/1541521549" TargetMode="External" /><Relationship Id="rId110" Type="http://schemas.openxmlformats.org/officeDocument/2006/relationships/hyperlink" Target="https://pbs.twimg.com/profile_banners/912544572160360448/1506403620" TargetMode="External" /><Relationship Id="rId111" Type="http://schemas.openxmlformats.org/officeDocument/2006/relationships/hyperlink" Target="https://pbs.twimg.com/profile_banners/82791679/1555244768" TargetMode="External" /><Relationship Id="rId112" Type="http://schemas.openxmlformats.org/officeDocument/2006/relationships/hyperlink" Target="https://pbs.twimg.com/profile_banners/91180118/1372496252" TargetMode="External" /><Relationship Id="rId113" Type="http://schemas.openxmlformats.org/officeDocument/2006/relationships/hyperlink" Target="https://pbs.twimg.com/profile_banners/2980656520/1559957579" TargetMode="External" /><Relationship Id="rId114" Type="http://schemas.openxmlformats.org/officeDocument/2006/relationships/hyperlink" Target="https://pbs.twimg.com/profile_banners/2861799981/1514173515" TargetMode="External" /><Relationship Id="rId115" Type="http://schemas.openxmlformats.org/officeDocument/2006/relationships/hyperlink" Target="https://pbs.twimg.com/profile_banners/363160500/1556555154" TargetMode="External" /><Relationship Id="rId116" Type="http://schemas.openxmlformats.org/officeDocument/2006/relationships/hyperlink" Target="https://pbs.twimg.com/profile_banners/1006295526722203652/1551993322" TargetMode="External" /><Relationship Id="rId117" Type="http://schemas.openxmlformats.org/officeDocument/2006/relationships/hyperlink" Target="https://pbs.twimg.com/profile_banners/97543481/1468940142" TargetMode="External" /><Relationship Id="rId118" Type="http://schemas.openxmlformats.org/officeDocument/2006/relationships/hyperlink" Target="https://pbs.twimg.com/profile_banners/20328681/1398198652" TargetMode="External" /><Relationship Id="rId119" Type="http://schemas.openxmlformats.org/officeDocument/2006/relationships/hyperlink" Target="https://pbs.twimg.com/profile_banners/4870479089/1530031950" TargetMode="External" /><Relationship Id="rId120" Type="http://schemas.openxmlformats.org/officeDocument/2006/relationships/hyperlink" Target="https://pbs.twimg.com/profile_banners/1653547458/1384716136" TargetMode="External" /><Relationship Id="rId121" Type="http://schemas.openxmlformats.org/officeDocument/2006/relationships/hyperlink" Target="https://pbs.twimg.com/profile_banners/2902191704/1557597349" TargetMode="External" /><Relationship Id="rId122" Type="http://schemas.openxmlformats.org/officeDocument/2006/relationships/hyperlink" Target="https://pbs.twimg.com/profile_banners/162955006/1549677573" TargetMode="External" /><Relationship Id="rId123" Type="http://schemas.openxmlformats.org/officeDocument/2006/relationships/hyperlink" Target="https://pbs.twimg.com/profile_banners/1626802765/1476286494" TargetMode="External" /><Relationship Id="rId124" Type="http://schemas.openxmlformats.org/officeDocument/2006/relationships/hyperlink" Target="https://pbs.twimg.com/profile_banners/14276656/1542692733" TargetMode="External" /><Relationship Id="rId125" Type="http://schemas.openxmlformats.org/officeDocument/2006/relationships/hyperlink" Target="https://pbs.twimg.com/profile_banners/5848122/1512925894" TargetMode="External" /><Relationship Id="rId126" Type="http://schemas.openxmlformats.org/officeDocument/2006/relationships/hyperlink" Target="https://pbs.twimg.com/profile_banners/27615696/1467838519" TargetMode="External" /><Relationship Id="rId127" Type="http://schemas.openxmlformats.org/officeDocument/2006/relationships/hyperlink" Target="https://pbs.twimg.com/profile_banners/16492108/1384119516" TargetMode="External" /><Relationship Id="rId128" Type="http://schemas.openxmlformats.org/officeDocument/2006/relationships/hyperlink" Target="https://pbs.twimg.com/profile_banners/997718970/1558406684" TargetMode="External" /><Relationship Id="rId129" Type="http://schemas.openxmlformats.org/officeDocument/2006/relationships/hyperlink" Target="https://pbs.twimg.com/profile_banners/1029094803429048320/1535573506" TargetMode="External" /><Relationship Id="rId130" Type="http://schemas.openxmlformats.org/officeDocument/2006/relationships/hyperlink" Target="https://pbs.twimg.com/profile_banners/3266090472/1555509006" TargetMode="External" /><Relationship Id="rId131" Type="http://schemas.openxmlformats.org/officeDocument/2006/relationships/hyperlink" Target="https://pbs.twimg.com/profile_banners/569934881/1520714524" TargetMode="External" /><Relationship Id="rId132" Type="http://schemas.openxmlformats.org/officeDocument/2006/relationships/hyperlink" Target="https://pbs.twimg.com/profile_banners/2562109014/1402523850" TargetMode="External" /><Relationship Id="rId133" Type="http://schemas.openxmlformats.org/officeDocument/2006/relationships/hyperlink" Target="https://pbs.twimg.com/profile_banners/20063477/1434012197" TargetMode="External" /><Relationship Id="rId134" Type="http://schemas.openxmlformats.org/officeDocument/2006/relationships/hyperlink" Target="https://pbs.twimg.com/profile_banners/884665129807208448/1559776149" TargetMode="External" /><Relationship Id="rId135" Type="http://schemas.openxmlformats.org/officeDocument/2006/relationships/hyperlink" Target="https://pbs.twimg.com/profile_banners/882993733/1558363869" TargetMode="External" /><Relationship Id="rId136" Type="http://schemas.openxmlformats.org/officeDocument/2006/relationships/hyperlink" Target="https://pbs.twimg.com/profile_banners/496229951/1507921727" TargetMode="External" /><Relationship Id="rId137" Type="http://schemas.openxmlformats.org/officeDocument/2006/relationships/hyperlink" Target="https://pbs.twimg.com/profile_banners/75641981/1398338003" TargetMode="External" /><Relationship Id="rId138" Type="http://schemas.openxmlformats.org/officeDocument/2006/relationships/hyperlink" Target="https://pbs.twimg.com/profile_banners/15938277/1510172544" TargetMode="External" /><Relationship Id="rId139" Type="http://schemas.openxmlformats.org/officeDocument/2006/relationships/hyperlink" Target="https://pbs.twimg.com/profile_banners/78807415/1398387399" TargetMode="External" /><Relationship Id="rId140" Type="http://schemas.openxmlformats.org/officeDocument/2006/relationships/hyperlink" Target="https://pbs.twimg.com/profile_banners/299398818/1381717311" TargetMode="External" /><Relationship Id="rId141" Type="http://schemas.openxmlformats.org/officeDocument/2006/relationships/hyperlink" Target="https://pbs.twimg.com/profile_banners/102451718/1403669652" TargetMode="External" /><Relationship Id="rId142" Type="http://schemas.openxmlformats.org/officeDocument/2006/relationships/hyperlink" Target="https://pbs.twimg.com/profile_banners/120471038/1431383876" TargetMode="External" /><Relationship Id="rId143" Type="http://schemas.openxmlformats.org/officeDocument/2006/relationships/hyperlink" Target="https://pbs.twimg.com/profile_banners/36024756/1510052580" TargetMode="External" /><Relationship Id="rId144" Type="http://schemas.openxmlformats.org/officeDocument/2006/relationships/hyperlink" Target="https://pbs.twimg.com/profile_banners/609929187/1410888524" TargetMode="External" /><Relationship Id="rId145" Type="http://schemas.openxmlformats.org/officeDocument/2006/relationships/hyperlink" Target="https://pbs.twimg.com/profile_banners/763365608683692032/1470905567" TargetMode="External" /><Relationship Id="rId146" Type="http://schemas.openxmlformats.org/officeDocument/2006/relationships/hyperlink" Target="https://pbs.twimg.com/profile_banners/1105403538203701248/1553593035" TargetMode="External" /><Relationship Id="rId147" Type="http://schemas.openxmlformats.org/officeDocument/2006/relationships/hyperlink" Target="https://pbs.twimg.com/profile_banners/17369964/1490698485" TargetMode="External" /><Relationship Id="rId148" Type="http://schemas.openxmlformats.org/officeDocument/2006/relationships/hyperlink" Target="https://pbs.twimg.com/profile_banners/807095/1562009397" TargetMode="External" /><Relationship Id="rId149" Type="http://schemas.openxmlformats.org/officeDocument/2006/relationships/hyperlink" Target="https://pbs.twimg.com/profile_banners/1137416996/1492284659" TargetMode="External" /><Relationship Id="rId150" Type="http://schemas.openxmlformats.org/officeDocument/2006/relationships/hyperlink" Target="https://pbs.twimg.com/profile_banners/966237796406120450/1519204464"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9/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2/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0/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8/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0/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10/bg.gif" TargetMode="External" /><Relationship Id="rId198" Type="http://schemas.openxmlformats.org/officeDocument/2006/relationships/hyperlink" Target="http://abs.twimg.com/images/themes/theme13/bg.gif"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0/bg.gif"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7/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2/bg.gif" TargetMode="External" /><Relationship Id="rId213" Type="http://schemas.openxmlformats.org/officeDocument/2006/relationships/hyperlink" Target="http://abs.twimg.com/images/themes/theme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8/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3/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3/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7/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images/864450427932114945/Ih-T5zEA_normal.jpg" TargetMode="External" /><Relationship Id="rId255" Type="http://schemas.openxmlformats.org/officeDocument/2006/relationships/hyperlink" Target="http://pbs.twimg.com/profile_images/930874152210354176/Tc9qVyeI_normal.jpg" TargetMode="External" /><Relationship Id="rId256" Type="http://schemas.openxmlformats.org/officeDocument/2006/relationships/hyperlink" Target="http://pbs.twimg.com/profile_images/931731378621812736/w8VzS6SD_normal.jpg" TargetMode="External" /><Relationship Id="rId257" Type="http://schemas.openxmlformats.org/officeDocument/2006/relationships/hyperlink" Target="http://pbs.twimg.com/profile_images/1033987001765249024/Rn8hu0hc_normal.jpg" TargetMode="External" /><Relationship Id="rId258" Type="http://schemas.openxmlformats.org/officeDocument/2006/relationships/hyperlink" Target="http://pbs.twimg.com/profile_images/1139669656338358272/w7f0iD7q_normal.jpg" TargetMode="External" /><Relationship Id="rId259" Type="http://schemas.openxmlformats.org/officeDocument/2006/relationships/hyperlink" Target="http://pbs.twimg.com/profile_images/1059904024558911488/BMBQGbjZ_normal.jpg" TargetMode="External" /><Relationship Id="rId260" Type="http://schemas.openxmlformats.org/officeDocument/2006/relationships/hyperlink" Target="http://pbs.twimg.com/profile_images/2626756569/Brooke-Headshot-Small_normal.jpg" TargetMode="External" /><Relationship Id="rId261" Type="http://schemas.openxmlformats.org/officeDocument/2006/relationships/hyperlink" Target="http://pbs.twimg.com/profile_images/1050486466911002625/x_zAxW7N_normal.jpg" TargetMode="External" /><Relationship Id="rId262" Type="http://schemas.openxmlformats.org/officeDocument/2006/relationships/hyperlink" Target="http://pbs.twimg.com/profile_images/430853483797807104/gFjUCxy7_normal.png" TargetMode="External" /><Relationship Id="rId263" Type="http://schemas.openxmlformats.org/officeDocument/2006/relationships/hyperlink" Target="http://pbs.twimg.com/profile_images/1346814315/Pauline_20Leonard_normal.jpg" TargetMode="External" /><Relationship Id="rId264" Type="http://schemas.openxmlformats.org/officeDocument/2006/relationships/hyperlink" Target="http://pbs.twimg.com/profile_images/803900526383562752/rXum2SPm_normal.jpg" TargetMode="External" /><Relationship Id="rId265" Type="http://schemas.openxmlformats.org/officeDocument/2006/relationships/hyperlink" Target="http://pbs.twimg.com/profile_images/1084101053040287744/ofCjPKHN_normal.jpg" TargetMode="External" /><Relationship Id="rId266" Type="http://schemas.openxmlformats.org/officeDocument/2006/relationships/hyperlink" Target="http://pbs.twimg.com/profile_images/881605309395030017/5qAng1px_normal.jpg" TargetMode="External" /><Relationship Id="rId267" Type="http://schemas.openxmlformats.org/officeDocument/2006/relationships/hyperlink" Target="http://pbs.twimg.com/profile_images/2224404104/6813_h_normal.jpg" TargetMode="External" /><Relationship Id="rId268" Type="http://schemas.openxmlformats.org/officeDocument/2006/relationships/hyperlink" Target="http://pbs.twimg.com/profile_images/1022882406804545536/fytLNZfy_normal.jpg" TargetMode="External" /><Relationship Id="rId269" Type="http://schemas.openxmlformats.org/officeDocument/2006/relationships/hyperlink" Target="http://pbs.twimg.com/profile_images/798575327329026048/uRc6Qp1t_normal.jpg" TargetMode="External" /><Relationship Id="rId270" Type="http://schemas.openxmlformats.org/officeDocument/2006/relationships/hyperlink" Target="http://pbs.twimg.com/profile_images/801617686996189184/IgMnevvu_normal.jpg" TargetMode="External" /><Relationship Id="rId271" Type="http://schemas.openxmlformats.org/officeDocument/2006/relationships/hyperlink" Target="http://pbs.twimg.com/profile_images/1015276479838605313/VyT8GOYc_normal.jpg" TargetMode="External" /><Relationship Id="rId272" Type="http://schemas.openxmlformats.org/officeDocument/2006/relationships/hyperlink" Target="http://pbs.twimg.com/profile_images/55615412/2008_Nosh_for_web_-_Andrew_Campbell_normal.jpg" TargetMode="External" /><Relationship Id="rId273" Type="http://schemas.openxmlformats.org/officeDocument/2006/relationships/hyperlink" Target="http://pbs.twimg.com/profile_images/1117790989589065728/xdJGvWpC_normal.png" TargetMode="External" /><Relationship Id="rId274" Type="http://schemas.openxmlformats.org/officeDocument/2006/relationships/hyperlink" Target="http://pbs.twimg.com/profile_images/1815482194/wimmics-logo-10-percents_normal.png" TargetMode="External" /><Relationship Id="rId275" Type="http://schemas.openxmlformats.org/officeDocument/2006/relationships/hyperlink" Target="http://pbs.twimg.com/profile_images/1009033459841552386/WF2MMgkH_normal.jpg" TargetMode="External" /><Relationship Id="rId276" Type="http://schemas.openxmlformats.org/officeDocument/2006/relationships/hyperlink" Target="http://pbs.twimg.com/profile_images/660781234780561408/bxN7O8Ns_normal.jpg" TargetMode="External" /><Relationship Id="rId277" Type="http://schemas.openxmlformats.org/officeDocument/2006/relationships/hyperlink" Target="http://pbs.twimg.com/profile_images/915772659278995456/S_5foz50_normal.jpg" TargetMode="External" /><Relationship Id="rId278" Type="http://schemas.openxmlformats.org/officeDocument/2006/relationships/hyperlink" Target="http://pbs.twimg.com/profile_images/1136362639620169728/cDcZg2Te_normal.png" TargetMode="External" /><Relationship Id="rId279" Type="http://schemas.openxmlformats.org/officeDocument/2006/relationships/hyperlink" Target="http://pbs.twimg.com/profile_images/849240771098234880/EZMJ7pjy_normal.jpg" TargetMode="External" /><Relationship Id="rId280" Type="http://schemas.openxmlformats.org/officeDocument/2006/relationships/hyperlink" Target="http://pbs.twimg.com/profile_images/995958373114839040/OUTdTdMl_normal.jpg" TargetMode="External" /><Relationship Id="rId281" Type="http://schemas.openxmlformats.org/officeDocument/2006/relationships/hyperlink" Target="http://pbs.twimg.com/profile_images/560279942512918528/mU5CH0RZ_normal.jpeg" TargetMode="External" /><Relationship Id="rId282" Type="http://schemas.openxmlformats.org/officeDocument/2006/relationships/hyperlink" Target="http://pbs.twimg.com/profile_images/912747699354656768/YpSvJDsH_normal.jpg" TargetMode="External" /><Relationship Id="rId283" Type="http://schemas.openxmlformats.org/officeDocument/2006/relationships/hyperlink" Target="http://pbs.twimg.com/profile_images/1133778817116442624/4tR9kxp__normal.jpg" TargetMode="External" /><Relationship Id="rId284" Type="http://schemas.openxmlformats.org/officeDocument/2006/relationships/hyperlink" Target="http://pbs.twimg.com/profile_images/1123667394067599363/LKAVk5qV_normal.png" TargetMode="External" /><Relationship Id="rId285" Type="http://schemas.openxmlformats.org/officeDocument/2006/relationships/hyperlink" Target="http://pbs.twimg.com/profile_images/1129422054195945477/beCk_UUT_normal.jpg" TargetMode="External" /><Relationship Id="rId286" Type="http://schemas.openxmlformats.org/officeDocument/2006/relationships/hyperlink" Target="http://pbs.twimg.com/profile_images/825496895002800128/rcOg5vfg_normal.jpg" TargetMode="External" /><Relationship Id="rId287" Type="http://schemas.openxmlformats.org/officeDocument/2006/relationships/hyperlink" Target="http://pbs.twimg.com/profile_images/1067148527246151697/HrOhDAv8_normal.jpg" TargetMode="External" /><Relationship Id="rId288" Type="http://schemas.openxmlformats.org/officeDocument/2006/relationships/hyperlink" Target="http://pbs.twimg.com/profile_images/746295663747465216/m4fLTXes_normal.jpg" TargetMode="External" /><Relationship Id="rId289" Type="http://schemas.openxmlformats.org/officeDocument/2006/relationships/hyperlink" Target="http://pbs.twimg.com/profile_images/909041276330356736/uU9Z064M_normal.jpg" TargetMode="External" /><Relationship Id="rId290" Type="http://schemas.openxmlformats.org/officeDocument/2006/relationships/hyperlink" Target="http://pbs.twimg.com/profile_images/983093568100122626/-pSIHoR-_normal.jpg" TargetMode="External" /><Relationship Id="rId291" Type="http://schemas.openxmlformats.org/officeDocument/2006/relationships/hyperlink" Target="http://pbs.twimg.com/profile_images/1075340068271874048/7ppVk8X8_normal.jpg" TargetMode="External" /><Relationship Id="rId292" Type="http://schemas.openxmlformats.org/officeDocument/2006/relationships/hyperlink" Target="http://pbs.twimg.com/profile_images/1015013467311558656/RXNbrQOj_normal.jpg" TargetMode="External" /><Relationship Id="rId293" Type="http://schemas.openxmlformats.org/officeDocument/2006/relationships/hyperlink" Target="http://pbs.twimg.com/profile_images/676754462598373376/MBbMKqnX_normal.jpg" TargetMode="External" /><Relationship Id="rId294" Type="http://schemas.openxmlformats.org/officeDocument/2006/relationships/hyperlink" Target="http://pbs.twimg.com/profile_images/378800000697318472/3ac4ee14df618921c5617e6fc0d6c092_normal.jpeg" TargetMode="External" /><Relationship Id="rId295" Type="http://schemas.openxmlformats.org/officeDocument/2006/relationships/hyperlink" Target="http://pbs.twimg.com/profile_images/1075855929546018816/eba5I1d2_normal.jpg" TargetMode="External" /><Relationship Id="rId296" Type="http://schemas.openxmlformats.org/officeDocument/2006/relationships/hyperlink" Target="http://pbs.twimg.com/profile_images/1025114534095273986/pnFxrGbv_normal.jpg" TargetMode="External" /><Relationship Id="rId297" Type="http://schemas.openxmlformats.org/officeDocument/2006/relationships/hyperlink" Target="http://pbs.twimg.com/profile_images/728464443609206785/P0EidHzw_normal.jpg" TargetMode="External" /><Relationship Id="rId298" Type="http://schemas.openxmlformats.org/officeDocument/2006/relationships/hyperlink" Target="http://pbs.twimg.com/profile_images/958402549605982208/hPhogek6_normal.jpg" TargetMode="External" /><Relationship Id="rId299" Type="http://schemas.openxmlformats.org/officeDocument/2006/relationships/hyperlink" Target="http://pbs.twimg.com/profile_images/1065287837585731584/Dv-L4XIz_normal.jpg" TargetMode="External" /><Relationship Id="rId300" Type="http://schemas.openxmlformats.org/officeDocument/2006/relationships/hyperlink" Target="http://pbs.twimg.com/profile_images/724227594196029440/PWz5awLn_normal.jpg" TargetMode="External" /><Relationship Id="rId301" Type="http://schemas.openxmlformats.org/officeDocument/2006/relationships/hyperlink" Target="http://pbs.twimg.com/profile_images/1013961227683258369/lwg0RWvR_normal.jpg" TargetMode="External" /><Relationship Id="rId302" Type="http://schemas.openxmlformats.org/officeDocument/2006/relationships/hyperlink" Target="http://pbs.twimg.com/profile_images/1139739043707707392/0TMEHdeX_normal.png" TargetMode="External" /><Relationship Id="rId303" Type="http://schemas.openxmlformats.org/officeDocument/2006/relationships/hyperlink" Target="http://pbs.twimg.com/profile_images/1132283480103165958/KMuLf4_x_normal.jpg" TargetMode="External" /><Relationship Id="rId304" Type="http://schemas.openxmlformats.org/officeDocument/2006/relationships/hyperlink" Target="http://pbs.twimg.com/profile_images/805872525888589825/QdNOqpV6_normal.jpg" TargetMode="External" /><Relationship Id="rId305" Type="http://schemas.openxmlformats.org/officeDocument/2006/relationships/hyperlink" Target="http://pbs.twimg.com/profile_images/1141574137019863040/gfBaPaTV_normal.jpg" TargetMode="External" /><Relationship Id="rId306" Type="http://schemas.openxmlformats.org/officeDocument/2006/relationships/hyperlink" Target="http://pbs.twimg.com/profile_images/1140151479623225344/UIa7X8IW_normal.jpg" TargetMode="External" /><Relationship Id="rId307" Type="http://schemas.openxmlformats.org/officeDocument/2006/relationships/hyperlink" Target="http://pbs.twimg.com/profile_images/1138886480166703104/9qy-wYvG_normal.jpg" TargetMode="External" /><Relationship Id="rId308" Type="http://schemas.openxmlformats.org/officeDocument/2006/relationships/hyperlink" Target="http://pbs.twimg.com/profile_images/1091744232249982976/Xw_Rbvmt_normal.jpg" TargetMode="External" /><Relationship Id="rId309" Type="http://schemas.openxmlformats.org/officeDocument/2006/relationships/hyperlink" Target="http://pbs.twimg.com/profile_images/1140324635495583745/FVg-tMVT_normal.jpg" TargetMode="External" /><Relationship Id="rId310" Type="http://schemas.openxmlformats.org/officeDocument/2006/relationships/hyperlink" Target="http://pbs.twimg.com/profile_images/912548549098823681/ClTaEcOS_normal.jpg" TargetMode="External" /><Relationship Id="rId311" Type="http://schemas.openxmlformats.org/officeDocument/2006/relationships/hyperlink" Target="http://pbs.twimg.com/profile_images/1117406712225353728/7JD__T7I_normal.jpg" TargetMode="External" /><Relationship Id="rId312" Type="http://schemas.openxmlformats.org/officeDocument/2006/relationships/hyperlink" Target="http://pbs.twimg.com/profile_images/832295466654052352/UnayCewg_normal.jpg" TargetMode="External" /><Relationship Id="rId313" Type="http://schemas.openxmlformats.org/officeDocument/2006/relationships/hyperlink" Target="http://pbs.twimg.com/profile_images/1145210216520257537/UFxd_2IT_normal.jpg" TargetMode="External" /><Relationship Id="rId314" Type="http://schemas.openxmlformats.org/officeDocument/2006/relationships/hyperlink" Target="http://pbs.twimg.com/profile_images/1502954747/intersticia_clocks_normal.jpg" TargetMode="External" /><Relationship Id="rId315" Type="http://schemas.openxmlformats.org/officeDocument/2006/relationships/hyperlink" Target="http://pbs.twimg.com/profile_images/958124200857780224/QjNxwJVG_normal.jpg" TargetMode="External" /><Relationship Id="rId316" Type="http://schemas.openxmlformats.org/officeDocument/2006/relationships/hyperlink" Target="http://pbs.twimg.com/profile_images/1058915965000400897/ykQm0ldQ_normal.jpg" TargetMode="External" /><Relationship Id="rId317" Type="http://schemas.openxmlformats.org/officeDocument/2006/relationships/hyperlink" Target="http://pbs.twimg.com/profile_images/1076149439197261824/NUJ_iN7u_normal.jpg" TargetMode="External" /><Relationship Id="rId318" Type="http://schemas.openxmlformats.org/officeDocument/2006/relationships/hyperlink" Target="http://pbs.twimg.com/profile_images/2345330945/qb7lravqvd56in29h61l_normal.jpeg" TargetMode="External" /><Relationship Id="rId319" Type="http://schemas.openxmlformats.org/officeDocument/2006/relationships/hyperlink" Target="http://pbs.twimg.com/profile_images/1103766396872388614/IXKwSFXS_normal.png" TargetMode="External" /><Relationship Id="rId320" Type="http://schemas.openxmlformats.org/officeDocument/2006/relationships/hyperlink" Target="http://pbs.twimg.com/profile_images/878476537976283136/2MfeCRrQ_normal.jpg" TargetMode="External" /><Relationship Id="rId321" Type="http://schemas.openxmlformats.org/officeDocument/2006/relationships/hyperlink" Target="http://pbs.twimg.com/profile_images/458704673193488385/NZRLqdsK_normal.jpeg" TargetMode="External" /><Relationship Id="rId322" Type="http://schemas.openxmlformats.org/officeDocument/2006/relationships/hyperlink" Target="http://pbs.twimg.com/profile_images/1011653623804321792/khCOTpaW_normal.jpg" TargetMode="External" /><Relationship Id="rId323" Type="http://schemas.openxmlformats.org/officeDocument/2006/relationships/hyperlink" Target="http://pbs.twimg.com/profile_images/617026643211620356/hVeXgnl-_normal.jpg" TargetMode="External" /><Relationship Id="rId324" Type="http://schemas.openxmlformats.org/officeDocument/2006/relationships/hyperlink" Target="http://pbs.twimg.com/profile_images/1122706107716136960/VZzXtuNK_normal.png" TargetMode="External" /><Relationship Id="rId325" Type="http://schemas.openxmlformats.org/officeDocument/2006/relationships/hyperlink" Target="http://pbs.twimg.com/profile_images/1094053150783356929/bD0clcuT_normal.jpg" TargetMode="External" /><Relationship Id="rId326" Type="http://schemas.openxmlformats.org/officeDocument/2006/relationships/hyperlink" Target="http://pbs.twimg.com/profile_images/586679557350170624/Bi_PBzr3_normal.jpg" TargetMode="External" /><Relationship Id="rId327" Type="http://schemas.openxmlformats.org/officeDocument/2006/relationships/hyperlink" Target="http://pbs.twimg.com/profile_images/1045444405224587264/GlLfnagV_normal.jpg" TargetMode="External" /><Relationship Id="rId328" Type="http://schemas.openxmlformats.org/officeDocument/2006/relationships/hyperlink" Target="http://pbs.twimg.com/profile_images/503164363872948224/ha9v2zr1_normal.jpeg" TargetMode="External" /><Relationship Id="rId329" Type="http://schemas.openxmlformats.org/officeDocument/2006/relationships/hyperlink" Target="http://pbs.twimg.com/profile_images/988404294058762240/00KD_H_A_normal.jpg" TargetMode="External" /><Relationship Id="rId330" Type="http://schemas.openxmlformats.org/officeDocument/2006/relationships/hyperlink" Target="http://pbs.twimg.com/profile_images/3463284039/5156c05df06eb51a0408874654321318_normal.jpeg" TargetMode="External" /><Relationship Id="rId331" Type="http://schemas.openxmlformats.org/officeDocument/2006/relationships/hyperlink" Target="http://pbs.twimg.com/profile_images/1013539219388686336/p1c4j4su_normal.jpg" TargetMode="External" /><Relationship Id="rId332" Type="http://schemas.openxmlformats.org/officeDocument/2006/relationships/hyperlink" Target="http://pbs.twimg.com/profile_images/1102632788971397120/OQPfWmm1_normal.png" TargetMode="External" /><Relationship Id="rId333" Type="http://schemas.openxmlformats.org/officeDocument/2006/relationships/hyperlink" Target="http://pbs.twimg.com/profile_images/1130665696508239872/p7_bbOeg_normal.jpg" TargetMode="External" /><Relationship Id="rId334" Type="http://schemas.openxmlformats.org/officeDocument/2006/relationships/hyperlink" Target="http://pbs.twimg.com/profile_images/1139924275748573184/f2Fl6PKS_normal.jpg" TargetMode="External" /><Relationship Id="rId335" Type="http://schemas.openxmlformats.org/officeDocument/2006/relationships/hyperlink" Target="http://pbs.twimg.com/profile_images/941457998182060033/6GHC4hQ6_normal.jpg" TargetMode="External" /><Relationship Id="rId336" Type="http://schemas.openxmlformats.org/officeDocument/2006/relationships/hyperlink" Target="http://pbs.twimg.com/profile_images/468814044351041536/fV81PoDI_normal.jpeg" TargetMode="External" /><Relationship Id="rId337" Type="http://schemas.openxmlformats.org/officeDocument/2006/relationships/hyperlink" Target="http://pbs.twimg.com/profile_images/478593328422731776/T4Cqs-HO_normal.jpeg" TargetMode="External" /><Relationship Id="rId338" Type="http://schemas.openxmlformats.org/officeDocument/2006/relationships/hyperlink" Target="http://pbs.twimg.com/profile_images/3182990686/93c08dd7e382b7cfd66f7455d2fab5f2_normal.jpeg" TargetMode="External" /><Relationship Id="rId339" Type="http://schemas.openxmlformats.org/officeDocument/2006/relationships/hyperlink" Target="http://pbs.twimg.com/profile_images/1003407808405168128/XBph7kZb_normal.jpg" TargetMode="External" /><Relationship Id="rId340" Type="http://schemas.openxmlformats.org/officeDocument/2006/relationships/hyperlink" Target="http://pbs.twimg.com/profile_images/1137579498491113473/CE32O7Ut_normal.png" TargetMode="External" /><Relationship Id="rId341" Type="http://schemas.openxmlformats.org/officeDocument/2006/relationships/hyperlink" Target="http://pbs.twimg.com/profile_images/496497385/Auf_der_Sonnenterasses_normal.JPG" TargetMode="External" /><Relationship Id="rId342" Type="http://schemas.openxmlformats.org/officeDocument/2006/relationships/hyperlink" Target="http://pbs.twimg.com/profile_images/950551213824729088/eSvmDUtl_normal.jpg" TargetMode="External" /><Relationship Id="rId343" Type="http://schemas.openxmlformats.org/officeDocument/2006/relationships/hyperlink" Target="http://pbs.twimg.com/profile_images/878604619223621632/8wfYFz6T_normal.jpg" TargetMode="External" /><Relationship Id="rId344" Type="http://schemas.openxmlformats.org/officeDocument/2006/relationships/hyperlink" Target="http://pbs.twimg.com/profile_images/378800000100817393/c101105dc41b412a03a9912405c0b6e0_normal.jpeg" TargetMode="External" /><Relationship Id="rId345" Type="http://schemas.openxmlformats.org/officeDocument/2006/relationships/hyperlink" Target="http://pbs.twimg.com/profile_images/578998063576010752/mb7giA0P_normal.jpe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932200383681912834/hDDoZN9A_normal.jpg" TargetMode="External" /><Relationship Id="rId348" Type="http://schemas.openxmlformats.org/officeDocument/2006/relationships/hyperlink" Target="http://pbs.twimg.com/profile_images/1249381366/Ognyanova-200px_normal.png" TargetMode="External" /><Relationship Id="rId349" Type="http://schemas.openxmlformats.org/officeDocument/2006/relationships/hyperlink" Target="http://pbs.twimg.com/profile_images/978882808017014784/nfPzUA-V_normal.jpg" TargetMode="External" /><Relationship Id="rId350" Type="http://schemas.openxmlformats.org/officeDocument/2006/relationships/hyperlink" Target="http://pbs.twimg.com/profile_images/459500839799750656/H7xES5vj_normal.png" TargetMode="External" /><Relationship Id="rId351" Type="http://schemas.openxmlformats.org/officeDocument/2006/relationships/hyperlink" Target="http://pbs.twimg.com/profile_images/1070778068686516224/gb0ZQt36_normal.jpg" TargetMode="External" /><Relationship Id="rId352" Type="http://schemas.openxmlformats.org/officeDocument/2006/relationships/hyperlink" Target="http://pbs.twimg.com/profile_images/1009160137540595713/JVRPgAnK_normal.jpg" TargetMode="External" /><Relationship Id="rId353" Type="http://schemas.openxmlformats.org/officeDocument/2006/relationships/hyperlink" Target="http://pbs.twimg.com/profile_images/378800000238715964/bdd2c3d5cc5e7e95c39a0613693af2c8_normal.jpeg" TargetMode="External" /><Relationship Id="rId354" Type="http://schemas.openxmlformats.org/officeDocument/2006/relationships/hyperlink" Target="http://pbs.twimg.com/profile_images/481650293092786176/enf6DdCF_normal.jpeg" TargetMode="External" /><Relationship Id="rId355" Type="http://schemas.openxmlformats.org/officeDocument/2006/relationships/hyperlink" Target="http://pbs.twimg.com/profile_images/1642212104/keishaSMALL_normal.jpg" TargetMode="External" /><Relationship Id="rId356" Type="http://schemas.openxmlformats.org/officeDocument/2006/relationships/hyperlink" Target="http://pbs.twimg.com/profile_images/3598616155/50db18fc5c8565a3cc7fd8c7d6cf73ed_normal.jpeg" TargetMode="External" /><Relationship Id="rId357" Type="http://schemas.openxmlformats.org/officeDocument/2006/relationships/hyperlink" Target="http://pbs.twimg.com/profile_images/597894120288444416/TMtQxIu5_normal.jpg" TargetMode="External" /><Relationship Id="rId358" Type="http://schemas.openxmlformats.org/officeDocument/2006/relationships/hyperlink" Target="http://pbs.twimg.com/profile_images/188072445/wendybyjack_normal.JPG" TargetMode="External" /><Relationship Id="rId359" Type="http://schemas.openxmlformats.org/officeDocument/2006/relationships/hyperlink" Target="http://pbs.twimg.com/profile_images/805360572367781889/odKACjnJ_normal.jpg" TargetMode="External" /><Relationship Id="rId360" Type="http://schemas.openxmlformats.org/officeDocument/2006/relationships/hyperlink" Target="http://pbs.twimg.com/profile_images/763367816955387904/Eou86Hrg_normal.jpg" TargetMode="External" /><Relationship Id="rId361" Type="http://schemas.openxmlformats.org/officeDocument/2006/relationships/hyperlink" Target="http://pbs.twimg.com/profile_images/1110478986088538112/-BTdiKx1_normal.png" TargetMode="External" /><Relationship Id="rId362" Type="http://schemas.openxmlformats.org/officeDocument/2006/relationships/hyperlink" Target="http://pbs.twimg.com/profile_images/1205664680/erickson_twit_normal.jpg" TargetMode="External" /><Relationship Id="rId363" Type="http://schemas.openxmlformats.org/officeDocument/2006/relationships/hyperlink" Target="http://pbs.twimg.com/profile_images/1098244578472280064/gjkVMelR_normal.png" TargetMode="External" /><Relationship Id="rId364" Type="http://schemas.openxmlformats.org/officeDocument/2006/relationships/hyperlink" Target="http://pbs.twimg.com/profile_images/3207187088/5dadb1edbeef8d68935b11c6fa3d97ed_normal.jpeg" TargetMode="External" /><Relationship Id="rId365" Type="http://schemas.openxmlformats.org/officeDocument/2006/relationships/hyperlink" Target="http://pbs.twimg.com/profile_images/1130465820872708096/0FRTDI_Z_normal.png" TargetMode="External" /><Relationship Id="rId366" Type="http://schemas.openxmlformats.org/officeDocument/2006/relationships/hyperlink" Target="http://pbs.twimg.com/profile_images/823900852263866368/Y4i8DUOi_normal.jpg" TargetMode="External" /><Relationship Id="rId367" Type="http://schemas.openxmlformats.org/officeDocument/2006/relationships/hyperlink" Target="http://pbs.twimg.com/profile_images/234424016/harith-alani_normal.jpg" TargetMode="External" /><Relationship Id="rId368" Type="http://schemas.openxmlformats.org/officeDocument/2006/relationships/hyperlink" Target="https://twitter.com/rebekahktromble" TargetMode="External" /><Relationship Id="rId369" Type="http://schemas.openxmlformats.org/officeDocument/2006/relationships/hyperlink" Target="https://twitter.com/pervade_team" TargetMode="External" /><Relationship Id="rId370" Type="http://schemas.openxmlformats.org/officeDocument/2006/relationships/hyperlink" Target="https://twitter.com/michaelzimmer" TargetMode="External" /><Relationship Id="rId371" Type="http://schemas.openxmlformats.org/officeDocument/2006/relationships/hyperlink" Target="https://twitter.com/t_m_farrell" TargetMode="External" /><Relationship Id="rId372" Type="http://schemas.openxmlformats.org/officeDocument/2006/relationships/hyperlink" Target="https://twitter.com/prodigalson2025" TargetMode="External" /><Relationship Id="rId373" Type="http://schemas.openxmlformats.org/officeDocument/2006/relationships/hyperlink" Target="https://twitter.com/northeastern" TargetMode="External" /><Relationship Id="rId374" Type="http://schemas.openxmlformats.org/officeDocument/2006/relationships/hyperlink" Target="https://twitter.com/foucaultwelles" TargetMode="External" /><Relationship Id="rId375" Type="http://schemas.openxmlformats.org/officeDocument/2006/relationships/hyperlink" Target="https://twitter.com/esimperl" TargetMode="External" /><Relationship Id="rId376" Type="http://schemas.openxmlformats.org/officeDocument/2006/relationships/hyperlink" Target="https://twitter.com/sotonwsi" TargetMode="External" /><Relationship Id="rId377" Type="http://schemas.openxmlformats.org/officeDocument/2006/relationships/hyperlink" Target="https://twitter.com/paulineleonard" TargetMode="External" /><Relationship Id="rId378" Type="http://schemas.openxmlformats.org/officeDocument/2006/relationships/hyperlink" Target="https://twitter.com/websciencetrust" TargetMode="External" /><Relationship Id="rId379" Type="http://schemas.openxmlformats.org/officeDocument/2006/relationships/hyperlink" Target="https://twitter.com/ststaab" TargetMode="External" /><Relationship Id="rId380" Type="http://schemas.openxmlformats.org/officeDocument/2006/relationships/hyperlink" Target="https://twitter.com/jsradford" TargetMode="External" /><Relationship Id="rId381" Type="http://schemas.openxmlformats.org/officeDocument/2006/relationships/hyperlink" Target="https://twitter.com/alexvespi" TargetMode="External" /><Relationship Id="rId382" Type="http://schemas.openxmlformats.org/officeDocument/2006/relationships/hyperlink" Target="https://twitter.com/nlcesare" TargetMode="External" /><Relationship Id="rId383" Type="http://schemas.openxmlformats.org/officeDocument/2006/relationships/hyperlink" Target="https://twitter.com/hudajkhan" TargetMode="External" /><Relationship Id="rId384" Type="http://schemas.openxmlformats.org/officeDocument/2006/relationships/hyperlink" Target="https://twitter.com/kevynct" TargetMode="External" /><Relationship Id="rId385" Type="http://schemas.openxmlformats.org/officeDocument/2006/relationships/hyperlink" Target="https://twitter.com/stefandietze" TargetMode="External" /><Relationship Id="rId386" Type="http://schemas.openxmlformats.org/officeDocument/2006/relationships/hyperlink" Target="https://twitter.com/noshir" TargetMode="External" /><Relationship Id="rId387" Type="http://schemas.openxmlformats.org/officeDocument/2006/relationships/hyperlink" Target="https://twitter.com/daroczyb" TargetMode="External" /><Relationship Id="rId388" Type="http://schemas.openxmlformats.org/officeDocument/2006/relationships/hyperlink" Target="https://twitter.com/wimmics" TargetMode="External" /><Relationship Id="rId389" Type="http://schemas.openxmlformats.org/officeDocument/2006/relationships/hyperlink" Target="https://twitter.com/fabien_gandon" TargetMode="External" /><Relationship Id="rId390" Type="http://schemas.openxmlformats.org/officeDocument/2006/relationships/hyperlink" Target="https://twitter.com/vybeauregard" TargetMode="External" /><Relationship Id="rId391" Type="http://schemas.openxmlformats.org/officeDocument/2006/relationships/hyperlink" Target="https://twitter.com/nikhiltri" TargetMode="External" /><Relationship Id="rId392" Type="http://schemas.openxmlformats.org/officeDocument/2006/relationships/hyperlink" Target="https://twitter.com/websciconf" TargetMode="External" /><Relationship Id="rId393" Type="http://schemas.openxmlformats.org/officeDocument/2006/relationships/hyperlink" Target="https://twitter.com/rauschii" TargetMode="External" /><Relationship Id="rId394" Type="http://schemas.openxmlformats.org/officeDocument/2006/relationships/hyperlink" Target="https://twitter.com/wssc_upf" TargetMode="External" /><Relationship Id="rId395" Type="http://schemas.openxmlformats.org/officeDocument/2006/relationships/hyperlink" Target="https://twitter.com/polarbearby" TargetMode="External" /><Relationship Id="rId396" Type="http://schemas.openxmlformats.org/officeDocument/2006/relationships/hyperlink" Target="https://twitter.com/crasanchezd" TargetMode="External" /><Relationship Id="rId397" Type="http://schemas.openxmlformats.org/officeDocument/2006/relationships/hyperlink" Target="https://twitter.com/sgonzalezbailon" TargetMode="External" /><Relationship Id="rId398" Type="http://schemas.openxmlformats.org/officeDocument/2006/relationships/hyperlink" Target="https://twitter.com/warrencntrpenn" TargetMode="External" /><Relationship Id="rId399" Type="http://schemas.openxmlformats.org/officeDocument/2006/relationships/hyperlink" Target="https://twitter.com/melanielybarger" TargetMode="External" /><Relationship Id="rId400" Type="http://schemas.openxmlformats.org/officeDocument/2006/relationships/hyperlink" Target="https://twitter.com/jengolbeck" TargetMode="External" /><Relationship Id="rId401" Type="http://schemas.openxmlformats.org/officeDocument/2006/relationships/hyperlink" Target="https://twitter.com/jahendler" TargetMode="External" /><Relationship Id="rId402" Type="http://schemas.openxmlformats.org/officeDocument/2006/relationships/hyperlink" Target="https://twitter.com/thirda" TargetMode="External" /><Relationship Id="rId403" Type="http://schemas.openxmlformats.org/officeDocument/2006/relationships/hyperlink" Target="https://twitter.com/jeanna_matthews" TargetMode="External" /><Relationship Id="rId404" Type="http://schemas.openxmlformats.org/officeDocument/2006/relationships/hyperlink" Target="https://twitter.com/scinoise" TargetMode="External" /><Relationship Id="rId405" Type="http://schemas.openxmlformats.org/officeDocument/2006/relationships/hyperlink" Target="https://twitter.com/l3s_luh" TargetMode="External" /><Relationship Id="rId406" Type="http://schemas.openxmlformats.org/officeDocument/2006/relationships/hyperlink" Target="https://twitter.com/ujlaw" TargetMode="External" /><Relationship Id="rId407" Type="http://schemas.openxmlformats.org/officeDocument/2006/relationships/hyperlink" Target="https://twitter.com/ranyu_zh" TargetMode="External" /><Relationship Id="rId408" Type="http://schemas.openxmlformats.org/officeDocument/2006/relationships/hyperlink" Target="https://twitter.com/miz_oka" TargetMode="External" /><Relationship Id="rId409" Type="http://schemas.openxmlformats.org/officeDocument/2006/relationships/hyperlink" Target="https://twitter.com/caitrun" TargetMode="External" /><Relationship Id="rId410" Type="http://schemas.openxmlformats.org/officeDocument/2006/relationships/hyperlink" Target="https://twitter.com/carnby" TargetMode="External" /><Relationship Id="rId411" Type="http://schemas.openxmlformats.org/officeDocument/2006/relationships/hyperlink" Target="https://twitter.com/wokabaut_meri" TargetMode="External" /><Relationship Id="rId412" Type="http://schemas.openxmlformats.org/officeDocument/2006/relationships/hyperlink" Target="https://twitter.com/thegoldenratio4" TargetMode="External" /><Relationship Id="rId413" Type="http://schemas.openxmlformats.org/officeDocument/2006/relationships/hyperlink" Target="https://twitter.com/corderorodney" TargetMode="External" /><Relationship Id="rId414" Type="http://schemas.openxmlformats.org/officeDocument/2006/relationships/hyperlink" Target="https://twitter.com/makenzeeb" TargetMode="External" /><Relationship Id="rId415" Type="http://schemas.openxmlformats.org/officeDocument/2006/relationships/hyperlink" Target="https://twitter.com/jennifermaple16" TargetMode="External" /><Relationship Id="rId416" Type="http://schemas.openxmlformats.org/officeDocument/2006/relationships/hyperlink" Target="https://twitter.com/dmskeletor" TargetMode="External" /><Relationship Id="rId417" Type="http://schemas.openxmlformats.org/officeDocument/2006/relationships/hyperlink" Target="https://twitter.com/coeurli" TargetMode="External" /><Relationship Id="rId418" Type="http://schemas.openxmlformats.org/officeDocument/2006/relationships/hyperlink" Target="https://twitter.com/cynical_tutu" TargetMode="External" /><Relationship Id="rId419" Type="http://schemas.openxmlformats.org/officeDocument/2006/relationships/hyperlink" Target="https://twitter.com/prpleonelp21" TargetMode="External" /><Relationship Id="rId420" Type="http://schemas.openxmlformats.org/officeDocument/2006/relationships/hyperlink" Target="https://twitter.com/themarisataylor" TargetMode="External" /><Relationship Id="rId421" Type="http://schemas.openxmlformats.org/officeDocument/2006/relationships/hyperlink" Target="https://twitter.com/shawnmjones" TargetMode="External" /><Relationship Id="rId422" Type="http://schemas.openxmlformats.org/officeDocument/2006/relationships/hyperlink" Target="https://twitter.com/emily_pentz98" TargetMode="External" /><Relationship Id="rId423" Type="http://schemas.openxmlformats.org/officeDocument/2006/relationships/hyperlink" Target="https://twitter.com/ljs39" TargetMode="External" /><Relationship Id="rId424" Type="http://schemas.openxmlformats.org/officeDocument/2006/relationships/hyperlink" Target="https://twitter.com/jamiecarey311" TargetMode="External" /><Relationship Id="rId425" Type="http://schemas.openxmlformats.org/officeDocument/2006/relationships/hyperlink" Target="https://twitter.com/taynsel" TargetMode="External" /><Relationship Id="rId426" Type="http://schemas.openxmlformats.org/officeDocument/2006/relationships/hyperlink" Target="https://twitter.com/cybycmu" TargetMode="External" /><Relationship Id="rId427" Type="http://schemas.openxmlformats.org/officeDocument/2006/relationships/hyperlink" Target="https://twitter.com/lvrdntlv" TargetMode="External" /><Relationship Id="rId428" Type="http://schemas.openxmlformats.org/officeDocument/2006/relationships/hyperlink" Target="https://twitter.com/intersticia" TargetMode="External" /><Relationship Id="rId429" Type="http://schemas.openxmlformats.org/officeDocument/2006/relationships/hyperlink" Target="https://twitter.com/leannef" TargetMode="External" /><Relationship Id="rId430" Type="http://schemas.openxmlformats.org/officeDocument/2006/relationships/hyperlink" Target="https://twitter.com/btemp94" TargetMode="External" /><Relationship Id="rId431" Type="http://schemas.openxmlformats.org/officeDocument/2006/relationships/hyperlink" Target="https://twitter.com/khourycollege" TargetMode="External" /><Relationship Id="rId432" Type="http://schemas.openxmlformats.org/officeDocument/2006/relationships/hyperlink" Target="https://twitter.com/gjhouben" TargetMode="External" /><Relationship Id="rId433" Type="http://schemas.openxmlformats.org/officeDocument/2006/relationships/hyperlink" Target="https://twitter.com/madea_zabi" TargetMode="External" /><Relationship Id="rId434" Type="http://schemas.openxmlformats.org/officeDocument/2006/relationships/hyperlink" Target="https://twitter.com/edamiani064" TargetMode="External" /><Relationship Id="rId435" Type="http://schemas.openxmlformats.org/officeDocument/2006/relationships/hyperlink" Target="https://twitter.com/s2hewitt" TargetMode="External" /><Relationship Id="rId436" Type="http://schemas.openxmlformats.org/officeDocument/2006/relationships/hyperlink" Target="https://twitter.com/k_piach" TargetMode="External" /><Relationship Id="rId437" Type="http://schemas.openxmlformats.org/officeDocument/2006/relationships/hyperlink" Target="https://twitter.com/bad_indian_girl" TargetMode="External" /><Relationship Id="rId438" Type="http://schemas.openxmlformats.org/officeDocument/2006/relationships/hyperlink" Target="https://twitter.com/mraustinr5" TargetMode="External" /><Relationship Id="rId439" Type="http://schemas.openxmlformats.org/officeDocument/2006/relationships/hyperlink" Target="https://twitter.com/emm_nicolee" TargetMode="External" /><Relationship Id="rId440" Type="http://schemas.openxmlformats.org/officeDocument/2006/relationships/hyperlink" Target="https://twitter.com/rdaisey" TargetMode="External" /><Relationship Id="rId441" Type="http://schemas.openxmlformats.org/officeDocument/2006/relationships/hyperlink" Target="https://twitter.com/roseclare0000" TargetMode="External" /><Relationship Id="rId442" Type="http://schemas.openxmlformats.org/officeDocument/2006/relationships/hyperlink" Target="https://twitter.com/tmtn" TargetMode="External" /><Relationship Id="rId443" Type="http://schemas.openxmlformats.org/officeDocument/2006/relationships/hyperlink" Target="https://twitter.com/difrad" TargetMode="External" /><Relationship Id="rId444" Type="http://schemas.openxmlformats.org/officeDocument/2006/relationships/hyperlink" Target="https://twitter.com/emax" TargetMode="External" /><Relationship Id="rId445" Type="http://schemas.openxmlformats.org/officeDocument/2006/relationships/hyperlink" Target="https://twitter.com/pipwillcox" TargetMode="External" /><Relationship Id="rId446" Type="http://schemas.openxmlformats.org/officeDocument/2006/relationships/hyperlink" Target="https://twitter.com/dder" TargetMode="External" /><Relationship Id="rId447" Type="http://schemas.openxmlformats.org/officeDocument/2006/relationships/hyperlink" Target="https://twitter.com/peniguino1" TargetMode="External" /><Relationship Id="rId448" Type="http://schemas.openxmlformats.org/officeDocument/2006/relationships/hyperlink" Target="https://twitter.com/cecebenitoo" TargetMode="External" /><Relationship Id="rId449" Type="http://schemas.openxmlformats.org/officeDocument/2006/relationships/hyperlink" Target="https://twitter.com/thenoblezoe" TargetMode="External" /><Relationship Id="rId450" Type="http://schemas.openxmlformats.org/officeDocument/2006/relationships/hyperlink" Target="https://twitter.com/kazurcher" TargetMode="External" /><Relationship Id="rId451" Type="http://schemas.openxmlformats.org/officeDocument/2006/relationships/hyperlink" Target="https://twitter.com/libconferences" TargetMode="External" /><Relationship Id="rId452" Type="http://schemas.openxmlformats.org/officeDocument/2006/relationships/hyperlink" Target="https://twitter.com/ka_kinder" TargetMode="External" /><Relationship Id="rId453" Type="http://schemas.openxmlformats.org/officeDocument/2006/relationships/hyperlink" Target="https://twitter.com/leatherrose" TargetMode="External" /><Relationship Id="rId454" Type="http://schemas.openxmlformats.org/officeDocument/2006/relationships/hyperlink" Target="https://twitter.com/2jnugenu" TargetMode="External" /><Relationship Id="rId455" Type="http://schemas.openxmlformats.org/officeDocument/2006/relationships/hyperlink" Target="https://twitter.com/isabella83" TargetMode="External" /><Relationship Id="rId456" Type="http://schemas.openxmlformats.org/officeDocument/2006/relationships/hyperlink" Target="https://twitter.com/needmesomepie" TargetMode="External" /><Relationship Id="rId457" Type="http://schemas.openxmlformats.org/officeDocument/2006/relationships/hyperlink" Target="https://twitter.com/comppolcologne" TargetMode="External" /><Relationship Id="rId458" Type="http://schemas.openxmlformats.org/officeDocument/2006/relationships/hyperlink" Target="https://twitter.com/jwaeckerle" TargetMode="External" /><Relationship Id="rId459" Type="http://schemas.openxmlformats.org/officeDocument/2006/relationships/hyperlink" Target="https://twitter.com/ingorohlfing" TargetMode="External" /><Relationship Id="rId460" Type="http://schemas.openxmlformats.org/officeDocument/2006/relationships/hyperlink" Target="https://twitter.com/franziska" TargetMode="External" /><Relationship Id="rId461" Type="http://schemas.openxmlformats.org/officeDocument/2006/relationships/hyperlink" Target="https://twitter.com/arminmertens" TargetMode="External" /><Relationship Id="rId462" Type="http://schemas.openxmlformats.org/officeDocument/2006/relationships/hyperlink" Target="https://twitter.com/ognyanova" TargetMode="External" /><Relationship Id="rId463" Type="http://schemas.openxmlformats.org/officeDocument/2006/relationships/hyperlink" Target="https://twitter.com/fabiengandon" TargetMode="External" /><Relationship Id="rId464" Type="http://schemas.openxmlformats.org/officeDocument/2006/relationships/hyperlink" Target="https://twitter.com/snurb_dot_info" TargetMode="External" /><Relationship Id="rId465" Type="http://schemas.openxmlformats.org/officeDocument/2006/relationships/hyperlink" Target="https://twitter.com/jrn_rz" TargetMode="External" /><Relationship Id="rId466" Type="http://schemas.openxmlformats.org/officeDocument/2006/relationships/hyperlink" Target="https://twitter.com/franziskapradel" TargetMode="External" /><Relationship Id="rId467" Type="http://schemas.openxmlformats.org/officeDocument/2006/relationships/hyperlink" Target="https://twitter.com/stefandie" TargetMode="External" /><Relationship Id="rId468" Type="http://schemas.openxmlformats.org/officeDocument/2006/relationships/hyperlink" Target="https://twitter.com/bowlinearl" TargetMode="External" /><Relationship Id="rId469" Type="http://schemas.openxmlformats.org/officeDocument/2006/relationships/hyperlink" Target="https://twitter.com/techilosophy" TargetMode="External" /><Relationship Id="rId470" Type="http://schemas.openxmlformats.org/officeDocument/2006/relationships/hyperlink" Target="https://twitter.com/cchelmis" TargetMode="External" /><Relationship Id="rId471" Type="http://schemas.openxmlformats.org/officeDocument/2006/relationships/hyperlink" Target="https://twitter.com/eugene_siow" TargetMode="External" /><Relationship Id="rId472" Type="http://schemas.openxmlformats.org/officeDocument/2006/relationships/hyperlink" Target="https://twitter.com/damewendydbe" TargetMode="External" /><Relationship Id="rId473" Type="http://schemas.openxmlformats.org/officeDocument/2006/relationships/hyperlink" Target="https://twitter.com/exdwarf" TargetMode="External" /><Relationship Id="rId474" Type="http://schemas.openxmlformats.org/officeDocument/2006/relationships/hyperlink" Target="https://twitter.com/floodserveu" TargetMode="External" /><Relationship Id="rId475" Type="http://schemas.openxmlformats.org/officeDocument/2006/relationships/hyperlink" Target="https://twitter.com/shapeid_eu" TargetMode="External" /><Relationship Id="rId476" Type="http://schemas.openxmlformats.org/officeDocument/2006/relationships/hyperlink" Target="https://twitter.com/olyerickson" TargetMode="External" /><Relationship Id="rId477" Type="http://schemas.openxmlformats.org/officeDocument/2006/relationships/hyperlink" Target="https://twitter.com/nytimes" TargetMode="External" /><Relationship Id="rId478" Type="http://schemas.openxmlformats.org/officeDocument/2006/relationships/hyperlink" Target="https://twitter.com/faizapatelbcj" TargetMode="External" /><Relationship Id="rId479" Type="http://schemas.openxmlformats.org/officeDocument/2006/relationships/hyperlink" Target="https://twitter.com/creeppro_eit" TargetMode="External" /><Relationship Id="rId480" Type="http://schemas.openxmlformats.org/officeDocument/2006/relationships/hyperlink" Target="https://twitter.com/solidmit" TargetMode="External" /><Relationship Id="rId481" Type="http://schemas.openxmlformats.org/officeDocument/2006/relationships/hyperlink" Target="https://twitter.com/halani" TargetMode="External" /><Relationship Id="rId482" Type="http://schemas.openxmlformats.org/officeDocument/2006/relationships/comments" Target="../comments2.xml" /><Relationship Id="rId483" Type="http://schemas.openxmlformats.org/officeDocument/2006/relationships/vmlDrawing" Target="../drawings/vmlDrawing2.vml" /><Relationship Id="rId484" Type="http://schemas.openxmlformats.org/officeDocument/2006/relationships/table" Target="../tables/table2.xml" /><Relationship Id="rId485" Type="http://schemas.openxmlformats.org/officeDocument/2006/relationships/drawing" Target="../drawings/drawing1.xml" /><Relationship Id="rId4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ebsci19.webscience.org/" TargetMode="External" /><Relationship Id="rId2" Type="http://schemas.openxmlformats.org/officeDocument/2006/relationships/hyperlink" Target="https://solar.lowtechmagazine.com/about.html" TargetMode="External" /><Relationship Id="rId3" Type="http://schemas.openxmlformats.org/officeDocument/2006/relationships/hyperlink" Target="https://twitter.com/ka_kinder/status/1145684376283275264" TargetMode="External" /><Relationship Id="rId4" Type="http://schemas.openxmlformats.org/officeDocument/2006/relationships/hyperlink" Target="https://dh.fbk.eu/sites/dh.fbk.eu/files/creepdemo_1.m4v" TargetMode="External" /><Relationship Id="rId5" Type="http://schemas.openxmlformats.org/officeDocument/2006/relationships/hyperlink" Target="https://www.nytimes.com/2019/06/30/opinion/immigrants-social-media.html" TargetMode="External" /><Relationship Id="rId6" Type="http://schemas.openxmlformats.org/officeDocument/2006/relationships/hyperlink" Target="https://www.vice.com/en_us/article/d3b7na/the-story-of-lenny-the-internets-favorite-telemarketing-troll" TargetMode="External" /><Relationship Id="rId7" Type="http://schemas.openxmlformats.org/officeDocument/2006/relationships/hyperlink" Target="https://websci19.webscience.org/papers.html" TargetMode="External" /><Relationship Id="rId8" Type="http://schemas.openxmlformats.org/officeDocument/2006/relationships/hyperlink" Target="https://www.khoury.northeastern.edu/general/acm-websci-19-at-northeastern-brings-together-experts-from-many-disciplines/" TargetMode="External" /><Relationship Id="rId9" Type="http://schemas.openxmlformats.org/officeDocument/2006/relationships/hyperlink" Target="http://mcn.edu/pronoun-stickers-mcn-2016/" TargetMode="External" /><Relationship Id="rId10" Type="http://schemas.openxmlformats.org/officeDocument/2006/relationships/hyperlink" Target="https://twitter.com/foucaultwelles/status/1145300996316286976" TargetMode="External" /><Relationship Id="rId11" Type="http://schemas.openxmlformats.org/officeDocument/2006/relationships/hyperlink" Target="https://websci19.webscience.org/" TargetMode="External" /><Relationship Id="rId12" Type="http://schemas.openxmlformats.org/officeDocument/2006/relationships/hyperlink" Target="https://solar.lowtechmagazine.com/about.html" TargetMode="External" /><Relationship Id="rId13" Type="http://schemas.openxmlformats.org/officeDocument/2006/relationships/hyperlink" Target="http://mcn.edu/pronoun-stickers-mcn-2016/" TargetMode="External" /><Relationship Id="rId14" Type="http://schemas.openxmlformats.org/officeDocument/2006/relationships/hyperlink" Target="https://www.vice.com/en_us/article/d3b7na/the-story-of-lenny-the-internets-favorite-telemarketing-troll" TargetMode="External" /><Relationship Id="rId15" Type="http://schemas.openxmlformats.org/officeDocument/2006/relationships/hyperlink" Target="https://www.nytimes.com/2019/06/30/opinion/immigrants-social-media.html" TargetMode="External" /><Relationship Id="rId16" Type="http://schemas.openxmlformats.org/officeDocument/2006/relationships/hyperlink" Target="https://dh.fbk.eu/sites/dh.fbk.eu/files/creepdemo_1.m4v" TargetMode="External" /><Relationship Id="rId17" Type="http://schemas.openxmlformats.org/officeDocument/2006/relationships/hyperlink" Target="https://www.khoury.northeastern.edu/general/acm-websci-19-at-northeastern-brings-together-experts-from-many-disciplines/" TargetMode="External" /><Relationship Id="rId18" Type="http://schemas.openxmlformats.org/officeDocument/2006/relationships/hyperlink" Target="https://websci19.webscience.org/" TargetMode="External" /><Relationship Id="rId19" Type="http://schemas.openxmlformats.org/officeDocument/2006/relationships/hyperlink" Target="https://twitter.com/foucaultwelles/status/1145300996316286976" TargetMode="External" /><Relationship Id="rId20" Type="http://schemas.openxmlformats.org/officeDocument/2006/relationships/hyperlink" Target="https://twitter.com/ka_kinder/status/1145684376283275264" TargetMode="External" /><Relationship Id="rId21" Type="http://schemas.openxmlformats.org/officeDocument/2006/relationships/hyperlink" Target="https://websci19.webscience.org/papers.html" TargetMode="External" /><Relationship Id="rId22" Type="http://schemas.openxmlformats.org/officeDocument/2006/relationships/hyperlink" Target="https://pervade.umd.edu/event/websci-19/"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1771</v>
      </c>
      <c r="BB2" s="13" t="s">
        <v>1787</v>
      </c>
      <c r="BC2" s="13" t="s">
        <v>1788</v>
      </c>
      <c r="BD2" s="118" t="s">
        <v>2387</v>
      </c>
      <c r="BE2" s="118" t="s">
        <v>2388</v>
      </c>
      <c r="BF2" s="118" t="s">
        <v>2389</v>
      </c>
      <c r="BG2" s="118" t="s">
        <v>2390</v>
      </c>
      <c r="BH2" s="118" t="s">
        <v>2391</v>
      </c>
      <c r="BI2" s="118" t="s">
        <v>2392</v>
      </c>
      <c r="BJ2" s="118" t="s">
        <v>2393</v>
      </c>
      <c r="BK2" s="118" t="s">
        <v>2394</v>
      </c>
      <c r="BL2" s="118" t="s">
        <v>2395</v>
      </c>
    </row>
    <row r="3" spans="1:64" ht="15" customHeight="1">
      <c r="A3" s="64" t="s">
        <v>212</v>
      </c>
      <c r="B3" s="64" t="s">
        <v>306</v>
      </c>
      <c r="C3" s="65" t="s">
        <v>2400</v>
      </c>
      <c r="D3" s="66">
        <v>3</v>
      </c>
      <c r="E3" s="67" t="s">
        <v>132</v>
      </c>
      <c r="F3" s="68">
        <v>32</v>
      </c>
      <c r="G3" s="65"/>
      <c r="H3" s="69"/>
      <c r="I3" s="70"/>
      <c r="J3" s="70"/>
      <c r="K3" s="34" t="s">
        <v>65</v>
      </c>
      <c r="L3" s="71">
        <v>3</v>
      </c>
      <c r="M3" s="71"/>
      <c r="N3" s="72"/>
      <c r="O3" s="78" t="s">
        <v>326</v>
      </c>
      <c r="P3" s="80">
        <v>43640.64986111111</v>
      </c>
      <c r="Q3" s="78" t="s">
        <v>328</v>
      </c>
      <c r="R3" s="78"/>
      <c r="S3" s="78"/>
      <c r="T3" s="78" t="s">
        <v>460</v>
      </c>
      <c r="U3" s="78"/>
      <c r="V3" s="83" t="s">
        <v>517</v>
      </c>
      <c r="W3" s="80">
        <v>43640.64986111111</v>
      </c>
      <c r="X3" s="83" t="s">
        <v>601</v>
      </c>
      <c r="Y3" s="78"/>
      <c r="Z3" s="78"/>
      <c r="AA3" s="84" t="s">
        <v>794</v>
      </c>
      <c r="AB3" s="78"/>
      <c r="AC3" s="78" t="b">
        <v>0</v>
      </c>
      <c r="AD3" s="78">
        <v>0</v>
      </c>
      <c r="AE3" s="84" t="s">
        <v>988</v>
      </c>
      <c r="AF3" s="78" t="b">
        <v>0</v>
      </c>
      <c r="AG3" s="78" t="s">
        <v>990</v>
      </c>
      <c r="AH3" s="78"/>
      <c r="AI3" s="84" t="s">
        <v>988</v>
      </c>
      <c r="AJ3" s="78" t="b">
        <v>0</v>
      </c>
      <c r="AK3" s="78">
        <v>1</v>
      </c>
      <c r="AL3" s="84" t="s">
        <v>800</v>
      </c>
      <c r="AM3" s="78" t="s">
        <v>992</v>
      </c>
      <c r="AN3" s="78" t="b">
        <v>0</v>
      </c>
      <c r="AO3" s="84" t="s">
        <v>800</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218</v>
      </c>
      <c r="C4" s="65" t="s">
        <v>2400</v>
      </c>
      <c r="D4" s="66">
        <v>3</v>
      </c>
      <c r="E4" s="67" t="s">
        <v>132</v>
      </c>
      <c r="F4" s="68">
        <v>32</v>
      </c>
      <c r="G4" s="65"/>
      <c r="H4" s="69"/>
      <c r="I4" s="70"/>
      <c r="J4" s="70"/>
      <c r="K4" s="34" t="s">
        <v>65</v>
      </c>
      <c r="L4" s="77">
        <v>4</v>
      </c>
      <c r="M4" s="77"/>
      <c r="N4" s="72"/>
      <c r="O4" s="79" t="s">
        <v>326</v>
      </c>
      <c r="P4" s="81">
        <v>43640.64986111111</v>
      </c>
      <c r="Q4" s="79" t="s">
        <v>328</v>
      </c>
      <c r="R4" s="79"/>
      <c r="S4" s="79"/>
      <c r="T4" s="79" t="s">
        <v>460</v>
      </c>
      <c r="U4" s="79"/>
      <c r="V4" s="82" t="s">
        <v>517</v>
      </c>
      <c r="W4" s="81">
        <v>43640.64986111111</v>
      </c>
      <c r="X4" s="82" t="s">
        <v>601</v>
      </c>
      <c r="Y4" s="79"/>
      <c r="Z4" s="79"/>
      <c r="AA4" s="85" t="s">
        <v>794</v>
      </c>
      <c r="AB4" s="79"/>
      <c r="AC4" s="79" t="b">
        <v>0</v>
      </c>
      <c r="AD4" s="79">
        <v>0</v>
      </c>
      <c r="AE4" s="85" t="s">
        <v>988</v>
      </c>
      <c r="AF4" s="79" t="b">
        <v>0</v>
      </c>
      <c r="AG4" s="79" t="s">
        <v>990</v>
      </c>
      <c r="AH4" s="79"/>
      <c r="AI4" s="85" t="s">
        <v>988</v>
      </c>
      <c r="AJ4" s="79" t="b">
        <v>0</v>
      </c>
      <c r="AK4" s="79">
        <v>1</v>
      </c>
      <c r="AL4" s="85" t="s">
        <v>800</v>
      </c>
      <c r="AM4" s="79" t="s">
        <v>992</v>
      </c>
      <c r="AN4" s="79" t="b">
        <v>0</v>
      </c>
      <c r="AO4" s="85" t="s">
        <v>800</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v>0</v>
      </c>
      <c r="BE4" s="49">
        <v>0</v>
      </c>
      <c r="BF4" s="48">
        <v>0</v>
      </c>
      <c r="BG4" s="49">
        <v>0</v>
      </c>
      <c r="BH4" s="48">
        <v>0</v>
      </c>
      <c r="BI4" s="49">
        <v>0</v>
      </c>
      <c r="BJ4" s="48">
        <v>24</v>
      </c>
      <c r="BK4" s="49">
        <v>100</v>
      </c>
      <c r="BL4" s="48">
        <v>24</v>
      </c>
    </row>
    <row r="5" spans="1:64" ht="15">
      <c r="A5" s="64" t="s">
        <v>213</v>
      </c>
      <c r="B5" s="64" t="s">
        <v>213</v>
      </c>
      <c r="C5" s="65" t="s">
        <v>2400</v>
      </c>
      <c r="D5" s="66">
        <v>3</v>
      </c>
      <c r="E5" s="67" t="s">
        <v>132</v>
      </c>
      <c r="F5" s="68">
        <v>32</v>
      </c>
      <c r="G5" s="65"/>
      <c r="H5" s="69"/>
      <c r="I5" s="70"/>
      <c r="J5" s="70"/>
      <c r="K5" s="34" t="s">
        <v>65</v>
      </c>
      <c r="L5" s="77">
        <v>5</v>
      </c>
      <c r="M5" s="77"/>
      <c r="N5" s="72"/>
      <c r="O5" s="79" t="s">
        <v>176</v>
      </c>
      <c r="P5" s="81">
        <v>43646.451840277776</v>
      </c>
      <c r="Q5" s="79" t="s">
        <v>329</v>
      </c>
      <c r="R5" s="79"/>
      <c r="S5" s="79"/>
      <c r="T5" s="79" t="s">
        <v>460</v>
      </c>
      <c r="U5" s="82" t="s">
        <v>474</v>
      </c>
      <c r="V5" s="82" t="s">
        <v>474</v>
      </c>
      <c r="W5" s="81">
        <v>43646.451840277776</v>
      </c>
      <c r="X5" s="82" t="s">
        <v>602</v>
      </c>
      <c r="Y5" s="79"/>
      <c r="Z5" s="79"/>
      <c r="AA5" s="85" t="s">
        <v>795</v>
      </c>
      <c r="AB5" s="79"/>
      <c r="AC5" s="79" t="b">
        <v>0</v>
      </c>
      <c r="AD5" s="79">
        <v>6</v>
      </c>
      <c r="AE5" s="85" t="s">
        <v>988</v>
      </c>
      <c r="AF5" s="79" t="b">
        <v>0</v>
      </c>
      <c r="AG5" s="79" t="s">
        <v>990</v>
      </c>
      <c r="AH5" s="79"/>
      <c r="AI5" s="85" t="s">
        <v>988</v>
      </c>
      <c r="AJ5" s="79" t="b">
        <v>0</v>
      </c>
      <c r="AK5" s="79">
        <v>0</v>
      </c>
      <c r="AL5" s="85" t="s">
        <v>988</v>
      </c>
      <c r="AM5" s="79" t="s">
        <v>993</v>
      </c>
      <c r="AN5" s="79" t="b">
        <v>0</v>
      </c>
      <c r="AO5" s="85" t="s">
        <v>795</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v>1</v>
      </c>
      <c r="BE5" s="49">
        <v>7.6923076923076925</v>
      </c>
      <c r="BF5" s="48">
        <v>0</v>
      </c>
      <c r="BG5" s="49">
        <v>0</v>
      </c>
      <c r="BH5" s="48">
        <v>0</v>
      </c>
      <c r="BI5" s="49">
        <v>0</v>
      </c>
      <c r="BJ5" s="48">
        <v>12</v>
      </c>
      <c r="BK5" s="49">
        <v>92.3076923076923</v>
      </c>
      <c r="BL5" s="48">
        <v>13</v>
      </c>
    </row>
    <row r="6" spans="1:64" ht="15">
      <c r="A6" s="64" t="s">
        <v>214</v>
      </c>
      <c r="B6" s="64" t="s">
        <v>307</v>
      </c>
      <c r="C6" s="65" t="s">
        <v>2400</v>
      </c>
      <c r="D6" s="66">
        <v>3</v>
      </c>
      <c r="E6" s="67" t="s">
        <v>132</v>
      </c>
      <c r="F6" s="68">
        <v>32</v>
      </c>
      <c r="G6" s="65"/>
      <c r="H6" s="69"/>
      <c r="I6" s="70"/>
      <c r="J6" s="70"/>
      <c r="K6" s="34" t="s">
        <v>65</v>
      </c>
      <c r="L6" s="77">
        <v>6</v>
      </c>
      <c r="M6" s="77"/>
      <c r="N6" s="72"/>
      <c r="O6" s="79" t="s">
        <v>326</v>
      </c>
      <c r="P6" s="81">
        <v>43646.540914351855</v>
      </c>
      <c r="Q6" s="79" t="s">
        <v>330</v>
      </c>
      <c r="R6" s="79"/>
      <c r="S6" s="79"/>
      <c r="T6" s="79" t="s">
        <v>460</v>
      </c>
      <c r="U6" s="79"/>
      <c r="V6" s="82" t="s">
        <v>518</v>
      </c>
      <c r="W6" s="81">
        <v>43646.540914351855</v>
      </c>
      <c r="X6" s="82" t="s">
        <v>603</v>
      </c>
      <c r="Y6" s="79"/>
      <c r="Z6" s="79"/>
      <c r="AA6" s="85" t="s">
        <v>796</v>
      </c>
      <c r="AB6" s="79"/>
      <c r="AC6" s="79" t="b">
        <v>0</v>
      </c>
      <c r="AD6" s="79">
        <v>0</v>
      </c>
      <c r="AE6" s="85" t="s">
        <v>988</v>
      </c>
      <c r="AF6" s="79" t="b">
        <v>0</v>
      </c>
      <c r="AG6" s="79" t="s">
        <v>990</v>
      </c>
      <c r="AH6" s="79"/>
      <c r="AI6" s="85" t="s">
        <v>988</v>
      </c>
      <c r="AJ6" s="79" t="b">
        <v>0</v>
      </c>
      <c r="AK6" s="79">
        <v>9</v>
      </c>
      <c r="AL6" s="85" t="s">
        <v>908</v>
      </c>
      <c r="AM6" s="79" t="s">
        <v>993</v>
      </c>
      <c r="AN6" s="79" t="b">
        <v>0</v>
      </c>
      <c r="AO6" s="85" t="s">
        <v>908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214</v>
      </c>
      <c r="B7" s="64" t="s">
        <v>288</v>
      </c>
      <c r="C7" s="65" t="s">
        <v>2400</v>
      </c>
      <c r="D7" s="66">
        <v>3</v>
      </c>
      <c r="E7" s="67" t="s">
        <v>132</v>
      </c>
      <c r="F7" s="68">
        <v>32</v>
      </c>
      <c r="G7" s="65"/>
      <c r="H7" s="69"/>
      <c r="I7" s="70"/>
      <c r="J7" s="70"/>
      <c r="K7" s="34" t="s">
        <v>65</v>
      </c>
      <c r="L7" s="77">
        <v>7</v>
      </c>
      <c r="M7" s="77"/>
      <c r="N7" s="72"/>
      <c r="O7" s="79" t="s">
        <v>326</v>
      </c>
      <c r="P7" s="81">
        <v>43646.540914351855</v>
      </c>
      <c r="Q7" s="79" t="s">
        <v>330</v>
      </c>
      <c r="R7" s="79"/>
      <c r="S7" s="79"/>
      <c r="T7" s="79" t="s">
        <v>460</v>
      </c>
      <c r="U7" s="79"/>
      <c r="V7" s="82" t="s">
        <v>518</v>
      </c>
      <c r="W7" s="81">
        <v>43646.540914351855</v>
      </c>
      <c r="X7" s="82" t="s">
        <v>603</v>
      </c>
      <c r="Y7" s="79"/>
      <c r="Z7" s="79"/>
      <c r="AA7" s="85" t="s">
        <v>796</v>
      </c>
      <c r="AB7" s="79"/>
      <c r="AC7" s="79" t="b">
        <v>0</v>
      </c>
      <c r="AD7" s="79">
        <v>0</v>
      </c>
      <c r="AE7" s="85" t="s">
        <v>988</v>
      </c>
      <c r="AF7" s="79" t="b">
        <v>0</v>
      </c>
      <c r="AG7" s="79" t="s">
        <v>990</v>
      </c>
      <c r="AH7" s="79"/>
      <c r="AI7" s="85" t="s">
        <v>988</v>
      </c>
      <c r="AJ7" s="79" t="b">
        <v>0</v>
      </c>
      <c r="AK7" s="79">
        <v>9</v>
      </c>
      <c r="AL7" s="85" t="s">
        <v>908</v>
      </c>
      <c r="AM7" s="79" t="s">
        <v>993</v>
      </c>
      <c r="AN7" s="79" t="b">
        <v>0</v>
      </c>
      <c r="AO7" s="85" t="s">
        <v>908</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0</v>
      </c>
      <c r="BG7" s="49">
        <v>0</v>
      </c>
      <c r="BH7" s="48">
        <v>0</v>
      </c>
      <c r="BI7" s="49">
        <v>0</v>
      </c>
      <c r="BJ7" s="48">
        <v>19</v>
      </c>
      <c r="BK7" s="49">
        <v>100</v>
      </c>
      <c r="BL7" s="48">
        <v>19</v>
      </c>
    </row>
    <row r="8" spans="1:64" ht="15">
      <c r="A8" s="64" t="s">
        <v>215</v>
      </c>
      <c r="B8" s="64" t="s">
        <v>260</v>
      </c>
      <c r="C8" s="65" t="s">
        <v>2400</v>
      </c>
      <c r="D8" s="66">
        <v>3</v>
      </c>
      <c r="E8" s="67" t="s">
        <v>132</v>
      </c>
      <c r="F8" s="68">
        <v>32</v>
      </c>
      <c r="G8" s="65"/>
      <c r="H8" s="69"/>
      <c r="I8" s="70"/>
      <c r="J8" s="70"/>
      <c r="K8" s="34" t="s">
        <v>65</v>
      </c>
      <c r="L8" s="77">
        <v>8</v>
      </c>
      <c r="M8" s="77"/>
      <c r="N8" s="72"/>
      <c r="O8" s="79" t="s">
        <v>326</v>
      </c>
      <c r="P8" s="81">
        <v>43646.607453703706</v>
      </c>
      <c r="Q8" s="79" t="s">
        <v>331</v>
      </c>
      <c r="R8" s="79"/>
      <c r="S8" s="79"/>
      <c r="T8" s="79" t="s">
        <v>461</v>
      </c>
      <c r="U8" s="82" t="s">
        <v>475</v>
      </c>
      <c r="V8" s="82" t="s">
        <v>475</v>
      </c>
      <c r="W8" s="81">
        <v>43646.607453703706</v>
      </c>
      <c r="X8" s="82" t="s">
        <v>604</v>
      </c>
      <c r="Y8" s="79"/>
      <c r="Z8" s="79"/>
      <c r="AA8" s="85" t="s">
        <v>797</v>
      </c>
      <c r="AB8" s="79"/>
      <c r="AC8" s="79" t="b">
        <v>0</v>
      </c>
      <c r="AD8" s="79">
        <v>0</v>
      </c>
      <c r="AE8" s="85" t="s">
        <v>988</v>
      </c>
      <c r="AF8" s="79" t="b">
        <v>0</v>
      </c>
      <c r="AG8" s="79" t="s">
        <v>990</v>
      </c>
      <c r="AH8" s="79"/>
      <c r="AI8" s="85" t="s">
        <v>988</v>
      </c>
      <c r="AJ8" s="79" t="b">
        <v>0</v>
      </c>
      <c r="AK8" s="79">
        <v>1</v>
      </c>
      <c r="AL8" s="85" t="s">
        <v>943</v>
      </c>
      <c r="AM8" s="79" t="s">
        <v>994</v>
      </c>
      <c r="AN8" s="79" t="b">
        <v>0</v>
      </c>
      <c r="AO8" s="85" t="s">
        <v>943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0</v>
      </c>
      <c r="BG8" s="49">
        <v>0</v>
      </c>
      <c r="BH8" s="48">
        <v>0</v>
      </c>
      <c r="BI8" s="49">
        <v>0</v>
      </c>
      <c r="BJ8" s="48">
        <v>10</v>
      </c>
      <c r="BK8" s="49">
        <v>100</v>
      </c>
      <c r="BL8" s="48">
        <v>10</v>
      </c>
    </row>
    <row r="9" spans="1:64" ht="15">
      <c r="A9" s="64" t="s">
        <v>216</v>
      </c>
      <c r="B9" s="64" t="s">
        <v>299</v>
      </c>
      <c r="C9" s="65" t="s">
        <v>2400</v>
      </c>
      <c r="D9" s="66">
        <v>3</v>
      </c>
      <c r="E9" s="67" t="s">
        <v>132</v>
      </c>
      <c r="F9" s="68">
        <v>32</v>
      </c>
      <c r="G9" s="65"/>
      <c r="H9" s="69"/>
      <c r="I9" s="70"/>
      <c r="J9" s="70"/>
      <c r="K9" s="34" t="s">
        <v>65</v>
      </c>
      <c r="L9" s="77">
        <v>9</v>
      </c>
      <c r="M9" s="77"/>
      <c r="N9" s="72"/>
      <c r="O9" s="79" t="s">
        <v>326</v>
      </c>
      <c r="P9" s="81">
        <v>43646.62981481481</v>
      </c>
      <c r="Q9" s="79" t="s">
        <v>332</v>
      </c>
      <c r="R9" s="79"/>
      <c r="S9" s="79"/>
      <c r="T9" s="79" t="s">
        <v>462</v>
      </c>
      <c r="U9" s="79"/>
      <c r="V9" s="82" t="s">
        <v>519</v>
      </c>
      <c r="W9" s="81">
        <v>43646.62981481481</v>
      </c>
      <c r="X9" s="82" t="s">
        <v>605</v>
      </c>
      <c r="Y9" s="79"/>
      <c r="Z9" s="79"/>
      <c r="AA9" s="85" t="s">
        <v>798</v>
      </c>
      <c r="AB9" s="79"/>
      <c r="AC9" s="79" t="b">
        <v>0</v>
      </c>
      <c r="AD9" s="79">
        <v>0</v>
      </c>
      <c r="AE9" s="85" t="s">
        <v>988</v>
      </c>
      <c r="AF9" s="79" t="b">
        <v>0</v>
      </c>
      <c r="AG9" s="79" t="s">
        <v>990</v>
      </c>
      <c r="AH9" s="79"/>
      <c r="AI9" s="85" t="s">
        <v>988</v>
      </c>
      <c r="AJ9" s="79" t="b">
        <v>0</v>
      </c>
      <c r="AK9" s="79">
        <v>2</v>
      </c>
      <c r="AL9" s="85" t="s">
        <v>970</v>
      </c>
      <c r="AM9" s="79" t="s">
        <v>993</v>
      </c>
      <c r="AN9" s="79" t="b">
        <v>0</v>
      </c>
      <c r="AO9" s="85" t="s">
        <v>970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9</v>
      </c>
      <c r="BK9" s="49">
        <v>100</v>
      </c>
      <c r="BL9" s="48">
        <v>9</v>
      </c>
    </row>
    <row r="10" spans="1:64" ht="15">
      <c r="A10" s="64" t="s">
        <v>217</v>
      </c>
      <c r="B10" s="64" t="s">
        <v>307</v>
      </c>
      <c r="C10" s="65" t="s">
        <v>2400</v>
      </c>
      <c r="D10" s="66">
        <v>3</v>
      </c>
      <c r="E10" s="67" t="s">
        <v>132</v>
      </c>
      <c r="F10" s="68">
        <v>32</v>
      </c>
      <c r="G10" s="65"/>
      <c r="H10" s="69"/>
      <c r="I10" s="70"/>
      <c r="J10" s="70"/>
      <c r="K10" s="34" t="s">
        <v>65</v>
      </c>
      <c r="L10" s="77">
        <v>10</v>
      </c>
      <c r="M10" s="77"/>
      <c r="N10" s="72"/>
      <c r="O10" s="79" t="s">
        <v>326</v>
      </c>
      <c r="P10" s="81">
        <v>43646.79914351852</v>
      </c>
      <c r="Q10" s="79" t="s">
        <v>330</v>
      </c>
      <c r="R10" s="79"/>
      <c r="S10" s="79"/>
      <c r="T10" s="79" t="s">
        <v>460</v>
      </c>
      <c r="U10" s="79"/>
      <c r="V10" s="82" t="s">
        <v>520</v>
      </c>
      <c r="W10" s="81">
        <v>43646.79914351852</v>
      </c>
      <c r="X10" s="82" t="s">
        <v>606</v>
      </c>
      <c r="Y10" s="79"/>
      <c r="Z10" s="79"/>
      <c r="AA10" s="85" t="s">
        <v>799</v>
      </c>
      <c r="AB10" s="79"/>
      <c r="AC10" s="79" t="b">
        <v>0</v>
      </c>
      <c r="AD10" s="79">
        <v>0</v>
      </c>
      <c r="AE10" s="85" t="s">
        <v>988</v>
      </c>
      <c r="AF10" s="79" t="b">
        <v>0</v>
      </c>
      <c r="AG10" s="79" t="s">
        <v>990</v>
      </c>
      <c r="AH10" s="79"/>
      <c r="AI10" s="85" t="s">
        <v>988</v>
      </c>
      <c r="AJ10" s="79" t="b">
        <v>0</v>
      </c>
      <c r="AK10" s="79">
        <v>9</v>
      </c>
      <c r="AL10" s="85" t="s">
        <v>908</v>
      </c>
      <c r="AM10" s="79" t="s">
        <v>994</v>
      </c>
      <c r="AN10" s="79" t="b">
        <v>0</v>
      </c>
      <c r="AO10" s="85" t="s">
        <v>908</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217</v>
      </c>
      <c r="B11" s="64" t="s">
        <v>288</v>
      </c>
      <c r="C11" s="65" t="s">
        <v>2400</v>
      </c>
      <c r="D11" s="66">
        <v>3</v>
      </c>
      <c r="E11" s="67" t="s">
        <v>132</v>
      </c>
      <c r="F11" s="68">
        <v>32</v>
      </c>
      <c r="G11" s="65"/>
      <c r="H11" s="69"/>
      <c r="I11" s="70"/>
      <c r="J11" s="70"/>
      <c r="K11" s="34" t="s">
        <v>65</v>
      </c>
      <c r="L11" s="77">
        <v>11</v>
      </c>
      <c r="M11" s="77"/>
      <c r="N11" s="72"/>
      <c r="O11" s="79" t="s">
        <v>326</v>
      </c>
      <c r="P11" s="81">
        <v>43646.79914351852</v>
      </c>
      <c r="Q11" s="79" t="s">
        <v>330</v>
      </c>
      <c r="R11" s="79"/>
      <c r="S11" s="79"/>
      <c r="T11" s="79" t="s">
        <v>460</v>
      </c>
      <c r="U11" s="79"/>
      <c r="V11" s="82" t="s">
        <v>520</v>
      </c>
      <c r="W11" s="81">
        <v>43646.79914351852</v>
      </c>
      <c r="X11" s="82" t="s">
        <v>606</v>
      </c>
      <c r="Y11" s="79"/>
      <c r="Z11" s="79"/>
      <c r="AA11" s="85" t="s">
        <v>799</v>
      </c>
      <c r="AB11" s="79"/>
      <c r="AC11" s="79" t="b">
        <v>0</v>
      </c>
      <c r="AD11" s="79">
        <v>0</v>
      </c>
      <c r="AE11" s="85" t="s">
        <v>988</v>
      </c>
      <c r="AF11" s="79" t="b">
        <v>0</v>
      </c>
      <c r="AG11" s="79" t="s">
        <v>990</v>
      </c>
      <c r="AH11" s="79"/>
      <c r="AI11" s="85" t="s">
        <v>988</v>
      </c>
      <c r="AJ11" s="79" t="b">
        <v>0</v>
      </c>
      <c r="AK11" s="79">
        <v>9</v>
      </c>
      <c r="AL11" s="85" t="s">
        <v>908</v>
      </c>
      <c r="AM11" s="79" t="s">
        <v>994</v>
      </c>
      <c r="AN11" s="79" t="b">
        <v>0</v>
      </c>
      <c r="AO11" s="85" t="s">
        <v>908</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19</v>
      </c>
      <c r="BK11" s="49">
        <v>100</v>
      </c>
      <c r="BL11" s="48">
        <v>19</v>
      </c>
    </row>
    <row r="12" spans="1:64" ht="15">
      <c r="A12" s="64" t="s">
        <v>218</v>
      </c>
      <c r="B12" s="64" t="s">
        <v>306</v>
      </c>
      <c r="C12" s="65" t="s">
        <v>2400</v>
      </c>
      <c r="D12" s="66">
        <v>3</v>
      </c>
      <c r="E12" s="67" t="s">
        <v>132</v>
      </c>
      <c r="F12" s="68">
        <v>32</v>
      </c>
      <c r="G12" s="65"/>
      <c r="H12" s="69"/>
      <c r="I12" s="70"/>
      <c r="J12" s="70"/>
      <c r="K12" s="34" t="s">
        <v>65</v>
      </c>
      <c r="L12" s="77">
        <v>12</v>
      </c>
      <c r="M12" s="77"/>
      <c r="N12" s="72"/>
      <c r="O12" s="79" t="s">
        <v>326</v>
      </c>
      <c r="P12" s="81">
        <v>43640.636875</v>
      </c>
      <c r="Q12" s="79" t="s">
        <v>333</v>
      </c>
      <c r="R12" s="82" t="s">
        <v>440</v>
      </c>
      <c r="S12" s="79" t="s">
        <v>451</v>
      </c>
      <c r="T12" s="79" t="s">
        <v>463</v>
      </c>
      <c r="U12" s="79"/>
      <c r="V12" s="82" t="s">
        <v>521</v>
      </c>
      <c r="W12" s="81">
        <v>43640.636875</v>
      </c>
      <c r="X12" s="82" t="s">
        <v>607</v>
      </c>
      <c r="Y12" s="79"/>
      <c r="Z12" s="79"/>
      <c r="AA12" s="85" t="s">
        <v>800</v>
      </c>
      <c r="AB12" s="79"/>
      <c r="AC12" s="79" t="b">
        <v>0</v>
      </c>
      <c r="AD12" s="79">
        <v>3</v>
      </c>
      <c r="AE12" s="85" t="s">
        <v>988</v>
      </c>
      <c r="AF12" s="79" t="b">
        <v>0</v>
      </c>
      <c r="AG12" s="79" t="s">
        <v>990</v>
      </c>
      <c r="AH12" s="79"/>
      <c r="AI12" s="85" t="s">
        <v>988</v>
      </c>
      <c r="AJ12" s="79" t="b">
        <v>0</v>
      </c>
      <c r="AK12" s="79">
        <v>1</v>
      </c>
      <c r="AL12" s="85" t="s">
        <v>988</v>
      </c>
      <c r="AM12" s="79" t="s">
        <v>995</v>
      </c>
      <c r="AN12" s="79" t="b">
        <v>0</v>
      </c>
      <c r="AO12" s="85" t="s">
        <v>800</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0</v>
      </c>
      <c r="BE12" s="49">
        <v>0</v>
      </c>
      <c r="BF12" s="48">
        <v>1</v>
      </c>
      <c r="BG12" s="49">
        <v>2.4390243902439024</v>
      </c>
      <c r="BH12" s="48">
        <v>0</v>
      </c>
      <c r="BI12" s="49">
        <v>0</v>
      </c>
      <c r="BJ12" s="48">
        <v>40</v>
      </c>
      <c r="BK12" s="49">
        <v>97.5609756097561</v>
      </c>
      <c r="BL12" s="48">
        <v>41</v>
      </c>
    </row>
    <row r="13" spans="1:64" ht="15">
      <c r="A13" s="64" t="s">
        <v>218</v>
      </c>
      <c r="B13" s="64" t="s">
        <v>218</v>
      </c>
      <c r="C13" s="65" t="s">
        <v>2401</v>
      </c>
      <c r="D13" s="66">
        <v>5.333333333333334</v>
      </c>
      <c r="E13" s="67" t="s">
        <v>136</v>
      </c>
      <c r="F13" s="68">
        <v>30.142857142857142</v>
      </c>
      <c r="G13" s="65"/>
      <c r="H13" s="69"/>
      <c r="I13" s="70"/>
      <c r="J13" s="70"/>
      <c r="K13" s="34" t="s">
        <v>65</v>
      </c>
      <c r="L13" s="77">
        <v>13</v>
      </c>
      <c r="M13" s="77"/>
      <c r="N13" s="72"/>
      <c r="O13" s="79" t="s">
        <v>176</v>
      </c>
      <c r="P13" s="81">
        <v>43643.01810185185</v>
      </c>
      <c r="Q13" s="79" t="s">
        <v>334</v>
      </c>
      <c r="R13" s="79"/>
      <c r="S13" s="79"/>
      <c r="T13" s="79" t="s">
        <v>460</v>
      </c>
      <c r="U13" s="79"/>
      <c r="V13" s="82" t="s">
        <v>521</v>
      </c>
      <c r="W13" s="81">
        <v>43643.01810185185</v>
      </c>
      <c r="X13" s="82" t="s">
        <v>608</v>
      </c>
      <c r="Y13" s="79"/>
      <c r="Z13" s="79"/>
      <c r="AA13" s="85" t="s">
        <v>801</v>
      </c>
      <c r="AB13" s="79"/>
      <c r="AC13" s="79" t="b">
        <v>0</v>
      </c>
      <c r="AD13" s="79">
        <v>0</v>
      </c>
      <c r="AE13" s="85" t="s">
        <v>988</v>
      </c>
      <c r="AF13" s="79" t="b">
        <v>0</v>
      </c>
      <c r="AG13" s="79" t="s">
        <v>990</v>
      </c>
      <c r="AH13" s="79"/>
      <c r="AI13" s="85" t="s">
        <v>988</v>
      </c>
      <c r="AJ13" s="79" t="b">
        <v>0</v>
      </c>
      <c r="AK13" s="79">
        <v>0</v>
      </c>
      <c r="AL13" s="85" t="s">
        <v>988</v>
      </c>
      <c r="AM13" s="79" t="s">
        <v>993</v>
      </c>
      <c r="AN13" s="79" t="b">
        <v>0</v>
      </c>
      <c r="AO13" s="85" t="s">
        <v>801</v>
      </c>
      <c r="AP13" s="79" t="s">
        <v>176</v>
      </c>
      <c r="AQ13" s="79">
        <v>0</v>
      </c>
      <c r="AR13" s="79">
        <v>0</v>
      </c>
      <c r="AS13" s="79"/>
      <c r="AT13" s="79"/>
      <c r="AU13" s="79"/>
      <c r="AV13" s="79"/>
      <c r="AW13" s="79"/>
      <c r="AX13" s="79"/>
      <c r="AY13" s="79"/>
      <c r="AZ13" s="79"/>
      <c r="BA13">
        <v>2</v>
      </c>
      <c r="BB13" s="78" t="str">
        <f>REPLACE(INDEX(GroupVertices[Group],MATCH(Edges[[#This Row],[Vertex 1]],GroupVertices[Vertex],0)),1,1,"")</f>
        <v>6</v>
      </c>
      <c r="BC13" s="78" t="str">
        <f>REPLACE(INDEX(GroupVertices[Group],MATCH(Edges[[#This Row],[Vertex 2]],GroupVertices[Vertex],0)),1,1,"")</f>
        <v>6</v>
      </c>
      <c r="BD13" s="48">
        <v>0</v>
      </c>
      <c r="BE13" s="49">
        <v>0</v>
      </c>
      <c r="BF13" s="48">
        <v>0</v>
      </c>
      <c r="BG13" s="49">
        <v>0</v>
      </c>
      <c r="BH13" s="48">
        <v>0</v>
      </c>
      <c r="BI13" s="49">
        <v>0</v>
      </c>
      <c r="BJ13" s="48">
        <v>29</v>
      </c>
      <c r="BK13" s="49">
        <v>100</v>
      </c>
      <c r="BL13" s="48">
        <v>29</v>
      </c>
    </row>
    <row r="14" spans="1:64" ht="15">
      <c r="A14" s="64" t="s">
        <v>218</v>
      </c>
      <c r="B14" s="64" t="s">
        <v>218</v>
      </c>
      <c r="C14" s="65" t="s">
        <v>2401</v>
      </c>
      <c r="D14" s="66">
        <v>5.333333333333334</v>
      </c>
      <c r="E14" s="67" t="s">
        <v>136</v>
      </c>
      <c r="F14" s="68">
        <v>30.142857142857142</v>
      </c>
      <c r="G14" s="65"/>
      <c r="H14" s="69"/>
      <c r="I14" s="70"/>
      <c r="J14" s="70"/>
      <c r="K14" s="34" t="s">
        <v>65</v>
      </c>
      <c r="L14" s="77">
        <v>14</v>
      </c>
      <c r="M14" s="77"/>
      <c r="N14" s="72"/>
      <c r="O14" s="79" t="s">
        <v>176</v>
      </c>
      <c r="P14" s="81">
        <v>43646.86478009259</v>
      </c>
      <c r="Q14" s="79" t="s">
        <v>335</v>
      </c>
      <c r="R14" s="79"/>
      <c r="S14" s="79"/>
      <c r="T14" s="79" t="s">
        <v>460</v>
      </c>
      <c r="U14" s="79"/>
      <c r="V14" s="82" t="s">
        <v>521</v>
      </c>
      <c r="W14" s="81">
        <v>43646.86478009259</v>
      </c>
      <c r="X14" s="82" t="s">
        <v>609</v>
      </c>
      <c r="Y14" s="79"/>
      <c r="Z14" s="79"/>
      <c r="AA14" s="85" t="s">
        <v>802</v>
      </c>
      <c r="AB14" s="79"/>
      <c r="AC14" s="79" t="b">
        <v>0</v>
      </c>
      <c r="AD14" s="79">
        <v>0</v>
      </c>
      <c r="AE14" s="85" t="s">
        <v>988</v>
      </c>
      <c r="AF14" s="79" t="b">
        <v>0</v>
      </c>
      <c r="AG14" s="79" t="s">
        <v>990</v>
      </c>
      <c r="AH14" s="79"/>
      <c r="AI14" s="85" t="s">
        <v>988</v>
      </c>
      <c r="AJ14" s="79" t="b">
        <v>0</v>
      </c>
      <c r="AK14" s="79">
        <v>0</v>
      </c>
      <c r="AL14" s="85" t="s">
        <v>988</v>
      </c>
      <c r="AM14" s="79" t="s">
        <v>995</v>
      </c>
      <c r="AN14" s="79" t="b">
        <v>0</v>
      </c>
      <c r="AO14" s="85" t="s">
        <v>802</v>
      </c>
      <c r="AP14" s="79" t="s">
        <v>176</v>
      </c>
      <c r="AQ14" s="79">
        <v>0</v>
      </c>
      <c r="AR14" s="79">
        <v>0</v>
      </c>
      <c r="AS14" s="79"/>
      <c r="AT14" s="79"/>
      <c r="AU14" s="79"/>
      <c r="AV14" s="79"/>
      <c r="AW14" s="79"/>
      <c r="AX14" s="79"/>
      <c r="AY14" s="79"/>
      <c r="AZ14" s="79"/>
      <c r="BA14">
        <v>2</v>
      </c>
      <c r="BB14" s="78" t="str">
        <f>REPLACE(INDEX(GroupVertices[Group],MATCH(Edges[[#This Row],[Vertex 1]],GroupVertices[Vertex],0)),1,1,"")</f>
        <v>6</v>
      </c>
      <c r="BC14" s="78" t="str">
        <f>REPLACE(INDEX(GroupVertices[Group],MATCH(Edges[[#This Row],[Vertex 2]],GroupVertices[Vertex],0)),1,1,"")</f>
        <v>6</v>
      </c>
      <c r="BD14" s="48">
        <v>0</v>
      </c>
      <c r="BE14" s="49">
        <v>0</v>
      </c>
      <c r="BF14" s="48">
        <v>1</v>
      </c>
      <c r="BG14" s="49">
        <v>1.9607843137254901</v>
      </c>
      <c r="BH14" s="48">
        <v>0</v>
      </c>
      <c r="BI14" s="49">
        <v>0</v>
      </c>
      <c r="BJ14" s="48">
        <v>50</v>
      </c>
      <c r="BK14" s="49">
        <v>98.03921568627452</v>
      </c>
      <c r="BL14" s="48">
        <v>51</v>
      </c>
    </row>
    <row r="15" spans="1:64" ht="15">
      <c r="A15" s="64" t="s">
        <v>219</v>
      </c>
      <c r="B15" s="64" t="s">
        <v>307</v>
      </c>
      <c r="C15" s="65" t="s">
        <v>2400</v>
      </c>
      <c r="D15" s="66">
        <v>3</v>
      </c>
      <c r="E15" s="67" t="s">
        <v>132</v>
      </c>
      <c r="F15" s="68">
        <v>32</v>
      </c>
      <c r="G15" s="65"/>
      <c r="H15" s="69"/>
      <c r="I15" s="70"/>
      <c r="J15" s="70"/>
      <c r="K15" s="34" t="s">
        <v>65</v>
      </c>
      <c r="L15" s="77">
        <v>15</v>
      </c>
      <c r="M15" s="77"/>
      <c r="N15" s="72"/>
      <c r="O15" s="79" t="s">
        <v>326</v>
      </c>
      <c r="P15" s="81">
        <v>43646.899247685185</v>
      </c>
      <c r="Q15" s="79" t="s">
        <v>330</v>
      </c>
      <c r="R15" s="79"/>
      <c r="S15" s="79"/>
      <c r="T15" s="79" t="s">
        <v>460</v>
      </c>
      <c r="U15" s="79"/>
      <c r="V15" s="82" t="s">
        <v>522</v>
      </c>
      <c r="W15" s="81">
        <v>43646.899247685185</v>
      </c>
      <c r="X15" s="82" t="s">
        <v>610</v>
      </c>
      <c r="Y15" s="79"/>
      <c r="Z15" s="79"/>
      <c r="AA15" s="85" t="s">
        <v>803</v>
      </c>
      <c r="AB15" s="79"/>
      <c r="AC15" s="79" t="b">
        <v>0</v>
      </c>
      <c r="AD15" s="79">
        <v>0</v>
      </c>
      <c r="AE15" s="85" t="s">
        <v>988</v>
      </c>
      <c r="AF15" s="79" t="b">
        <v>0</v>
      </c>
      <c r="AG15" s="79" t="s">
        <v>990</v>
      </c>
      <c r="AH15" s="79"/>
      <c r="AI15" s="85" t="s">
        <v>988</v>
      </c>
      <c r="AJ15" s="79" t="b">
        <v>0</v>
      </c>
      <c r="AK15" s="79">
        <v>9</v>
      </c>
      <c r="AL15" s="85" t="s">
        <v>908</v>
      </c>
      <c r="AM15" s="79" t="s">
        <v>992</v>
      </c>
      <c r="AN15" s="79" t="b">
        <v>0</v>
      </c>
      <c r="AO15" s="85" t="s">
        <v>908</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219</v>
      </c>
      <c r="B16" s="64" t="s">
        <v>288</v>
      </c>
      <c r="C16" s="65" t="s">
        <v>2400</v>
      </c>
      <c r="D16" s="66">
        <v>3</v>
      </c>
      <c r="E16" s="67" t="s">
        <v>132</v>
      </c>
      <c r="F16" s="68">
        <v>32</v>
      </c>
      <c r="G16" s="65"/>
      <c r="H16" s="69"/>
      <c r="I16" s="70"/>
      <c r="J16" s="70"/>
      <c r="K16" s="34" t="s">
        <v>65</v>
      </c>
      <c r="L16" s="77">
        <v>16</v>
      </c>
      <c r="M16" s="77"/>
      <c r="N16" s="72"/>
      <c r="O16" s="79" t="s">
        <v>326</v>
      </c>
      <c r="P16" s="81">
        <v>43646.899247685185</v>
      </c>
      <c r="Q16" s="79" t="s">
        <v>330</v>
      </c>
      <c r="R16" s="79"/>
      <c r="S16" s="79"/>
      <c r="T16" s="79" t="s">
        <v>460</v>
      </c>
      <c r="U16" s="79"/>
      <c r="V16" s="82" t="s">
        <v>522</v>
      </c>
      <c r="W16" s="81">
        <v>43646.899247685185</v>
      </c>
      <c r="X16" s="82" t="s">
        <v>610</v>
      </c>
      <c r="Y16" s="79"/>
      <c r="Z16" s="79"/>
      <c r="AA16" s="85" t="s">
        <v>803</v>
      </c>
      <c r="AB16" s="79"/>
      <c r="AC16" s="79" t="b">
        <v>0</v>
      </c>
      <c r="AD16" s="79">
        <v>0</v>
      </c>
      <c r="AE16" s="85" t="s">
        <v>988</v>
      </c>
      <c r="AF16" s="79" t="b">
        <v>0</v>
      </c>
      <c r="AG16" s="79" t="s">
        <v>990</v>
      </c>
      <c r="AH16" s="79"/>
      <c r="AI16" s="85" t="s">
        <v>988</v>
      </c>
      <c r="AJ16" s="79" t="b">
        <v>0</v>
      </c>
      <c r="AK16" s="79">
        <v>9</v>
      </c>
      <c r="AL16" s="85" t="s">
        <v>908</v>
      </c>
      <c r="AM16" s="79" t="s">
        <v>992</v>
      </c>
      <c r="AN16" s="79" t="b">
        <v>0</v>
      </c>
      <c r="AO16" s="85" t="s">
        <v>908</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19</v>
      </c>
      <c r="BK16" s="49">
        <v>100</v>
      </c>
      <c r="BL16" s="48">
        <v>19</v>
      </c>
    </row>
    <row r="17" spans="1:64" ht="15">
      <c r="A17" s="64" t="s">
        <v>220</v>
      </c>
      <c r="B17" s="64" t="s">
        <v>307</v>
      </c>
      <c r="C17" s="65" t="s">
        <v>2400</v>
      </c>
      <c r="D17" s="66">
        <v>3</v>
      </c>
      <c r="E17" s="67" t="s">
        <v>132</v>
      </c>
      <c r="F17" s="68">
        <v>32</v>
      </c>
      <c r="G17" s="65"/>
      <c r="H17" s="69"/>
      <c r="I17" s="70"/>
      <c r="J17" s="70"/>
      <c r="K17" s="34" t="s">
        <v>65</v>
      </c>
      <c r="L17" s="77">
        <v>17</v>
      </c>
      <c r="M17" s="77"/>
      <c r="N17" s="72"/>
      <c r="O17" s="79" t="s">
        <v>326</v>
      </c>
      <c r="P17" s="81">
        <v>43646.95980324074</v>
      </c>
      <c r="Q17" s="79" t="s">
        <v>330</v>
      </c>
      <c r="R17" s="79"/>
      <c r="S17" s="79"/>
      <c r="T17" s="79" t="s">
        <v>460</v>
      </c>
      <c r="U17" s="79"/>
      <c r="V17" s="82" t="s">
        <v>523</v>
      </c>
      <c r="W17" s="81">
        <v>43646.95980324074</v>
      </c>
      <c r="X17" s="82" t="s">
        <v>611</v>
      </c>
      <c r="Y17" s="79"/>
      <c r="Z17" s="79"/>
      <c r="AA17" s="85" t="s">
        <v>804</v>
      </c>
      <c r="AB17" s="79"/>
      <c r="AC17" s="79" t="b">
        <v>0</v>
      </c>
      <c r="AD17" s="79">
        <v>0</v>
      </c>
      <c r="AE17" s="85" t="s">
        <v>988</v>
      </c>
      <c r="AF17" s="79" t="b">
        <v>0</v>
      </c>
      <c r="AG17" s="79" t="s">
        <v>990</v>
      </c>
      <c r="AH17" s="79"/>
      <c r="AI17" s="85" t="s">
        <v>988</v>
      </c>
      <c r="AJ17" s="79" t="b">
        <v>0</v>
      </c>
      <c r="AK17" s="79">
        <v>9</v>
      </c>
      <c r="AL17" s="85" t="s">
        <v>908</v>
      </c>
      <c r="AM17" s="79" t="s">
        <v>996</v>
      </c>
      <c r="AN17" s="79" t="b">
        <v>0</v>
      </c>
      <c r="AO17" s="85" t="s">
        <v>908</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220</v>
      </c>
      <c r="B18" s="64" t="s">
        <v>288</v>
      </c>
      <c r="C18" s="65" t="s">
        <v>2400</v>
      </c>
      <c r="D18" s="66">
        <v>3</v>
      </c>
      <c r="E18" s="67" t="s">
        <v>132</v>
      </c>
      <c r="F18" s="68">
        <v>32</v>
      </c>
      <c r="G18" s="65"/>
      <c r="H18" s="69"/>
      <c r="I18" s="70"/>
      <c r="J18" s="70"/>
      <c r="K18" s="34" t="s">
        <v>65</v>
      </c>
      <c r="L18" s="77">
        <v>18</v>
      </c>
      <c r="M18" s="77"/>
      <c r="N18" s="72"/>
      <c r="O18" s="79" t="s">
        <v>326</v>
      </c>
      <c r="P18" s="81">
        <v>43646.95980324074</v>
      </c>
      <c r="Q18" s="79" t="s">
        <v>330</v>
      </c>
      <c r="R18" s="79"/>
      <c r="S18" s="79"/>
      <c r="T18" s="79" t="s">
        <v>460</v>
      </c>
      <c r="U18" s="79"/>
      <c r="V18" s="82" t="s">
        <v>523</v>
      </c>
      <c r="W18" s="81">
        <v>43646.95980324074</v>
      </c>
      <c r="X18" s="82" t="s">
        <v>611</v>
      </c>
      <c r="Y18" s="79"/>
      <c r="Z18" s="79"/>
      <c r="AA18" s="85" t="s">
        <v>804</v>
      </c>
      <c r="AB18" s="79"/>
      <c r="AC18" s="79" t="b">
        <v>0</v>
      </c>
      <c r="AD18" s="79">
        <v>0</v>
      </c>
      <c r="AE18" s="85" t="s">
        <v>988</v>
      </c>
      <c r="AF18" s="79" t="b">
        <v>0</v>
      </c>
      <c r="AG18" s="79" t="s">
        <v>990</v>
      </c>
      <c r="AH18" s="79"/>
      <c r="AI18" s="85" t="s">
        <v>988</v>
      </c>
      <c r="AJ18" s="79" t="b">
        <v>0</v>
      </c>
      <c r="AK18" s="79">
        <v>9</v>
      </c>
      <c r="AL18" s="85" t="s">
        <v>908</v>
      </c>
      <c r="AM18" s="79" t="s">
        <v>996</v>
      </c>
      <c r="AN18" s="79" t="b">
        <v>0</v>
      </c>
      <c r="AO18" s="85" t="s">
        <v>908</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v>0</v>
      </c>
      <c r="BE18" s="49">
        <v>0</v>
      </c>
      <c r="BF18" s="48">
        <v>0</v>
      </c>
      <c r="BG18" s="49">
        <v>0</v>
      </c>
      <c r="BH18" s="48">
        <v>0</v>
      </c>
      <c r="BI18" s="49">
        <v>0</v>
      </c>
      <c r="BJ18" s="48">
        <v>19</v>
      </c>
      <c r="BK18" s="49">
        <v>100</v>
      </c>
      <c r="BL18" s="48">
        <v>19</v>
      </c>
    </row>
    <row r="19" spans="1:64" ht="15">
      <c r="A19" s="64" t="s">
        <v>221</v>
      </c>
      <c r="B19" s="64" t="s">
        <v>221</v>
      </c>
      <c r="C19" s="65" t="s">
        <v>2400</v>
      </c>
      <c r="D19" s="66">
        <v>3</v>
      </c>
      <c r="E19" s="67" t="s">
        <v>132</v>
      </c>
      <c r="F19" s="68">
        <v>32</v>
      </c>
      <c r="G19" s="65"/>
      <c r="H19" s="69"/>
      <c r="I19" s="70"/>
      <c r="J19" s="70"/>
      <c r="K19" s="34" t="s">
        <v>65</v>
      </c>
      <c r="L19" s="77">
        <v>19</v>
      </c>
      <c r="M19" s="77"/>
      <c r="N19" s="72"/>
      <c r="O19" s="79" t="s">
        <v>176</v>
      </c>
      <c r="P19" s="81">
        <v>43647.00315972222</v>
      </c>
      <c r="Q19" s="79" t="s">
        <v>336</v>
      </c>
      <c r="R19" s="79"/>
      <c r="S19" s="79"/>
      <c r="T19" s="79" t="s">
        <v>460</v>
      </c>
      <c r="U19" s="79"/>
      <c r="V19" s="82" t="s">
        <v>524</v>
      </c>
      <c r="W19" s="81">
        <v>43647.00315972222</v>
      </c>
      <c r="X19" s="82" t="s">
        <v>612</v>
      </c>
      <c r="Y19" s="79"/>
      <c r="Z19" s="79"/>
      <c r="AA19" s="85" t="s">
        <v>805</v>
      </c>
      <c r="AB19" s="79"/>
      <c r="AC19" s="79" t="b">
        <v>0</v>
      </c>
      <c r="AD19" s="79">
        <v>4</v>
      </c>
      <c r="AE19" s="85" t="s">
        <v>988</v>
      </c>
      <c r="AF19" s="79" t="b">
        <v>0</v>
      </c>
      <c r="AG19" s="79" t="s">
        <v>990</v>
      </c>
      <c r="AH19" s="79"/>
      <c r="AI19" s="85" t="s">
        <v>988</v>
      </c>
      <c r="AJ19" s="79" t="b">
        <v>0</v>
      </c>
      <c r="AK19" s="79">
        <v>0</v>
      </c>
      <c r="AL19" s="85" t="s">
        <v>988</v>
      </c>
      <c r="AM19" s="79" t="s">
        <v>994</v>
      </c>
      <c r="AN19" s="79" t="b">
        <v>0</v>
      </c>
      <c r="AO19" s="85" t="s">
        <v>805</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v>1</v>
      </c>
      <c r="BE19" s="49">
        <v>2.380952380952381</v>
      </c>
      <c r="BF19" s="48">
        <v>2</v>
      </c>
      <c r="BG19" s="49">
        <v>4.761904761904762</v>
      </c>
      <c r="BH19" s="48">
        <v>0</v>
      </c>
      <c r="BI19" s="49">
        <v>0</v>
      </c>
      <c r="BJ19" s="48">
        <v>39</v>
      </c>
      <c r="BK19" s="49">
        <v>92.85714285714286</v>
      </c>
      <c r="BL19" s="48">
        <v>42</v>
      </c>
    </row>
    <row r="20" spans="1:64" ht="15">
      <c r="A20" s="64" t="s">
        <v>222</v>
      </c>
      <c r="B20" s="64" t="s">
        <v>308</v>
      </c>
      <c r="C20" s="65" t="s">
        <v>2400</v>
      </c>
      <c r="D20" s="66">
        <v>3</v>
      </c>
      <c r="E20" s="67" t="s">
        <v>132</v>
      </c>
      <c r="F20" s="68">
        <v>32</v>
      </c>
      <c r="G20" s="65"/>
      <c r="H20" s="69"/>
      <c r="I20" s="70"/>
      <c r="J20" s="70"/>
      <c r="K20" s="34" t="s">
        <v>65</v>
      </c>
      <c r="L20" s="77">
        <v>20</v>
      </c>
      <c r="M20" s="77"/>
      <c r="N20" s="72"/>
      <c r="O20" s="79" t="s">
        <v>326</v>
      </c>
      <c r="P20" s="81">
        <v>43647.0747337963</v>
      </c>
      <c r="Q20" s="79" t="s">
        <v>337</v>
      </c>
      <c r="R20" s="79"/>
      <c r="S20" s="79"/>
      <c r="T20" s="79" t="s">
        <v>464</v>
      </c>
      <c r="U20" s="79"/>
      <c r="V20" s="82" t="s">
        <v>525</v>
      </c>
      <c r="W20" s="81">
        <v>43647.0747337963</v>
      </c>
      <c r="X20" s="82" t="s">
        <v>613</v>
      </c>
      <c r="Y20" s="79"/>
      <c r="Z20" s="79"/>
      <c r="AA20" s="85" t="s">
        <v>806</v>
      </c>
      <c r="AB20" s="79"/>
      <c r="AC20" s="79" t="b">
        <v>0</v>
      </c>
      <c r="AD20" s="79">
        <v>0</v>
      </c>
      <c r="AE20" s="85" t="s">
        <v>988</v>
      </c>
      <c r="AF20" s="79" t="b">
        <v>0</v>
      </c>
      <c r="AG20" s="79" t="s">
        <v>990</v>
      </c>
      <c r="AH20" s="79"/>
      <c r="AI20" s="85" t="s">
        <v>988</v>
      </c>
      <c r="AJ20" s="79" t="b">
        <v>0</v>
      </c>
      <c r="AK20" s="79">
        <v>3</v>
      </c>
      <c r="AL20" s="85" t="s">
        <v>819</v>
      </c>
      <c r="AM20" s="79" t="s">
        <v>992</v>
      </c>
      <c r="AN20" s="79" t="b">
        <v>0</v>
      </c>
      <c r="AO20" s="85" t="s">
        <v>819</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c r="BE20" s="49"/>
      <c r="BF20" s="48"/>
      <c r="BG20" s="49"/>
      <c r="BH20" s="48"/>
      <c r="BI20" s="49"/>
      <c r="BJ20" s="48"/>
      <c r="BK20" s="49"/>
      <c r="BL20" s="48"/>
    </row>
    <row r="21" spans="1:64" ht="15">
      <c r="A21" s="64" t="s">
        <v>222</v>
      </c>
      <c r="B21" s="64" t="s">
        <v>234</v>
      </c>
      <c r="C21" s="65" t="s">
        <v>2400</v>
      </c>
      <c r="D21" s="66">
        <v>3</v>
      </c>
      <c r="E21" s="67" t="s">
        <v>132</v>
      </c>
      <c r="F21" s="68">
        <v>32</v>
      </c>
      <c r="G21" s="65"/>
      <c r="H21" s="69"/>
      <c r="I21" s="70"/>
      <c r="J21" s="70"/>
      <c r="K21" s="34" t="s">
        <v>65</v>
      </c>
      <c r="L21" s="77">
        <v>21</v>
      </c>
      <c r="M21" s="77"/>
      <c r="N21" s="72"/>
      <c r="O21" s="79" t="s">
        <v>326</v>
      </c>
      <c r="P21" s="81">
        <v>43647.0747337963</v>
      </c>
      <c r="Q21" s="79" t="s">
        <v>337</v>
      </c>
      <c r="R21" s="79"/>
      <c r="S21" s="79"/>
      <c r="T21" s="79" t="s">
        <v>464</v>
      </c>
      <c r="U21" s="79"/>
      <c r="V21" s="82" t="s">
        <v>525</v>
      </c>
      <c r="W21" s="81">
        <v>43647.0747337963</v>
      </c>
      <c r="X21" s="82" t="s">
        <v>613</v>
      </c>
      <c r="Y21" s="79"/>
      <c r="Z21" s="79"/>
      <c r="AA21" s="85" t="s">
        <v>806</v>
      </c>
      <c r="AB21" s="79"/>
      <c r="AC21" s="79" t="b">
        <v>0</v>
      </c>
      <c r="AD21" s="79">
        <v>0</v>
      </c>
      <c r="AE21" s="85" t="s">
        <v>988</v>
      </c>
      <c r="AF21" s="79" t="b">
        <v>0</v>
      </c>
      <c r="AG21" s="79" t="s">
        <v>990</v>
      </c>
      <c r="AH21" s="79"/>
      <c r="AI21" s="85" t="s">
        <v>988</v>
      </c>
      <c r="AJ21" s="79" t="b">
        <v>0</v>
      </c>
      <c r="AK21" s="79">
        <v>3</v>
      </c>
      <c r="AL21" s="85" t="s">
        <v>819</v>
      </c>
      <c r="AM21" s="79" t="s">
        <v>992</v>
      </c>
      <c r="AN21" s="79" t="b">
        <v>0</v>
      </c>
      <c r="AO21" s="85" t="s">
        <v>819</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1</v>
      </c>
      <c r="BE21" s="49">
        <v>5.555555555555555</v>
      </c>
      <c r="BF21" s="48">
        <v>0</v>
      </c>
      <c r="BG21" s="49">
        <v>0</v>
      </c>
      <c r="BH21" s="48">
        <v>0</v>
      </c>
      <c r="BI21" s="49">
        <v>0</v>
      </c>
      <c r="BJ21" s="48">
        <v>17</v>
      </c>
      <c r="BK21" s="49">
        <v>94.44444444444444</v>
      </c>
      <c r="BL21" s="48">
        <v>18</v>
      </c>
    </row>
    <row r="22" spans="1:64" ht="15">
      <c r="A22" s="64" t="s">
        <v>223</v>
      </c>
      <c r="B22" s="64" t="s">
        <v>307</v>
      </c>
      <c r="C22" s="65" t="s">
        <v>2400</v>
      </c>
      <c r="D22" s="66">
        <v>3</v>
      </c>
      <c r="E22" s="67" t="s">
        <v>132</v>
      </c>
      <c r="F22" s="68">
        <v>32</v>
      </c>
      <c r="G22" s="65"/>
      <c r="H22" s="69"/>
      <c r="I22" s="70"/>
      <c r="J22" s="70"/>
      <c r="K22" s="34" t="s">
        <v>65</v>
      </c>
      <c r="L22" s="77">
        <v>22</v>
      </c>
      <c r="M22" s="77"/>
      <c r="N22" s="72"/>
      <c r="O22" s="79" t="s">
        <v>326</v>
      </c>
      <c r="P22" s="81">
        <v>43647.488032407404</v>
      </c>
      <c r="Q22" s="79" t="s">
        <v>338</v>
      </c>
      <c r="R22" s="82" t="s">
        <v>441</v>
      </c>
      <c r="S22" s="79" t="s">
        <v>452</v>
      </c>
      <c r="T22" s="79" t="s">
        <v>460</v>
      </c>
      <c r="U22" s="79"/>
      <c r="V22" s="82" t="s">
        <v>526</v>
      </c>
      <c r="W22" s="81">
        <v>43647.488032407404</v>
      </c>
      <c r="X22" s="82" t="s">
        <v>614</v>
      </c>
      <c r="Y22" s="79"/>
      <c r="Z22" s="79"/>
      <c r="AA22" s="85" t="s">
        <v>807</v>
      </c>
      <c r="AB22" s="79"/>
      <c r="AC22" s="79" t="b">
        <v>0</v>
      </c>
      <c r="AD22" s="79">
        <v>22</v>
      </c>
      <c r="AE22" s="85" t="s">
        <v>988</v>
      </c>
      <c r="AF22" s="79" t="b">
        <v>1</v>
      </c>
      <c r="AG22" s="79" t="s">
        <v>990</v>
      </c>
      <c r="AH22" s="79"/>
      <c r="AI22" s="85" t="s">
        <v>908</v>
      </c>
      <c r="AJ22" s="79" t="b">
        <v>0</v>
      </c>
      <c r="AK22" s="79">
        <v>0</v>
      </c>
      <c r="AL22" s="85" t="s">
        <v>988</v>
      </c>
      <c r="AM22" s="79" t="s">
        <v>993</v>
      </c>
      <c r="AN22" s="79" t="b">
        <v>0</v>
      </c>
      <c r="AO22" s="85" t="s">
        <v>807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223</v>
      </c>
      <c r="B23" s="64" t="s">
        <v>288</v>
      </c>
      <c r="C23" s="65" t="s">
        <v>2400</v>
      </c>
      <c r="D23" s="66">
        <v>3</v>
      </c>
      <c r="E23" s="67" t="s">
        <v>132</v>
      </c>
      <c r="F23" s="68">
        <v>32</v>
      </c>
      <c r="G23" s="65"/>
      <c r="H23" s="69"/>
      <c r="I23" s="70"/>
      <c r="J23" s="70"/>
      <c r="K23" s="34" t="s">
        <v>65</v>
      </c>
      <c r="L23" s="77">
        <v>23</v>
      </c>
      <c r="M23" s="77"/>
      <c r="N23" s="72"/>
      <c r="O23" s="79" t="s">
        <v>326</v>
      </c>
      <c r="P23" s="81">
        <v>43647.488032407404</v>
      </c>
      <c r="Q23" s="79" t="s">
        <v>338</v>
      </c>
      <c r="R23" s="82" t="s">
        <v>441</v>
      </c>
      <c r="S23" s="79" t="s">
        <v>452</v>
      </c>
      <c r="T23" s="79" t="s">
        <v>460</v>
      </c>
      <c r="U23" s="79"/>
      <c r="V23" s="82" t="s">
        <v>526</v>
      </c>
      <c r="W23" s="81">
        <v>43647.488032407404</v>
      </c>
      <c r="X23" s="82" t="s">
        <v>614</v>
      </c>
      <c r="Y23" s="79"/>
      <c r="Z23" s="79"/>
      <c r="AA23" s="85" t="s">
        <v>807</v>
      </c>
      <c r="AB23" s="79"/>
      <c r="AC23" s="79" t="b">
        <v>0</v>
      </c>
      <c r="AD23" s="79">
        <v>22</v>
      </c>
      <c r="AE23" s="85" t="s">
        <v>988</v>
      </c>
      <c r="AF23" s="79" t="b">
        <v>1</v>
      </c>
      <c r="AG23" s="79" t="s">
        <v>990</v>
      </c>
      <c r="AH23" s="79"/>
      <c r="AI23" s="85" t="s">
        <v>908</v>
      </c>
      <c r="AJ23" s="79" t="b">
        <v>0</v>
      </c>
      <c r="AK23" s="79">
        <v>0</v>
      </c>
      <c r="AL23" s="85" t="s">
        <v>988</v>
      </c>
      <c r="AM23" s="79" t="s">
        <v>993</v>
      </c>
      <c r="AN23" s="79" t="b">
        <v>0</v>
      </c>
      <c r="AO23" s="85" t="s">
        <v>807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9.090909090909092</v>
      </c>
      <c r="BF23" s="48">
        <v>0</v>
      </c>
      <c r="BG23" s="49">
        <v>0</v>
      </c>
      <c r="BH23" s="48">
        <v>0</v>
      </c>
      <c r="BI23" s="49">
        <v>0</v>
      </c>
      <c r="BJ23" s="48">
        <v>10</v>
      </c>
      <c r="BK23" s="49">
        <v>90.9090909090909</v>
      </c>
      <c r="BL23" s="48">
        <v>11</v>
      </c>
    </row>
    <row r="24" spans="1:64" ht="15">
      <c r="A24" s="64" t="s">
        <v>224</v>
      </c>
      <c r="B24" s="64" t="s">
        <v>307</v>
      </c>
      <c r="C24" s="65" t="s">
        <v>2400</v>
      </c>
      <c r="D24" s="66">
        <v>3</v>
      </c>
      <c r="E24" s="67" t="s">
        <v>132</v>
      </c>
      <c r="F24" s="68">
        <v>32</v>
      </c>
      <c r="G24" s="65"/>
      <c r="H24" s="69"/>
      <c r="I24" s="70"/>
      <c r="J24" s="70"/>
      <c r="K24" s="34" t="s">
        <v>65</v>
      </c>
      <c r="L24" s="77">
        <v>24</v>
      </c>
      <c r="M24" s="77"/>
      <c r="N24" s="72"/>
      <c r="O24" s="79" t="s">
        <v>326</v>
      </c>
      <c r="P24" s="81">
        <v>43647.49008101852</v>
      </c>
      <c r="Q24" s="79" t="s">
        <v>330</v>
      </c>
      <c r="R24" s="79"/>
      <c r="S24" s="79"/>
      <c r="T24" s="79" t="s">
        <v>460</v>
      </c>
      <c r="U24" s="79"/>
      <c r="V24" s="82" t="s">
        <v>527</v>
      </c>
      <c r="W24" s="81">
        <v>43647.49008101852</v>
      </c>
      <c r="X24" s="82" t="s">
        <v>615</v>
      </c>
      <c r="Y24" s="79"/>
      <c r="Z24" s="79"/>
      <c r="AA24" s="85" t="s">
        <v>808</v>
      </c>
      <c r="AB24" s="79"/>
      <c r="AC24" s="79" t="b">
        <v>0</v>
      </c>
      <c r="AD24" s="79">
        <v>0</v>
      </c>
      <c r="AE24" s="85" t="s">
        <v>988</v>
      </c>
      <c r="AF24" s="79" t="b">
        <v>0</v>
      </c>
      <c r="AG24" s="79" t="s">
        <v>990</v>
      </c>
      <c r="AH24" s="79"/>
      <c r="AI24" s="85" t="s">
        <v>988</v>
      </c>
      <c r="AJ24" s="79" t="b">
        <v>0</v>
      </c>
      <c r="AK24" s="79">
        <v>9</v>
      </c>
      <c r="AL24" s="85" t="s">
        <v>908</v>
      </c>
      <c r="AM24" s="79" t="s">
        <v>994</v>
      </c>
      <c r="AN24" s="79" t="b">
        <v>0</v>
      </c>
      <c r="AO24" s="85" t="s">
        <v>908</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224</v>
      </c>
      <c r="B25" s="64" t="s">
        <v>288</v>
      </c>
      <c r="C25" s="65" t="s">
        <v>2400</v>
      </c>
      <c r="D25" s="66">
        <v>3</v>
      </c>
      <c r="E25" s="67" t="s">
        <v>132</v>
      </c>
      <c r="F25" s="68">
        <v>32</v>
      </c>
      <c r="G25" s="65"/>
      <c r="H25" s="69"/>
      <c r="I25" s="70"/>
      <c r="J25" s="70"/>
      <c r="K25" s="34" t="s">
        <v>65</v>
      </c>
      <c r="L25" s="77">
        <v>25</v>
      </c>
      <c r="M25" s="77"/>
      <c r="N25" s="72"/>
      <c r="O25" s="79" t="s">
        <v>326</v>
      </c>
      <c r="P25" s="81">
        <v>43647.49008101852</v>
      </c>
      <c r="Q25" s="79" t="s">
        <v>330</v>
      </c>
      <c r="R25" s="79"/>
      <c r="S25" s="79"/>
      <c r="T25" s="79" t="s">
        <v>460</v>
      </c>
      <c r="U25" s="79"/>
      <c r="V25" s="82" t="s">
        <v>527</v>
      </c>
      <c r="W25" s="81">
        <v>43647.49008101852</v>
      </c>
      <c r="X25" s="82" t="s">
        <v>615</v>
      </c>
      <c r="Y25" s="79"/>
      <c r="Z25" s="79"/>
      <c r="AA25" s="85" t="s">
        <v>808</v>
      </c>
      <c r="AB25" s="79"/>
      <c r="AC25" s="79" t="b">
        <v>0</v>
      </c>
      <c r="AD25" s="79">
        <v>0</v>
      </c>
      <c r="AE25" s="85" t="s">
        <v>988</v>
      </c>
      <c r="AF25" s="79" t="b">
        <v>0</v>
      </c>
      <c r="AG25" s="79" t="s">
        <v>990</v>
      </c>
      <c r="AH25" s="79"/>
      <c r="AI25" s="85" t="s">
        <v>988</v>
      </c>
      <c r="AJ25" s="79" t="b">
        <v>0</v>
      </c>
      <c r="AK25" s="79">
        <v>9</v>
      </c>
      <c r="AL25" s="85" t="s">
        <v>908</v>
      </c>
      <c r="AM25" s="79" t="s">
        <v>994</v>
      </c>
      <c r="AN25" s="79" t="b">
        <v>0</v>
      </c>
      <c r="AO25" s="85" t="s">
        <v>908</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0</v>
      </c>
      <c r="BE25" s="49">
        <v>0</v>
      </c>
      <c r="BF25" s="48">
        <v>0</v>
      </c>
      <c r="BG25" s="49">
        <v>0</v>
      </c>
      <c r="BH25" s="48">
        <v>0</v>
      </c>
      <c r="BI25" s="49">
        <v>0</v>
      </c>
      <c r="BJ25" s="48">
        <v>19</v>
      </c>
      <c r="BK25" s="49">
        <v>100</v>
      </c>
      <c r="BL25" s="48">
        <v>19</v>
      </c>
    </row>
    <row r="26" spans="1:64" ht="15">
      <c r="A26" s="64" t="s">
        <v>225</v>
      </c>
      <c r="B26" s="64" t="s">
        <v>305</v>
      </c>
      <c r="C26" s="65" t="s">
        <v>2400</v>
      </c>
      <c r="D26" s="66">
        <v>3</v>
      </c>
      <c r="E26" s="67" t="s">
        <v>132</v>
      </c>
      <c r="F26" s="68">
        <v>32</v>
      </c>
      <c r="G26" s="65"/>
      <c r="H26" s="69"/>
      <c r="I26" s="70"/>
      <c r="J26" s="70"/>
      <c r="K26" s="34" t="s">
        <v>65</v>
      </c>
      <c r="L26" s="77">
        <v>26</v>
      </c>
      <c r="M26" s="77"/>
      <c r="N26" s="72"/>
      <c r="O26" s="79" t="s">
        <v>326</v>
      </c>
      <c r="P26" s="81">
        <v>43647.54087962963</v>
      </c>
      <c r="Q26" s="79" t="s">
        <v>339</v>
      </c>
      <c r="R26" s="82" t="s">
        <v>442</v>
      </c>
      <c r="S26" s="79" t="s">
        <v>453</v>
      </c>
      <c r="T26" s="79" t="s">
        <v>460</v>
      </c>
      <c r="U26" s="79"/>
      <c r="V26" s="82" t="s">
        <v>528</v>
      </c>
      <c r="W26" s="81">
        <v>43647.54087962963</v>
      </c>
      <c r="X26" s="82" t="s">
        <v>616</v>
      </c>
      <c r="Y26" s="79"/>
      <c r="Z26" s="79"/>
      <c r="AA26" s="85" t="s">
        <v>809</v>
      </c>
      <c r="AB26" s="79"/>
      <c r="AC26" s="79" t="b">
        <v>0</v>
      </c>
      <c r="AD26" s="79">
        <v>0</v>
      </c>
      <c r="AE26" s="85" t="s">
        <v>988</v>
      </c>
      <c r="AF26" s="79" t="b">
        <v>0</v>
      </c>
      <c r="AG26" s="79" t="s">
        <v>990</v>
      </c>
      <c r="AH26" s="79"/>
      <c r="AI26" s="85" t="s">
        <v>988</v>
      </c>
      <c r="AJ26" s="79" t="b">
        <v>0</v>
      </c>
      <c r="AK26" s="79">
        <v>3</v>
      </c>
      <c r="AL26" s="85" t="s">
        <v>966</v>
      </c>
      <c r="AM26" s="79" t="s">
        <v>997</v>
      </c>
      <c r="AN26" s="79" t="b">
        <v>0</v>
      </c>
      <c r="AO26" s="85" t="s">
        <v>966</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1</v>
      </c>
      <c r="BE26" s="49">
        <v>5.882352941176471</v>
      </c>
      <c r="BF26" s="48">
        <v>0</v>
      </c>
      <c r="BG26" s="49">
        <v>0</v>
      </c>
      <c r="BH26" s="48">
        <v>0</v>
      </c>
      <c r="BI26" s="49">
        <v>0</v>
      </c>
      <c r="BJ26" s="48">
        <v>16</v>
      </c>
      <c r="BK26" s="49">
        <v>94.11764705882354</v>
      </c>
      <c r="BL26" s="48">
        <v>17</v>
      </c>
    </row>
    <row r="27" spans="1:64" ht="15">
      <c r="A27" s="64" t="s">
        <v>226</v>
      </c>
      <c r="B27" s="64" t="s">
        <v>284</v>
      </c>
      <c r="C27" s="65" t="s">
        <v>2400</v>
      </c>
      <c r="D27" s="66">
        <v>3</v>
      </c>
      <c r="E27" s="67" t="s">
        <v>132</v>
      </c>
      <c r="F27" s="68">
        <v>32</v>
      </c>
      <c r="G27" s="65"/>
      <c r="H27" s="69"/>
      <c r="I27" s="70"/>
      <c r="J27" s="70"/>
      <c r="K27" s="34" t="s">
        <v>65</v>
      </c>
      <c r="L27" s="77">
        <v>27</v>
      </c>
      <c r="M27" s="77"/>
      <c r="N27" s="72"/>
      <c r="O27" s="79" t="s">
        <v>326</v>
      </c>
      <c r="P27" s="81">
        <v>43647.544803240744</v>
      </c>
      <c r="Q27" s="79" t="s">
        <v>340</v>
      </c>
      <c r="R27" s="79"/>
      <c r="S27" s="79"/>
      <c r="T27" s="79"/>
      <c r="U27" s="79"/>
      <c r="V27" s="82" t="s">
        <v>529</v>
      </c>
      <c r="W27" s="81">
        <v>43647.544803240744</v>
      </c>
      <c r="X27" s="82" t="s">
        <v>617</v>
      </c>
      <c r="Y27" s="79"/>
      <c r="Z27" s="79"/>
      <c r="AA27" s="85" t="s">
        <v>810</v>
      </c>
      <c r="AB27" s="79"/>
      <c r="AC27" s="79" t="b">
        <v>0</v>
      </c>
      <c r="AD27" s="79">
        <v>0</v>
      </c>
      <c r="AE27" s="85" t="s">
        <v>988</v>
      </c>
      <c r="AF27" s="79" t="b">
        <v>0</v>
      </c>
      <c r="AG27" s="79" t="s">
        <v>990</v>
      </c>
      <c r="AH27" s="79"/>
      <c r="AI27" s="85" t="s">
        <v>988</v>
      </c>
      <c r="AJ27" s="79" t="b">
        <v>0</v>
      </c>
      <c r="AK27" s="79">
        <v>2</v>
      </c>
      <c r="AL27" s="85" t="s">
        <v>882</v>
      </c>
      <c r="AM27" s="79" t="s">
        <v>993</v>
      </c>
      <c r="AN27" s="79" t="b">
        <v>0</v>
      </c>
      <c r="AO27" s="85" t="s">
        <v>882</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226</v>
      </c>
      <c r="B28" s="64" t="s">
        <v>283</v>
      </c>
      <c r="C28" s="65" t="s">
        <v>2400</v>
      </c>
      <c r="D28" s="66">
        <v>3</v>
      </c>
      <c r="E28" s="67" t="s">
        <v>132</v>
      </c>
      <c r="F28" s="68">
        <v>32</v>
      </c>
      <c r="G28" s="65"/>
      <c r="H28" s="69"/>
      <c r="I28" s="70"/>
      <c r="J28" s="70"/>
      <c r="K28" s="34" t="s">
        <v>65</v>
      </c>
      <c r="L28" s="77">
        <v>28</v>
      </c>
      <c r="M28" s="77"/>
      <c r="N28" s="72"/>
      <c r="O28" s="79" t="s">
        <v>326</v>
      </c>
      <c r="P28" s="81">
        <v>43647.544803240744</v>
      </c>
      <c r="Q28" s="79" t="s">
        <v>340</v>
      </c>
      <c r="R28" s="79"/>
      <c r="S28" s="79"/>
      <c r="T28" s="79"/>
      <c r="U28" s="79"/>
      <c r="V28" s="82" t="s">
        <v>529</v>
      </c>
      <c r="W28" s="81">
        <v>43647.544803240744</v>
      </c>
      <c r="X28" s="82" t="s">
        <v>617</v>
      </c>
      <c r="Y28" s="79"/>
      <c r="Z28" s="79"/>
      <c r="AA28" s="85" t="s">
        <v>810</v>
      </c>
      <c r="AB28" s="79"/>
      <c r="AC28" s="79" t="b">
        <v>0</v>
      </c>
      <c r="AD28" s="79">
        <v>0</v>
      </c>
      <c r="AE28" s="85" t="s">
        <v>988</v>
      </c>
      <c r="AF28" s="79" t="b">
        <v>0</v>
      </c>
      <c r="AG28" s="79" t="s">
        <v>990</v>
      </c>
      <c r="AH28" s="79"/>
      <c r="AI28" s="85" t="s">
        <v>988</v>
      </c>
      <c r="AJ28" s="79" t="b">
        <v>0</v>
      </c>
      <c r="AK28" s="79">
        <v>2</v>
      </c>
      <c r="AL28" s="85" t="s">
        <v>882</v>
      </c>
      <c r="AM28" s="79" t="s">
        <v>993</v>
      </c>
      <c r="AN28" s="79" t="b">
        <v>0</v>
      </c>
      <c r="AO28" s="85" t="s">
        <v>882</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27</v>
      </c>
      <c r="BK28" s="49">
        <v>100</v>
      </c>
      <c r="BL28" s="48">
        <v>27</v>
      </c>
    </row>
    <row r="29" spans="1:64" ht="15">
      <c r="A29" s="64" t="s">
        <v>227</v>
      </c>
      <c r="B29" s="64" t="s">
        <v>301</v>
      </c>
      <c r="C29" s="65" t="s">
        <v>2400</v>
      </c>
      <c r="D29" s="66">
        <v>3</v>
      </c>
      <c r="E29" s="67" t="s">
        <v>132</v>
      </c>
      <c r="F29" s="68">
        <v>32</v>
      </c>
      <c r="G29" s="65"/>
      <c r="H29" s="69"/>
      <c r="I29" s="70"/>
      <c r="J29" s="70"/>
      <c r="K29" s="34" t="s">
        <v>65</v>
      </c>
      <c r="L29" s="77">
        <v>29</v>
      </c>
      <c r="M29" s="77"/>
      <c r="N29" s="72"/>
      <c r="O29" s="79" t="s">
        <v>326</v>
      </c>
      <c r="P29" s="81">
        <v>43647.5825</v>
      </c>
      <c r="Q29" s="79" t="s">
        <v>341</v>
      </c>
      <c r="R29" s="79"/>
      <c r="S29" s="79"/>
      <c r="T29" s="79" t="s">
        <v>460</v>
      </c>
      <c r="U29" s="79"/>
      <c r="V29" s="82" t="s">
        <v>530</v>
      </c>
      <c r="W29" s="81">
        <v>43647.5825</v>
      </c>
      <c r="X29" s="82" t="s">
        <v>618</v>
      </c>
      <c r="Y29" s="79"/>
      <c r="Z29" s="79"/>
      <c r="AA29" s="85" t="s">
        <v>811</v>
      </c>
      <c r="AB29" s="79"/>
      <c r="AC29" s="79" t="b">
        <v>0</v>
      </c>
      <c r="AD29" s="79">
        <v>0</v>
      </c>
      <c r="AE29" s="85" t="s">
        <v>988</v>
      </c>
      <c r="AF29" s="79" t="b">
        <v>0</v>
      </c>
      <c r="AG29" s="79" t="s">
        <v>990</v>
      </c>
      <c r="AH29" s="79"/>
      <c r="AI29" s="85" t="s">
        <v>988</v>
      </c>
      <c r="AJ29" s="79" t="b">
        <v>0</v>
      </c>
      <c r="AK29" s="79">
        <v>5</v>
      </c>
      <c r="AL29" s="85" t="s">
        <v>931</v>
      </c>
      <c r="AM29" s="79" t="s">
        <v>992</v>
      </c>
      <c r="AN29" s="79" t="b">
        <v>0</v>
      </c>
      <c r="AO29" s="85" t="s">
        <v>931</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227</v>
      </c>
      <c r="B30" s="64" t="s">
        <v>283</v>
      </c>
      <c r="C30" s="65" t="s">
        <v>2400</v>
      </c>
      <c r="D30" s="66">
        <v>3</v>
      </c>
      <c r="E30" s="67" t="s">
        <v>132</v>
      </c>
      <c r="F30" s="68">
        <v>32</v>
      </c>
      <c r="G30" s="65"/>
      <c r="H30" s="69"/>
      <c r="I30" s="70"/>
      <c r="J30" s="70"/>
      <c r="K30" s="34" t="s">
        <v>65</v>
      </c>
      <c r="L30" s="77">
        <v>30</v>
      </c>
      <c r="M30" s="77"/>
      <c r="N30" s="72"/>
      <c r="O30" s="79" t="s">
        <v>326</v>
      </c>
      <c r="P30" s="81">
        <v>43647.5825</v>
      </c>
      <c r="Q30" s="79" t="s">
        <v>341</v>
      </c>
      <c r="R30" s="79"/>
      <c r="S30" s="79"/>
      <c r="T30" s="79" t="s">
        <v>460</v>
      </c>
      <c r="U30" s="79"/>
      <c r="V30" s="82" t="s">
        <v>530</v>
      </c>
      <c r="W30" s="81">
        <v>43647.5825</v>
      </c>
      <c r="X30" s="82" t="s">
        <v>618</v>
      </c>
      <c r="Y30" s="79"/>
      <c r="Z30" s="79"/>
      <c r="AA30" s="85" t="s">
        <v>811</v>
      </c>
      <c r="AB30" s="79"/>
      <c r="AC30" s="79" t="b">
        <v>0</v>
      </c>
      <c r="AD30" s="79">
        <v>0</v>
      </c>
      <c r="AE30" s="85" t="s">
        <v>988</v>
      </c>
      <c r="AF30" s="79" t="b">
        <v>0</v>
      </c>
      <c r="AG30" s="79" t="s">
        <v>990</v>
      </c>
      <c r="AH30" s="79"/>
      <c r="AI30" s="85" t="s">
        <v>988</v>
      </c>
      <c r="AJ30" s="79" t="b">
        <v>0</v>
      </c>
      <c r="AK30" s="79">
        <v>5</v>
      </c>
      <c r="AL30" s="85" t="s">
        <v>931</v>
      </c>
      <c r="AM30" s="79" t="s">
        <v>992</v>
      </c>
      <c r="AN30" s="79" t="b">
        <v>0</v>
      </c>
      <c r="AO30" s="85" t="s">
        <v>931</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227</v>
      </c>
      <c r="B31" s="64" t="s">
        <v>267</v>
      </c>
      <c r="C31" s="65" t="s">
        <v>2401</v>
      </c>
      <c r="D31" s="66">
        <v>5.333333333333334</v>
      </c>
      <c r="E31" s="67" t="s">
        <v>136</v>
      </c>
      <c r="F31" s="68">
        <v>30.142857142857142</v>
      </c>
      <c r="G31" s="65"/>
      <c r="H31" s="69"/>
      <c r="I31" s="70"/>
      <c r="J31" s="70"/>
      <c r="K31" s="34" t="s">
        <v>65</v>
      </c>
      <c r="L31" s="77">
        <v>31</v>
      </c>
      <c r="M31" s="77"/>
      <c r="N31" s="72"/>
      <c r="O31" s="79" t="s">
        <v>326</v>
      </c>
      <c r="P31" s="81">
        <v>43647.5825</v>
      </c>
      <c r="Q31" s="79" t="s">
        <v>341</v>
      </c>
      <c r="R31" s="79"/>
      <c r="S31" s="79"/>
      <c r="T31" s="79" t="s">
        <v>460</v>
      </c>
      <c r="U31" s="79"/>
      <c r="V31" s="82" t="s">
        <v>530</v>
      </c>
      <c r="W31" s="81">
        <v>43647.5825</v>
      </c>
      <c r="X31" s="82" t="s">
        <v>618</v>
      </c>
      <c r="Y31" s="79"/>
      <c r="Z31" s="79"/>
      <c r="AA31" s="85" t="s">
        <v>811</v>
      </c>
      <c r="AB31" s="79"/>
      <c r="AC31" s="79" t="b">
        <v>0</v>
      </c>
      <c r="AD31" s="79">
        <v>0</v>
      </c>
      <c r="AE31" s="85" t="s">
        <v>988</v>
      </c>
      <c r="AF31" s="79" t="b">
        <v>0</v>
      </c>
      <c r="AG31" s="79" t="s">
        <v>990</v>
      </c>
      <c r="AH31" s="79"/>
      <c r="AI31" s="85" t="s">
        <v>988</v>
      </c>
      <c r="AJ31" s="79" t="b">
        <v>0</v>
      </c>
      <c r="AK31" s="79">
        <v>5</v>
      </c>
      <c r="AL31" s="85" t="s">
        <v>931</v>
      </c>
      <c r="AM31" s="79" t="s">
        <v>992</v>
      </c>
      <c r="AN31" s="79" t="b">
        <v>0</v>
      </c>
      <c r="AO31" s="85" t="s">
        <v>931</v>
      </c>
      <c r="AP31" s="79" t="s">
        <v>176</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2</v>
      </c>
      <c r="BD31" s="48">
        <v>2</v>
      </c>
      <c r="BE31" s="49">
        <v>11.11111111111111</v>
      </c>
      <c r="BF31" s="48">
        <v>0</v>
      </c>
      <c r="BG31" s="49">
        <v>0</v>
      </c>
      <c r="BH31" s="48">
        <v>0</v>
      </c>
      <c r="BI31" s="49">
        <v>0</v>
      </c>
      <c r="BJ31" s="48">
        <v>16</v>
      </c>
      <c r="BK31" s="49">
        <v>88.88888888888889</v>
      </c>
      <c r="BL31" s="48">
        <v>18</v>
      </c>
    </row>
    <row r="32" spans="1:64" ht="15">
      <c r="A32" s="64" t="s">
        <v>227</v>
      </c>
      <c r="B32" s="64" t="s">
        <v>267</v>
      </c>
      <c r="C32" s="65" t="s">
        <v>2401</v>
      </c>
      <c r="D32" s="66">
        <v>5.333333333333334</v>
      </c>
      <c r="E32" s="67" t="s">
        <v>136</v>
      </c>
      <c r="F32" s="68">
        <v>30.142857142857142</v>
      </c>
      <c r="G32" s="65"/>
      <c r="H32" s="69"/>
      <c r="I32" s="70"/>
      <c r="J32" s="70"/>
      <c r="K32" s="34" t="s">
        <v>65</v>
      </c>
      <c r="L32" s="77">
        <v>32</v>
      </c>
      <c r="M32" s="77"/>
      <c r="N32" s="72"/>
      <c r="O32" s="79" t="s">
        <v>326</v>
      </c>
      <c r="P32" s="81">
        <v>43647.597037037034</v>
      </c>
      <c r="Q32" s="79" t="s">
        <v>342</v>
      </c>
      <c r="R32" s="79"/>
      <c r="S32" s="79"/>
      <c r="T32" s="79"/>
      <c r="U32" s="79"/>
      <c r="V32" s="82" t="s">
        <v>530</v>
      </c>
      <c r="W32" s="81">
        <v>43647.597037037034</v>
      </c>
      <c r="X32" s="82" t="s">
        <v>619</v>
      </c>
      <c r="Y32" s="79"/>
      <c r="Z32" s="79"/>
      <c r="AA32" s="85" t="s">
        <v>812</v>
      </c>
      <c r="AB32" s="79"/>
      <c r="AC32" s="79" t="b">
        <v>0</v>
      </c>
      <c r="AD32" s="79">
        <v>0</v>
      </c>
      <c r="AE32" s="85" t="s">
        <v>988</v>
      </c>
      <c r="AF32" s="79" t="b">
        <v>0</v>
      </c>
      <c r="AG32" s="79" t="s">
        <v>990</v>
      </c>
      <c r="AH32" s="79"/>
      <c r="AI32" s="85" t="s">
        <v>988</v>
      </c>
      <c r="AJ32" s="79" t="b">
        <v>0</v>
      </c>
      <c r="AK32" s="79">
        <v>3</v>
      </c>
      <c r="AL32" s="85" t="s">
        <v>932</v>
      </c>
      <c r="AM32" s="79" t="s">
        <v>992</v>
      </c>
      <c r="AN32" s="79" t="b">
        <v>0</v>
      </c>
      <c r="AO32" s="85" t="s">
        <v>932</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23</v>
      </c>
      <c r="BK32" s="49">
        <v>100</v>
      </c>
      <c r="BL32" s="48">
        <v>23</v>
      </c>
    </row>
    <row r="33" spans="1:64" ht="15">
      <c r="A33" s="64" t="s">
        <v>228</v>
      </c>
      <c r="B33" s="64" t="s">
        <v>300</v>
      </c>
      <c r="C33" s="65" t="s">
        <v>2400</v>
      </c>
      <c r="D33" s="66">
        <v>3</v>
      </c>
      <c r="E33" s="67" t="s">
        <v>132</v>
      </c>
      <c r="F33" s="68">
        <v>32</v>
      </c>
      <c r="G33" s="65"/>
      <c r="H33" s="69"/>
      <c r="I33" s="70"/>
      <c r="J33" s="70"/>
      <c r="K33" s="34" t="s">
        <v>65</v>
      </c>
      <c r="L33" s="77">
        <v>33</v>
      </c>
      <c r="M33" s="77"/>
      <c r="N33" s="72"/>
      <c r="O33" s="79" t="s">
        <v>326</v>
      </c>
      <c r="P33" s="81">
        <v>43647.619039351855</v>
      </c>
      <c r="Q33" s="79" t="s">
        <v>343</v>
      </c>
      <c r="R33" s="79"/>
      <c r="S33" s="79"/>
      <c r="T33" s="79"/>
      <c r="U33" s="79"/>
      <c r="V33" s="82" t="s">
        <v>531</v>
      </c>
      <c r="W33" s="81">
        <v>43647.619039351855</v>
      </c>
      <c r="X33" s="82" t="s">
        <v>620</v>
      </c>
      <c r="Y33" s="79"/>
      <c r="Z33" s="79"/>
      <c r="AA33" s="85" t="s">
        <v>813</v>
      </c>
      <c r="AB33" s="79"/>
      <c r="AC33" s="79" t="b">
        <v>0</v>
      </c>
      <c r="AD33" s="79">
        <v>0</v>
      </c>
      <c r="AE33" s="85" t="s">
        <v>988</v>
      </c>
      <c r="AF33" s="79" t="b">
        <v>0</v>
      </c>
      <c r="AG33" s="79" t="s">
        <v>990</v>
      </c>
      <c r="AH33" s="79"/>
      <c r="AI33" s="85" t="s">
        <v>988</v>
      </c>
      <c r="AJ33" s="79" t="b">
        <v>0</v>
      </c>
      <c r="AK33" s="79">
        <v>8</v>
      </c>
      <c r="AL33" s="85" t="s">
        <v>938</v>
      </c>
      <c r="AM33" s="79" t="s">
        <v>994</v>
      </c>
      <c r="AN33" s="79" t="b">
        <v>0</v>
      </c>
      <c r="AO33" s="85" t="s">
        <v>938</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4.761904761904762</v>
      </c>
      <c r="BF33" s="48">
        <v>1</v>
      </c>
      <c r="BG33" s="49">
        <v>4.761904761904762</v>
      </c>
      <c r="BH33" s="48">
        <v>0</v>
      </c>
      <c r="BI33" s="49">
        <v>0</v>
      </c>
      <c r="BJ33" s="48">
        <v>19</v>
      </c>
      <c r="BK33" s="49">
        <v>90.47619047619048</v>
      </c>
      <c r="BL33" s="48">
        <v>21</v>
      </c>
    </row>
    <row r="34" spans="1:64" ht="15">
      <c r="A34" s="64" t="s">
        <v>228</v>
      </c>
      <c r="B34" s="64" t="s">
        <v>283</v>
      </c>
      <c r="C34" s="65" t="s">
        <v>2400</v>
      </c>
      <c r="D34" s="66">
        <v>3</v>
      </c>
      <c r="E34" s="67" t="s">
        <v>132</v>
      </c>
      <c r="F34" s="68">
        <v>32</v>
      </c>
      <c r="G34" s="65"/>
      <c r="H34" s="69"/>
      <c r="I34" s="70"/>
      <c r="J34" s="70"/>
      <c r="K34" s="34" t="s">
        <v>65</v>
      </c>
      <c r="L34" s="77">
        <v>34</v>
      </c>
      <c r="M34" s="77"/>
      <c r="N34" s="72"/>
      <c r="O34" s="79" t="s">
        <v>326</v>
      </c>
      <c r="P34" s="81">
        <v>43647.619039351855</v>
      </c>
      <c r="Q34" s="79" t="s">
        <v>343</v>
      </c>
      <c r="R34" s="79"/>
      <c r="S34" s="79"/>
      <c r="T34" s="79"/>
      <c r="U34" s="79"/>
      <c r="V34" s="82" t="s">
        <v>531</v>
      </c>
      <c r="W34" s="81">
        <v>43647.619039351855</v>
      </c>
      <c r="X34" s="82" t="s">
        <v>620</v>
      </c>
      <c r="Y34" s="79"/>
      <c r="Z34" s="79"/>
      <c r="AA34" s="85" t="s">
        <v>813</v>
      </c>
      <c r="AB34" s="79"/>
      <c r="AC34" s="79" t="b">
        <v>0</v>
      </c>
      <c r="AD34" s="79">
        <v>0</v>
      </c>
      <c r="AE34" s="85" t="s">
        <v>988</v>
      </c>
      <c r="AF34" s="79" t="b">
        <v>0</v>
      </c>
      <c r="AG34" s="79" t="s">
        <v>990</v>
      </c>
      <c r="AH34" s="79"/>
      <c r="AI34" s="85" t="s">
        <v>988</v>
      </c>
      <c r="AJ34" s="79" t="b">
        <v>0</v>
      </c>
      <c r="AK34" s="79">
        <v>8</v>
      </c>
      <c r="AL34" s="85" t="s">
        <v>938</v>
      </c>
      <c r="AM34" s="79" t="s">
        <v>994</v>
      </c>
      <c r="AN34" s="79" t="b">
        <v>0</v>
      </c>
      <c r="AO34" s="85" t="s">
        <v>938</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229</v>
      </c>
      <c r="B35" s="64" t="s">
        <v>300</v>
      </c>
      <c r="C35" s="65" t="s">
        <v>2400</v>
      </c>
      <c r="D35" s="66">
        <v>3</v>
      </c>
      <c r="E35" s="67" t="s">
        <v>132</v>
      </c>
      <c r="F35" s="68">
        <v>32</v>
      </c>
      <c r="G35" s="65"/>
      <c r="H35" s="69"/>
      <c r="I35" s="70"/>
      <c r="J35" s="70"/>
      <c r="K35" s="34" t="s">
        <v>65</v>
      </c>
      <c r="L35" s="77">
        <v>35</v>
      </c>
      <c r="M35" s="77"/>
      <c r="N35" s="72"/>
      <c r="O35" s="79" t="s">
        <v>326</v>
      </c>
      <c r="P35" s="81">
        <v>43647.61943287037</v>
      </c>
      <c r="Q35" s="79" t="s">
        <v>343</v>
      </c>
      <c r="R35" s="79"/>
      <c r="S35" s="79"/>
      <c r="T35" s="79"/>
      <c r="U35" s="79"/>
      <c r="V35" s="82" t="s">
        <v>532</v>
      </c>
      <c r="W35" s="81">
        <v>43647.61943287037</v>
      </c>
      <c r="X35" s="82" t="s">
        <v>621</v>
      </c>
      <c r="Y35" s="79"/>
      <c r="Z35" s="79"/>
      <c r="AA35" s="85" t="s">
        <v>814</v>
      </c>
      <c r="AB35" s="79"/>
      <c r="AC35" s="79" t="b">
        <v>0</v>
      </c>
      <c r="AD35" s="79">
        <v>0</v>
      </c>
      <c r="AE35" s="85" t="s">
        <v>988</v>
      </c>
      <c r="AF35" s="79" t="b">
        <v>0</v>
      </c>
      <c r="AG35" s="79" t="s">
        <v>990</v>
      </c>
      <c r="AH35" s="79"/>
      <c r="AI35" s="85" t="s">
        <v>988</v>
      </c>
      <c r="AJ35" s="79" t="b">
        <v>0</v>
      </c>
      <c r="AK35" s="79">
        <v>8</v>
      </c>
      <c r="AL35" s="85" t="s">
        <v>938</v>
      </c>
      <c r="AM35" s="79" t="s">
        <v>994</v>
      </c>
      <c r="AN35" s="79" t="b">
        <v>0</v>
      </c>
      <c r="AO35" s="85" t="s">
        <v>938</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229</v>
      </c>
      <c r="B36" s="64" t="s">
        <v>283</v>
      </c>
      <c r="C36" s="65" t="s">
        <v>2400</v>
      </c>
      <c r="D36" s="66">
        <v>3</v>
      </c>
      <c r="E36" s="67" t="s">
        <v>132</v>
      </c>
      <c r="F36" s="68">
        <v>32</v>
      </c>
      <c r="G36" s="65"/>
      <c r="H36" s="69"/>
      <c r="I36" s="70"/>
      <c r="J36" s="70"/>
      <c r="K36" s="34" t="s">
        <v>65</v>
      </c>
      <c r="L36" s="77">
        <v>36</v>
      </c>
      <c r="M36" s="77"/>
      <c r="N36" s="72"/>
      <c r="O36" s="79" t="s">
        <v>326</v>
      </c>
      <c r="P36" s="81">
        <v>43647.61943287037</v>
      </c>
      <c r="Q36" s="79" t="s">
        <v>343</v>
      </c>
      <c r="R36" s="79"/>
      <c r="S36" s="79"/>
      <c r="T36" s="79"/>
      <c r="U36" s="79"/>
      <c r="V36" s="82" t="s">
        <v>532</v>
      </c>
      <c r="W36" s="81">
        <v>43647.61943287037</v>
      </c>
      <c r="X36" s="82" t="s">
        <v>621</v>
      </c>
      <c r="Y36" s="79"/>
      <c r="Z36" s="79"/>
      <c r="AA36" s="85" t="s">
        <v>814</v>
      </c>
      <c r="AB36" s="79"/>
      <c r="AC36" s="79" t="b">
        <v>0</v>
      </c>
      <c r="AD36" s="79">
        <v>0</v>
      </c>
      <c r="AE36" s="85" t="s">
        <v>988</v>
      </c>
      <c r="AF36" s="79" t="b">
        <v>0</v>
      </c>
      <c r="AG36" s="79" t="s">
        <v>990</v>
      </c>
      <c r="AH36" s="79"/>
      <c r="AI36" s="85" t="s">
        <v>988</v>
      </c>
      <c r="AJ36" s="79" t="b">
        <v>0</v>
      </c>
      <c r="AK36" s="79">
        <v>8</v>
      </c>
      <c r="AL36" s="85" t="s">
        <v>938</v>
      </c>
      <c r="AM36" s="79" t="s">
        <v>994</v>
      </c>
      <c r="AN36" s="79" t="b">
        <v>0</v>
      </c>
      <c r="AO36" s="85" t="s">
        <v>938</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1</v>
      </c>
      <c r="BE36" s="49">
        <v>4.761904761904762</v>
      </c>
      <c r="BF36" s="48">
        <v>1</v>
      </c>
      <c r="BG36" s="49">
        <v>4.761904761904762</v>
      </c>
      <c r="BH36" s="48">
        <v>0</v>
      </c>
      <c r="BI36" s="49">
        <v>0</v>
      </c>
      <c r="BJ36" s="48">
        <v>19</v>
      </c>
      <c r="BK36" s="49">
        <v>90.47619047619048</v>
      </c>
      <c r="BL36" s="48">
        <v>21</v>
      </c>
    </row>
    <row r="37" spans="1:64" ht="15">
      <c r="A37" s="64" t="s">
        <v>230</v>
      </c>
      <c r="B37" s="64" t="s">
        <v>291</v>
      </c>
      <c r="C37" s="65" t="s">
        <v>2400</v>
      </c>
      <c r="D37" s="66">
        <v>3</v>
      </c>
      <c r="E37" s="67" t="s">
        <v>132</v>
      </c>
      <c r="F37" s="68">
        <v>32</v>
      </c>
      <c r="G37" s="65"/>
      <c r="H37" s="69"/>
      <c r="I37" s="70"/>
      <c r="J37" s="70"/>
      <c r="K37" s="34" t="s">
        <v>65</v>
      </c>
      <c r="L37" s="77">
        <v>37</v>
      </c>
      <c r="M37" s="77"/>
      <c r="N37" s="72"/>
      <c r="O37" s="79" t="s">
        <v>326</v>
      </c>
      <c r="P37" s="81">
        <v>43647.62012731482</v>
      </c>
      <c r="Q37" s="79" t="s">
        <v>344</v>
      </c>
      <c r="R37" s="79"/>
      <c r="S37" s="79"/>
      <c r="T37" s="79" t="s">
        <v>460</v>
      </c>
      <c r="U37" s="79"/>
      <c r="V37" s="82" t="s">
        <v>533</v>
      </c>
      <c r="W37" s="81">
        <v>43647.62012731482</v>
      </c>
      <c r="X37" s="82" t="s">
        <v>622</v>
      </c>
      <c r="Y37" s="79"/>
      <c r="Z37" s="79"/>
      <c r="AA37" s="85" t="s">
        <v>815</v>
      </c>
      <c r="AB37" s="79"/>
      <c r="AC37" s="79" t="b">
        <v>0</v>
      </c>
      <c r="AD37" s="79">
        <v>0</v>
      </c>
      <c r="AE37" s="85" t="s">
        <v>988</v>
      </c>
      <c r="AF37" s="79" t="b">
        <v>0</v>
      </c>
      <c r="AG37" s="79" t="s">
        <v>990</v>
      </c>
      <c r="AH37" s="79"/>
      <c r="AI37" s="85" t="s">
        <v>988</v>
      </c>
      <c r="AJ37" s="79" t="b">
        <v>0</v>
      </c>
      <c r="AK37" s="79">
        <v>7</v>
      </c>
      <c r="AL37" s="85" t="s">
        <v>892</v>
      </c>
      <c r="AM37" s="79" t="s">
        <v>994</v>
      </c>
      <c r="AN37" s="79" t="b">
        <v>0</v>
      </c>
      <c r="AO37" s="85" t="s">
        <v>892</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230</v>
      </c>
      <c r="B38" s="64" t="s">
        <v>289</v>
      </c>
      <c r="C38" s="65" t="s">
        <v>2400</v>
      </c>
      <c r="D38" s="66">
        <v>3</v>
      </c>
      <c r="E38" s="67" t="s">
        <v>132</v>
      </c>
      <c r="F38" s="68">
        <v>32</v>
      </c>
      <c r="G38" s="65"/>
      <c r="H38" s="69"/>
      <c r="I38" s="70"/>
      <c r="J38" s="70"/>
      <c r="K38" s="34" t="s">
        <v>65</v>
      </c>
      <c r="L38" s="77">
        <v>38</v>
      </c>
      <c r="M38" s="77"/>
      <c r="N38" s="72"/>
      <c r="O38" s="79" t="s">
        <v>326</v>
      </c>
      <c r="P38" s="81">
        <v>43647.62012731482</v>
      </c>
      <c r="Q38" s="79" t="s">
        <v>344</v>
      </c>
      <c r="R38" s="79"/>
      <c r="S38" s="79"/>
      <c r="T38" s="79" t="s">
        <v>460</v>
      </c>
      <c r="U38" s="79"/>
      <c r="V38" s="82" t="s">
        <v>533</v>
      </c>
      <c r="W38" s="81">
        <v>43647.62012731482</v>
      </c>
      <c r="X38" s="82" t="s">
        <v>622</v>
      </c>
      <c r="Y38" s="79"/>
      <c r="Z38" s="79"/>
      <c r="AA38" s="85" t="s">
        <v>815</v>
      </c>
      <c r="AB38" s="79"/>
      <c r="AC38" s="79" t="b">
        <v>0</v>
      </c>
      <c r="AD38" s="79">
        <v>0</v>
      </c>
      <c r="AE38" s="85" t="s">
        <v>988</v>
      </c>
      <c r="AF38" s="79" t="b">
        <v>0</v>
      </c>
      <c r="AG38" s="79" t="s">
        <v>990</v>
      </c>
      <c r="AH38" s="79"/>
      <c r="AI38" s="85" t="s">
        <v>988</v>
      </c>
      <c r="AJ38" s="79" t="b">
        <v>0</v>
      </c>
      <c r="AK38" s="79">
        <v>7</v>
      </c>
      <c r="AL38" s="85" t="s">
        <v>892</v>
      </c>
      <c r="AM38" s="79" t="s">
        <v>994</v>
      </c>
      <c r="AN38" s="79" t="b">
        <v>0</v>
      </c>
      <c r="AO38" s="85" t="s">
        <v>892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2</v>
      </c>
      <c r="BE38" s="49">
        <v>8.333333333333334</v>
      </c>
      <c r="BF38" s="48">
        <v>0</v>
      </c>
      <c r="BG38" s="49">
        <v>0</v>
      </c>
      <c r="BH38" s="48">
        <v>0</v>
      </c>
      <c r="BI38" s="49">
        <v>0</v>
      </c>
      <c r="BJ38" s="48">
        <v>22</v>
      </c>
      <c r="BK38" s="49">
        <v>91.66666666666667</v>
      </c>
      <c r="BL38" s="48">
        <v>24</v>
      </c>
    </row>
    <row r="39" spans="1:64" ht="15">
      <c r="A39" s="64" t="s">
        <v>231</v>
      </c>
      <c r="B39" s="64" t="s">
        <v>291</v>
      </c>
      <c r="C39" s="65" t="s">
        <v>2400</v>
      </c>
      <c r="D39" s="66">
        <v>3</v>
      </c>
      <c r="E39" s="67" t="s">
        <v>132</v>
      </c>
      <c r="F39" s="68">
        <v>32</v>
      </c>
      <c r="G39" s="65"/>
      <c r="H39" s="69"/>
      <c r="I39" s="70"/>
      <c r="J39" s="70"/>
      <c r="K39" s="34" t="s">
        <v>65</v>
      </c>
      <c r="L39" s="77">
        <v>39</v>
      </c>
      <c r="M39" s="77"/>
      <c r="N39" s="72"/>
      <c r="O39" s="79" t="s">
        <v>326</v>
      </c>
      <c r="P39" s="81">
        <v>43647.62133101852</v>
      </c>
      <c r="Q39" s="79" t="s">
        <v>344</v>
      </c>
      <c r="R39" s="79"/>
      <c r="S39" s="79"/>
      <c r="T39" s="79" t="s">
        <v>460</v>
      </c>
      <c r="U39" s="79"/>
      <c r="V39" s="82" t="s">
        <v>534</v>
      </c>
      <c r="W39" s="81">
        <v>43647.62133101852</v>
      </c>
      <c r="X39" s="82" t="s">
        <v>623</v>
      </c>
      <c r="Y39" s="79"/>
      <c r="Z39" s="79"/>
      <c r="AA39" s="85" t="s">
        <v>816</v>
      </c>
      <c r="AB39" s="79"/>
      <c r="AC39" s="79" t="b">
        <v>0</v>
      </c>
      <c r="AD39" s="79">
        <v>0</v>
      </c>
      <c r="AE39" s="85" t="s">
        <v>988</v>
      </c>
      <c r="AF39" s="79" t="b">
        <v>0</v>
      </c>
      <c r="AG39" s="79" t="s">
        <v>990</v>
      </c>
      <c r="AH39" s="79"/>
      <c r="AI39" s="85" t="s">
        <v>988</v>
      </c>
      <c r="AJ39" s="79" t="b">
        <v>0</v>
      </c>
      <c r="AK39" s="79">
        <v>7</v>
      </c>
      <c r="AL39" s="85" t="s">
        <v>892</v>
      </c>
      <c r="AM39" s="79" t="s">
        <v>997</v>
      </c>
      <c r="AN39" s="79" t="b">
        <v>0</v>
      </c>
      <c r="AO39" s="85" t="s">
        <v>892</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231</v>
      </c>
      <c r="B40" s="64" t="s">
        <v>289</v>
      </c>
      <c r="C40" s="65" t="s">
        <v>2400</v>
      </c>
      <c r="D40" s="66">
        <v>3</v>
      </c>
      <c r="E40" s="67" t="s">
        <v>132</v>
      </c>
      <c r="F40" s="68">
        <v>32</v>
      </c>
      <c r="G40" s="65"/>
      <c r="H40" s="69"/>
      <c r="I40" s="70"/>
      <c r="J40" s="70"/>
      <c r="K40" s="34" t="s">
        <v>65</v>
      </c>
      <c r="L40" s="77">
        <v>40</v>
      </c>
      <c r="M40" s="77"/>
      <c r="N40" s="72"/>
      <c r="O40" s="79" t="s">
        <v>326</v>
      </c>
      <c r="P40" s="81">
        <v>43647.62133101852</v>
      </c>
      <c r="Q40" s="79" t="s">
        <v>344</v>
      </c>
      <c r="R40" s="79"/>
      <c r="S40" s="79"/>
      <c r="T40" s="79" t="s">
        <v>460</v>
      </c>
      <c r="U40" s="79"/>
      <c r="V40" s="82" t="s">
        <v>534</v>
      </c>
      <c r="W40" s="81">
        <v>43647.62133101852</v>
      </c>
      <c r="X40" s="82" t="s">
        <v>623</v>
      </c>
      <c r="Y40" s="79"/>
      <c r="Z40" s="79"/>
      <c r="AA40" s="85" t="s">
        <v>816</v>
      </c>
      <c r="AB40" s="79"/>
      <c r="AC40" s="79" t="b">
        <v>0</v>
      </c>
      <c r="AD40" s="79">
        <v>0</v>
      </c>
      <c r="AE40" s="85" t="s">
        <v>988</v>
      </c>
      <c r="AF40" s="79" t="b">
        <v>0</v>
      </c>
      <c r="AG40" s="79" t="s">
        <v>990</v>
      </c>
      <c r="AH40" s="79"/>
      <c r="AI40" s="85" t="s">
        <v>988</v>
      </c>
      <c r="AJ40" s="79" t="b">
        <v>0</v>
      </c>
      <c r="AK40" s="79">
        <v>7</v>
      </c>
      <c r="AL40" s="85" t="s">
        <v>892</v>
      </c>
      <c r="AM40" s="79" t="s">
        <v>997</v>
      </c>
      <c r="AN40" s="79" t="b">
        <v>0</v>
      </c>
      <c r="AO40" s="85" t="s">
        <v>892</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2</v>
      </c>
      <c r="BE40" s="49">
        <v>8.333333333333334</v>
      </c>
      <c r="BF40" s="48">
        <v>0</v>
      </c>
      <c r="BG40" s="49">
        <v>0</v>
      </c>
      <c r="BH40" s="48">
        <v>0</v>
      </c>
      <c r="BI40" s="49">
        <v>0</v>
      </c>
      <c r="BJ40" s="48">
        <v>22</v>
      </c>
      <c r="BK40" s="49">
        <v>91.66666666666667</v>
      </c>
      <c r="BL40" s="48">
        <v>24</v>
      </c>
    </row>
    <row r="41" spans="1:64" ht="15">
      <c r="A41" s="64" t="s">
        <v>232</v>
      </c>
      <c r="B41" s="64" t="s">
        <v>309</v>
      </c>
      <c r="C41" s="65" t="s">
        <v>2400</v>
      </c>
      <c r="D41" s="66">
        <v>3</v>
      </c>
      <c r="E41" s="67" t="s">
        <v>132</v>
      </c>
      <c r="F41" s="68">
        <v>32</v>
      </c>
      <c r="G41" s="65"/>
      <c r="H41" s="69"/>
      <c r="I41" s="70"/>
      <c r="J41" s="70"/>
      <c r="K41" s="34" t="s">
        <v>65</v>
      </c>
      <c r="L41" s="77">
        <v>41</v>
      </c>
      <c r="M41" s="77"/>
      <c r="N41" s="72"/>
      <c r="O41" s="79" t="s">
        <v>326</v>
      </c>
      <c r="P41" s="81">
        <v>43647.6265162037</v>
      </c>
      <c r="Q41" s="79" t="s">
        <v>345</v>
      </c>
      <c r="R41" s="79"/>
      <c r="S41" s="79"/>
      <c r="T41" s="79" t="s">
        <v>460</v>
      </c>
      <c r="U41" s="82" t="s">
        <v>476</v>
      </c>
      <c r="V41" s="82" t="s">
        <v>476</v>
      </c>
      <c r="W41" s="81">
        <v>43647.6265162037</v>
      </c>
      <c r="X41" s="82" t="s">
        <v>624</v>
      </c>
      <c r="Y41" s="79"/>
      <c r="Z41" s="79"/>
      <c r="AA41" s="85" t="s">
        <v>817</v>
      </c>
      <c r="AB41" s="79"/>
      <c r="AC41" s="79" t="b">
        <v>0</v>
      </c>
      <c r="AD41" s="79">
        <v>11</v>
      </c>
      <c r="AE41" s="85" t="s">
        <v>988</v>
      </c>
      <c r="AF41" s="79" t="b">
        <v>0</v>
      </c>
      <c r="AG41" s="79" t="s">
        <v>990</v>
      </c>
      <c r="AH41" s="79"/>
      <c r="AI41" s="85" t="s">
        <v>988</v>
      </c>
      <c r="AJ41" s="79" t="b">
        <v>0</v>
      </c>
      <c r="AK41" s="79">
        <v>3</v>
      </c>
      <c r="AL41" s="85" t="s">
        <v>988</v>
      </c>
      <c r="AM41" s="79" t="s">
        <v>993</v>
      </c>
      <c r="AN41" s="79" t="b">
        <v>0</v>
      </c>
      <c r="AO41" s="85" t="s">
        <v>817</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1</v>
      </c>
      <c r="BE41" s="49">
        <v>2.857142857142857</v>
      </c>
      <c r="BF41" s="48">
        <v>1</v>
      </c>
      <c r="BG41" s="49">
        <v>2.857142857142857</v>
      </c>
      <c r="BH41" s="48">
        <v>0</v>
      </c>
      <c r="BI41" s="49">
        <v>0</v>
      </c>
      <c r="BJ41" s="48">
        <v>33</v>
      </c>
      <c r="BK41" s="49">
        <v>94.28571428571429</v>
      </c>
      <c r="BL41" s="48">
        <v>35</v>
      </c>
    </row>
    <row r="42" spans="1:64" ht="15">
      <c r="A42" s="64" t="s">
        <v>233</v>
      </c>
      <c r="B42" s="64" t="s">
        <v>259</v>
      </c>
      <c r="C42" s="65" t="s">
        <v>2400</v>
      </c>
      <c r="D42" s="66">
        <v>3</v>
      </c>
      <c r="E42" s="67" t="s">
        <v>132</v>
      </c>
      <c r="F42" s="68">
        <v>32</v>
      </c>
      <c r="G42" s="65"/>
      <c r="H42" s="69"/>
      <c r="I42" s="70"/>
      <c r="J42" s="70"/>
      <c r="K42" s="34" t="s">
        <v>65</v>
      </c>
      <c r="L42" s="77">
        <v>42</v>
      </c>
      <c r="M42" s="77"/>
      <c r="N42" s="72"/>
      <c r="O42" s="79" t="s">
        <v>326</v>
      </c>
      <c r="P42" s="81">
        <v>43647.64331018519</v>
      </c>
      <c r="Q42" s="79" t="s">
        <v>346</v>
      </c>
      <c r="R42" s="79"/>
      <c r="S42" s="79"/>
      <c r="T42" s="79" t="s">
        <v>460</v>
      </c>
      <c r="U42" s="82" t="s">
        <v>477</v>
      </c>
      <c r="V42" s="82" t="s">
        <v>477</v>
      </c>
      <c r="W42" s="81">
        <v>43647.64331018519</v>
      </c>
      <c r="X42" s="82" t="s">
        <v>625</v>
      </c>
      <c r="Y42" s="79"/>
      <c r="Z42" s="79"/>
      <c r="AA42" s="85" t="s">
        <v>818</v>
      </c>
      <c r="AB42" s="79"/>
      <c r="AC42" s="79" t="b">
        <v>0</v>
      </c>
      <c r="AD42" s="79">
        <v>0</v>
      </c>
      <c r="AE42" s="85" t="s">
        <v>988</v>
      </c>
      <c r="AF42" s="79" t="b">
        <v>0</v>
      </c>
      <c r="AG42" s="79" t="s">
        <v>990</v>
      </c>
      <c r="AH42" s="79"/>
      <c r="AI42" s="85" t="s">
        <v>988</v>
      </c>
      <c r="AJ42" s="79" t="b">
        <v>0</v>
      </c>
      <c r="AK42" s="79">
        <v>3</v>
      </c>
      <c r="AL42" s="85" t="s">
        <v>852</v>
      </c>
      <c r="AM42" s="79" t="s">
        <v>994</v>
      </c>
      <c r="AN42" s="79" t="b">
        <v>0</v>
      </c>
      <c r="AO42" s="85" t="s">
        <v>852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17</v>
      </c>
      <c r="BK42" s="49">
        <v>100</v>
      </c>
      <c r="BL42" s="48">
        <v>17</v>
      </c>
    </row>
    <row r="43" spans="1:64" ht="15">
      <c r="A43" s="64" t="s">
        <v>233</v>
      </c>
      <c r="B43" s="64" t="s">
        <v>260</v>
      </c>
      <c r="C43" s="65" t="s">
        <v>2400</v>
      </c>
      <c r="D43" s="66">
        <v>3</v>
      </c>
      <c r="E43" s="67" t="s">
        <v>132</v>
      </c>
      <c r="F43" s="68">
        <v>32</v>
      </c>
      <c r="G43" s="65"/>
      <c r="H43" s="69"/>
      <c r="I43" s="70"/>
      <c r="J43" s="70"/>
      <c r="K43" s="34" t="s">
        <v>65</v>
      </c>
      <c r="L43" s="77">
        <v>43</v>
      </c>
      <c r="M43" s="77"/>
      <c r="N43" s="72"/>
      <c r="O43" s="79" t="s">
        <v>326</v>
      </c>
      <c r="P43" s="81">
        <v>43647.64331018519</v>
      </c>
      <c r="Q43" s="79" t="s">
        <v>346</v>
      </c>
      <c r="R43" s="79"/>
      <c r="S43" s="79"/>
      <c r="T43" s="79" t="s">
        <v>460</v>
      </c>
      <c r="U43" s="82" t="s">
        <v>477</v>
      </c>
      <c r="V43" s="82" t="s">
        <v>477</v>
      </c>
      <c r="W43" s="81">
        <v>43647.64331018519</v>
      </c>
      <c r="X43" s="82" t="s">
        <v>625</v>
      </c>
      <c r="Y43" s="79"/>
      <c r="Z43" s="79"/>
      <c r="AA43" s="85" t="s">
        <v>818</v>
      </c>
      <c r="AB43" s="79"/>
      <c r="AC43" s="79" t="b">
        <v>0</v>
      </c>
      <c r="AD43" s="79">
        <v>0</v>
      </c>
      <c r="AE43" s="85" t="s">
        <v>988</v>
      </c>
      <c r="AF43" s="79" t="b">
        <v>0</v>
      </c>
      <c r="AG43" s="79" t="s">
        <v>990</v>
      </c>
      <c r="AH43" s="79"/>
      <c r="AI43" s="85" t="s">
        <v>988</v>
      </c>
      <c r="AJ43" s="79" t="b">
        <v>0</v>
      </c>
      <c r="AK43" s="79">
        <v>3</v>
      </c>
      <c r="AL43" s="85" t="s">
        <v>852</v>
      </c>
      <c r="AM43" s="79" t="s">
        <v>994</v>
      </c>
      <c r="AN43" s="79" t="b">
        <v>0</v>
      </c>
      <c r="AO43" s="85" t="s">
        <v>852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234</v>
      </c>
      <c r="B44" s="64" t="s">
        <v>308</v>
      </c>
      <c r="C44" s="65" t="s">
        <v>2400</v>
      </c>
      <c r="D44" s="66">
        <v>3</v>
      </c>
      <c r="E44" s="67" t="s">
        <v>132</v>
      </c>
      <c r="F44" s="68">
        <v>32</v>
      </c>
      <c r="G44" s="65"/>
      <c r="H44" s="69"/>
      <c r="I44" s="70"/>
      <c r="J44" s="70"/>
      <c r="K44" s="34" t="s">
        <v>65</v>
      </c>
      <c r="L44" s="77">
        <v>44</v>
      </c>
      <c r="M44" s="77"/>
      <c r="N44" s="72"/>
      <c r="O44" s="79" t="s">
        <v>326</v>
      </c>
      <c r="P44" s="81">
        <v>43646.74287037037</v>
      </c>
      <c r="Q44" s="79" t="s">
        <v>347</v>
      </c>
      <c r="R44" s="79"/>
      <c r="S44" s="79"/>
      <c r="T44" s="79" t="s">
        <v>465</v>
      </c>
      <c r="U44" s="82" t="s">
        <v>478</v>
      </c>
      <c r="V44" s="82" t="s">
        <v>478</v>
      </c>
      <c r="W44" s="81">
        <v>43646.74287037037</v>
      </c>
      <c r="X44" s="82" t="s">
        <v>626</v>
      </c>
      <c r="Y44" s="79"/>
      <c r="Z44" s="79"/>
      <c r="AA44" s="85" t="s">
        <v>819</v>
      </c>
      <c r="AB44" s="79"/>
      <c r="AC44" s="79" t="b">
        <v>0</v>
      </c>
      <c r="AD44" s="79">
        <v>10</v>
      </c>
      <c r="AE44" s="85" t="s">
        <v>988</v>
      </c>
      <c r="AF44" s="79" t="b">
        <v>0</v>
      </c>
      <c r="AG44" s="79" t="s">
        <v>990</v>
      </c>
      <c r="AH44" s="79"/>
      <c r="AI44" s="85" t="s">
        <v>988</v>
      </c>
      <c r="AJ44" s="79" t="b">
        <v>0</v>
      </c>
      <c r="AK44" s="79">
        <v>3</v>
      </c>
      <c r="AL44" s="85" t="s">
        <v>988</v>
      </c>
      <c r="AM44" s="79" t="s">
        <v>992</v>
      </c>
      <c r="AN44" s="79" t="b">
        <v>0</v>
      </c>
      <c r="AO44" s="85" t="s">
        <v>819</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1</v>
      </c>
      <c r="BE44" s="49">
        <v>6.25</v>
      </c>
      <c r="BF44" s="48">
        <v>0</v>
      </c>
      <c r="BG44" s="49">
        <v>0</v>
      </c>
      <c r="BH44" s="48">
        <v>0</v>
      </c>
      <c r="BI44" s="49">
        <v>0</v>
      </c>
      <c r="BJ44" s="48">
        <v>15</v>
      </c>
      <c r="BK44" s="49">
        <v>93.75</v>
      </c>
      <c r="BL44" s="48">
        <v>16</v>
      </c>
    </row>
    <row r="45" spans="1:64" ht="15">
      <c r="A45" s="64" t="s">
        <v>235</v>
      </c>
      <c r="B45" s="64" t="s">
        <v>308</v>
      </c>
      <c r="C45" s="65" t="s">
        <v>2400</v>
      </c>
      <c r="D45" s="66">
        <v>3</v>
      </c>
      <c r="E45" s="67" t="s">
        <v>132</v>
      </c>
      <c r="F45" s="68">
        <v>32</v>
      </c>
      <c r="G45" s="65"/>
      <c r="H45" s="69"/>
      <c r="I45" s="70"/>
      <c r="J45" s="70"/>
      <c r="K45" s="34" t="s">
        <v>65</v>
      </c>
      <c r="L45" s="77">
        <v>45</v>
      </c>
      <c r="M45" s="77"/>
      <c r="N45" s="72"/>
      <c r="O45" s="79" t="s">
        <v>326</v>
      </c>
      <c r="P45" s="81">
        <v>43647.63300925926</v>
      </c>
      <c r="Q45" s="79" t="s">
        <v>337</v>
      </c>
      <c r="R45" s="79"/>
      <c r="S45" s="79"/>
      <c r="T45" s="79" t="s">
        <v>464</v>
      </c>
      <c r="U45" s="79"/>
      <c r="V45" s="82" t="s">
        <v>535</v>
      </c>
      <c r="W45" s="81">
        <v>43647.63300925926</v>
      </c>
      <c r="X45" s="82" t="s">
        <v>627</v>
      </c>
      <c r="Y45" s="79"/>
      <c r="Z45" s="79"/>
      <c r="AA45" s="85" t="s">
        <v>820</v>
      </c>
      <c r="AB45" s="79"/>
      <c r="AC45" s="79" t="b">
        <v>0</v>
      </c>
      <c r="AD45" s="79">
        <v>0</v>
      </c>
      <c r="AE45" s="85" t="s">
        <v>988</v>
      </c>
      <c r="AF45" s="79" t="b">
        <v>0</v>
      </c>
      <c r="AG45" s="79" t="s">
        <v>990</v>
      </c>
      <c r="AH45" s="79"/>
      <c r="AI45" s="85" t="s">
        <v>988</v>
      </c>
      <c r="AJ45" s="79" t="b">
        <v>0</v>
      </c>
      <c r="AK45" s="79">
        <v>3</v>
      </c>
      <c r="AL45" s="85" t="s">
        <v>819</v>
      </c>
      <c r="AM45" s="79" t="s">
        <v>993</v>
      </c>
      <c r="AN45" s="79" t="b">
        <v>0</v>
      </c>
      <c r="AO45" s="85" t="s">
        <v>819</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235</v>
      </c>
      <c r="B46" s="64" t="s">
        <v>234</v>
      </c>
      <c r="C46" s="65" t="s">
        <v>2400</v>
      </c>
      <c r="D46" s="66">
        <v>3</v>
      </c>
      <c r="E46" s="67" t="s">
        <v>132</v>
      </c>
      <c r="F46" s="68">
        <v>32</v>
      </c>
      <c r="G46" s="65"/>
      <c r="H46" s="69"/>
      <c r="I46" s="70"/>
      <c r="J46" s="70"/>
      <c r="K46" s="34" t="s">
        <v>65</v>
      </c>
      <c r="L46" s="77">
        <v>46</v>
      </c>
      <c r="M46" s="77"/>
      <c r="N46" s="72"/>
      <c r="O46" s="79" t="s">
        <v>326</v>
      </c>
      <c r="P46" s="81">
        <v>43647.63300925926</v>
      </c>
      <c r="Q46" s="79" t="s">
        <v>337</v>
      </c>
      <c r="R46" s="79"/>
      <c r="S46" s="79"/>
      <c r="T46" s="79" t="s">
        <v>464</v>
      </c>
      <c r="U46" s="79"/>
      <c r="V46" s="82" t="s">
        <v>535</v>
      </c>
      <c r="W46" s="81">
        <v>43647.63300925926</v>
      </c>
      <c r="X46" s="82" t="s">
        <v>627</v>
      </c>
      <c r="Y46" s="79"/>
      <c r="Z46" s="79"/>
      <c r="AA46" s="85" t="s">
        <v>820</v>
      </c>
      <c r="AB46" s="79"/>
      <c r="AC46" s="79" t="b">
        <v>0</v>
      </c>
      <c r="AD46" s="79">
        <v>0</v>
      </c>
      <c r="AE46" s="85" t="s">
        <v>988</v>
      </c>
      <c r="AF46" s="79" t="b">
        <v>0</v>
      </c>
      <c r="AG46" s="79" t="s">
        <v>990</v>
      </c>
      <c r="AH46" s="79"/>
      <c r="AI46" s="85" t="s">
        <v>988</v>
      </c>
      <c r="AJ46" s="79" t="b">
        <v>0</v>
      </c>
      <c r="AK46" s="79">
        <v>3</v>
      </c>
      <c r="AL46" s="85" t="s">
        <v>819</v>
      </c>
      <c r="AM46" s="79" t="s">
        <v>993</v>
      </c>
      <c r="AN46" s="79" t="b">
        <v>0</v>
      </c>
      <c r="AO46" s="85" t="s">
        <v>819</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1</v>
      </c>
      <c r="BE46" s="49">
        <v>5.555555555555555</v>
      </c>
      <c r="BF46" s="48">
        <v>0</v>
      </c>
      <c r="BG46" s="49">
        <v>0</v>
      </c>
      <c r="BH46" s="48">
        <v>0</v>
      </c>
      <c r="BI46" s="49">
        <v>0</v>
      </c>
      <c r="BJ46" s="48">
        <v>17</v>
      </c>
      <c r="BK46" s="49">
        <v>94.44444444444444</v>
      </c>
      <c r="BL46" s="48">
        <v>18</v>
      </c>
    </row>
    <row r="47" spans="1:64" ht="15">
      <c r="A47" s="64" t="s">
        <v>235</v>
      </c>
      <c r="B47" s="64" t="s">
        <v>299</v>
      </c>
      <c r="C47" s="65" t="s">
        <v>2400</v>
      </c>
      <c r="D47" s="66">
        <v>3</v>
      </c>
      <c r="E47" s="67" t="s">
        <v>132</v>
      </c>
      <c r="F47" s="68">
        <v>32</v>
      </c>
      <c r="G47" s="65"/>
      <c r="H47" s="69"/>
      <c r="I47" s="70"/>
      <c r="J47" s="70"/>
      <c r="K47" s="34" t="s">
        <v>65</v>
      </c>
      <c r="L47" s="77">
        <v>47</v>
      </c>
      <c r="M47" s="77"/>
      <c r="N47" s="72"/>
      <c r="O47" s="79" t="s">
        <v>326</v>
      </c>
      <c r="P47" s="81">
        <v>43647.64805555555</v>
      </c>
      <c r="Q47" s="79" t="s">
        <v>348</v>
      </c>
      <c r="R47" s="79"/>
      <c r="S47" s="79"/>
      <c r="T47" s="79" t="s">
        <v>460</v>
      </c>
      <c r="U47" s="82" t="s">
        <v>479</v>
      </c>
      <c r="V47" s="82" t="s">
        <v>479</v>
      </c>
      <c r="W47" s="81">
        <v>43647.64805555555</v>
      </c>
      <c r="X47" s="82" t="s">
        <v>628</v>
      </c>
      <c r="Y47" s="79"/>
      <c r="Z47" s="79"/>
      <c r="AA47" s="85" t="s">
        <v>821</v>
      </c>
      <c r="AB47" s="79"/>
      <c r="AC47" s="79" t="b">
        <v>0</v>
      </c>
      <c r="AD47" s="79">
        <v>0</v>
      </c>
      <c r="AE47" s="85" t="s">
        <v>988</v>
      </c>
      <c r="AF47" s="79" t="b">
        <v>0</v>
      </c>
      <c r="AG47" s="79" t="s">
        <v>990</v>
      </c>
      <c r="AH47" s="79"/>
      <c r="AI47" s="85" t="s">
        <v>988</v>
      </c>
      <c r="AJ47" s="79" t="b">
        <v>0</v>
      </c>
      <c r="AK47" s="79">
        <v>6</v>
      </c>
      <c r="AL47" s="85" t="s">
        <v>975</v>
      </c>
      <c r="AM47" s="79" t="s">
        <v>993</v>
      </c>
      <c r="AN47" s="79" t="b">
        <v>0</v>
      </c>
      <c r="AO47" s="85" t="s">
        <v>975</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2</v>
      </c>
      <c r="BD47" s="48">
        <v>1</v>
      </c>
      <c r="BE47" s="49">
        <v>7.142857142857143</v>
      </c>
      <c r="BF47" s="48">
        <v>0</v>
      </c>
      <c r="BG47" s="49">
        <v>0</v>
      </c>
      <c r="BH47" s="48">
        <v>0</v>
      </c>
      <c r="BI47" s="49">
        <v>0</v>
      </c>
      <c r="BJ47" s="48">
        <v>13</v>
      </c>
      <c r="BK47" s="49">
        <v>92.85714285714286</v>
      </c>
      <c r="BL47" s="48">
        <v>14</v>
      </c>
    </row>
    <row r="48" spans="1:64" ht="15">
      <c r="A48" s="64" t="s">
        <v>236</v>
      </c>
      <c r="B48" s="64" t="s">
        <v>291</v>
      </c>
      <c r="C48" s="65" t="s">
        <v>2400</v>
      </c>
      <c r="D48" s="66">
        <v>3</v>
      </c>
      <c r="E48" s="67" t="s">
        <v>132</v>
      </c>
      <c r="F48" s="68">
        <v>32</v>
      </c>
      <c r="G48" s="65"/>
      <c r="H48" s="69"/>
      <c r="I48" s="70"/>
      <c r="J48" s="70"/>
      <c r="K48" s="34" t="s">
        <v>65</v>
      </c>
      <c r="L48" s="77">
        <v>48</v>
      </c>
      <c r="M48" s="77"/>
      <c r="N48" s="72"/>
      <c r="O48" s="79" t="s">
        <v>326</v>
      </c>
      <c r="P48" s="81">
        <v>43647.65015046296</v>
      </c>
      <c r="Q48" s="79" t="s">
        <v>344</v>
      </c>
      <c r="R48" s="79"/>
      <c r="S48" s="79"/>
      <c r="T48" s="79" t="s">
        <v>460</v>
      </c>
      <c r="U48" s="79"/>
      <c r="V48" s="82" t="s">
        <v>536</v>
      </c>
      <c r="W48" s="81">
        <v>43647.65015046296</v>
      </c>
      <c r="X48" s="82" t="s">
        <v>629</v>
      </c>
      <c r="Y48" s="79"/>
      <c r="Z48" s="79"/>
      <c r="AA48" s="85" t="s">
        <v>822</v>
      </c>
      <c r="AB48" s="79"/>
      <c r="AC48" s="79" t="b">
        <v>0</v>
      </c>
      <c r="AD48" s="79">
        <v>0</v>
      </c>
      <c r="AE48" s="85" t="s">
        <v>988</v>
      </c>
      <c r="AF48" s="79" t="b">
        <v>0</v>
      </c>
      <c r="AG48" s="79" t="s">
        <v>990</v>
      </c>
      <c r="AH48" s="79"/>
      <c r="AI48" s="85" t="s">
        <v>988</v>
      </c>
      <c r="AJ48" s="79" t="b">
        <v>0</v>
      </c>
      <c r="AK48" s="79">
        <v>7</v>
      </c>
      <c r="AL48" s="85" t="s">
        <v>892</v>
      </c>
      <c r="AM48" s="79" t="s">
        <v>994</v>
      </c>
      <c r="AN48" s="79" t="b">
        <v>0</v>
      </c>
      <c r="AO48" s="85" t="s">
        <v>892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236</v>
      </c>
      <c r="B49" s="64" t="s">
        <v>289</v>
      </c>
      <c r="C49" s="65" t="s">
        <v>2400</v>
      </c>
      <c r="D49" s="66">
        <v>3</v>
      </c>
      <c r="E49" s="67" t="s">
        <v>132</v>
      </c>
      <c r="F49" s="68">
        <v>32</v>
      </c>
      <c r="G49" s="65"/>
      <c r="H49" s="69"/>
      <c r="I49" s="70"/>
      <c r="J49" s="70"/>
      <c r="K49" s="34" t="s">
        <v>65</v>
      </c>
      <c r="L49" s="77">
        <v>49</v>
      </c>
      <c r="M49" s="77"/>
      <c r="N49" s="72"/>
      <c r="O49" s="79" t="s">
        <v>326</v>
      </c>
      <c r="P49" s="81">
        <v>43647.65015046296</v>
      </c>
      <c r="Q49" s="79" t="s">
        <v>344</v>
      </c>
      <c r="R49" s="79"/>
      <c r="S49" s="79"/>
      <c r="T49" s="79" t="s">
        <v>460</v>
      </c>
      <c r="U49" s="79"/>
      <c r="V49" s="82" t="s">
        <v>536</v>
      </c>
      <c r="W49" s="81">
        <v>43647.65015046296</v>
      </c>
      <c r="X49" s="82" t="s">
        <v>629</v>
      </c>
      <c r="Y49" s="79"/>
      <c r="Z49" s="79"/>
      <c r="AA49" s="85" t="s">
        <v>822</v>
      </c>
      <c r="AB49" s="79"/>
      <c r="AC49" s="79" t="b">
        <v>0</v>
      </c>
      <c r="AD49" s="79">
        <v>0</v>
      </c>
      <c r="AE49" s="85" t="s">
        <v>988</v>
      </c>
      <c r="AF49" s="79" t="b">
        <v>0</v>
      </c>
      <c r="AG49" s="79" t="s">
        <v>990</v>
      </c>
      <c r="AH49" s="79"/>
      <c r="AI49" s="85" t="s">
        <v>988</v>
      </c>
      <c r="AJ49" s="79" t="b">
        <v>0</v>
      </c>
      <c r="AK49" s="79">
        <v>7</v>
      </c>
      <c r="AL49" s="85" t="s">
        <v>892</v>
      </c>
      <c r="AM49" s="79" t="s">
        <v>994</v>
      </c>
      <c r="AN49" s="79" t="b">
        <v>0</v>
      </c>
      <c r="AO49" s="85" t="s">
        <v>892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2</v>
      </c>
      <c r="BE49" s="49">
        <v>8.333333333333334</v>
      </c>
      <c r="BF49" s="48">
        <v>0</v>
      </c>
      <c r="BG49" s="49">
        <v>0</v>
      </c>
      <c r="BH49" s="48">
        <v>0</v>
      </c>
      <c r="BI49" s="49">
        <v>0</v>
      </c>
      <c r="BJ49" s="48">
        <v>22</v>
      </c>
      <c r="BK49" s="49">
        <v>91.66666666666667</v>
      </c>
      <c r="BL49" s="48">
        <v>24</v>
      </c>
    </row>
    <row r="50" spans="1:64" ht="15">
      <c r="A50" s="64" t="s">
        <v>237</v>
      </c>
      <c r="B50" s="64" t="s">
        <v>291</v>
      </c>
      <c r="C50" s="65" t="s">
        <v>2400</v>
      </c>
      <c r="D50" s="66">
        <v>3</v>
      </c>
      <c r="E50" s="67" t="s">
        <v>132</v>
      </c>
      <c r="F50" s="68">
        <v>32</v>
      </c>
      <c r="G50" s="65"/>
      <c r="H50" s="69"/>
      <c r="I50" s="70"/>
      <c r="J50" s="70"/>
      <c r="K50" s="34" t="s">
        <v>65</v>
      </c>
      <c r="L50" s="77">
        <v>50</v>
      </c>
      <c r="M50" s="77"/>
      <c r="N50" s="72"/>
      <c r="O50" s="79" t="s">
        <v>326</v>
      </c>
      <c r="P50" s="81">
        <v>43647.650347222225</v>
      </c>
      <c r="Q50" s="79" t="s">
        <v>344</v>
      </c>
      <c r="R50" s="79"/>
      <c r="S50" s="79"/>
      <c r="T50" s="79" t="s">
        <v>460</v>
      </c>
      <c r="U50" s="79"/>
      <c r="V50" s="82" t="s">
        <v>537</v>
      </c>
      <c r="W50" s="81">
        <v>43647.650347222225</v>
      </c>
      <c r="X50" s="82" t="s">
        <v>630</v>
      </c>
      <c r="Y50" s="79"/>
      <c r="Z50" s="79"/>
      <c r="AA50" s="85" t="s">
        <v>823</v>
      </c>
      <c r="AB50" s="79"/>
      <c r="AC50" s="79" t="b">
        <v>0</v>
      </c>
      <c r="AD50" s="79">
        <v>0</v>
      </c>
      <c r="AE50" s="85" t="s">
        <v>988</v>
      </c>
      <c r="AF50" s="79" t="b">
        <v>0</v>
      </c>
      <c r="AG50" s="79" t="s">
        <v>990</v>
      </c>
      <c r="AH50" s="79"/>
      <c r="AI50" s="85" t="s">
        <v>988</v>
      </c>
      <c r="AJ50" s="79" t="b">
        <v>0</v>
      </c>
      <c r="AK50" s="79">
        <v>7</v>
      </c>
      <c r="AL50" s="85" t="s">
        <v>892</v>
      </c>
      <c r="AM50" s="79" t="s">
        <v>994</v>
      </c>
      <c r="AN50" s="79" t="b">
        <v>0</v>
      </c>
      <c r="AO50" s="85" t="s">
        <v>892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237</v>
      </c>
      <c r="B51" s="64" t="s">
        <v>289</v>
      </c>
      <c r="C51" s="65" t="s">
        <v>2400</v>
      </c>
      <c r="D51" s="66">
        <v>3</v>
      </c>
      <c r="E51" s="67" t="s">
        <v>132</v>
      </c>
      <c r="F51" s="68">
        <v>32</v>
      </c>
      <c r="G51" s="65"/>
      <c r="H51" s="69"/>
      <c r="I51" s="70"/>
      <c r="J51" s="70"/>
      <c r="K51" s="34" t="s">
        <v>65</v>
      </c>
      <c r="L51" s="77">
        <v>51</v>
      </c>
      <c r="M51" s="77"/>
      <c r="N51" s="72"/>
      <c r="O51" s="79" t="s">
        <v>326</v>
      </c>
      <c r="P51" s="81">
        <v>43647.650347222225</v>
      </c>
      <c r="Q51" s="79" t="s">
        <v>344</v>
      </c>
      <c r="R51" s="79"/>
      <c r="S51" s="79"/>
      <c r="T51" s="79" t="s">
        <v>460</v>
      </c>
      <c r="U51" s="79"/>
      <c r="V51" s="82" t="s">
        <v>537</v>
      </c>
      <c r="W51" s="81">
        <v>43647.650347222225</v>
      </c>
      <c r="X51" s="82" t="s">
        <v>630</v>
      </c>
      <c r="Y51" s="79"/>
      <c r="Z51" s="79"/>
      <c r="AA51" s="85" t="s">
        <v>823</v>
      </c>
      <c r="AB51" s="79"/>
      <c r="AC51" s="79" t="b">
        <v>0</v>
      </c>
      <c r="AD51" s="79">
        <v>0</v>
      </c>
      <c r="AE51" s="85" t="s">
        <v>988</v>
      </c>
      <c r="AF51" s="79" t="b">
        <v>0</v>
      </c>
      <c r="AG51" s="79" t="s">
        <v>990</v>
      </c>
      <c r="AH51" s="79"/>
      <c r="AI51" s="85" t="s">
        <v>988</v>
      </c>
      <c r="AJ51" s="79" t="b">
        <v>0</v>
      </c>
      <c r="AK51" s="79">
        <v>7</v>
      </c>
      <c r="AL51" s="85" t="s">
        <v>892</v>
      </c>
      <c r="AM51" s="79" t="s">
        <v>994</v>
      </c>
      <c r="AN51" s="79" t="b">
        <v>0</v>
      </c>
      <c r="AO51" s="85" t="s">
        <v>892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8.333333333333334</v>
      </c>
      <c r="BF51" s="48">
        <v>0</v>
      </c>
      <c r="BG51" s="49">
        <v>0</v>
      </c>
      <c r="BH51" s="48">
        <v>0</v>
      </c>
      <c r="BI51" s="49">
        <v>0</v>
      </c>
      <c r="BJ51" s="48">
        <v>22</v>
      </c>
      <c r="BK51" s="49">
        <v>91.66666666666667</v>
      </c>
      <c r="BL51" s="48">
        <v>24</v>
      </c>
    </row>
    <row r="52" spans="1:64" ht="15">
      <c r="A52" s="64" t="s">
        <v>238</v>
      </c>
      <c r="B52" s="64" t="s">
        <v>267</v>
      </c>
      <c r="C52" s="65" t="s">
        <v>2400</v>
      </c>
      <c r="D52" s="66">
        <v>3</v>
      </c>
      <c r="E52" s="67" t="s">
        <v>132</v>
      </c>
      <c r="F52" s="68">
        <v>32</v>
      </c>
      <c r="G52" s="65"/>
      <c r="H52" s="69"/>
      <c r="I52" s="70"/>
      <c r="J52" s="70"/>
      <c r="K52" s="34" t="s">
        <v>65</v>
      </c>
      <c r="L52" s="77">
        <v>52</v>
      </c>
      <c r="M52" s="77"/>
      <c r="N52" s="72"/>
      <c r="O52" s="79" t="s">
        <v>326</v>
      </c>
      <c r="P52" s="81">
        <v>43647.65126157407</v>
      </c>
      <c r="Q52" s="79" t="s">
        <v>349</v>
      </c>
      <c r="R52" s="79"/>
      <c r="S52" s="79"/>
      <c r="T52" s="79"/>
      <c r="U52" s="79"/>
      <c r="V52" s="82" t="s">
        <v>538</v>
      </c>
      <c r="W52" s="81">
        <v>43647.65126157407</v>
      </c>
      <c r="X52" s="82" t="s">
        <v>631</v>
      </c>
      <c r="Y52" s="79"/>
      <c r="Z52" s="79"/>
      <c r="AA52" s="85" t="s">
        <v>824</v>
      </c>
      <c r="AB52" s="79"/>
      <c r="AC52" s="79" t="b">
        <v>0</v>
      </c>
      <c r="AD52" s="79">
        <v>0</v>
      </c>
      <c r="AE52" s="85" t="s">
        <v>988</v>
      </c>
      <c r="AF52" s="79" t="b">
        <v>0</v>
      </c>
      <c r="AG52" s="79" t="s">
        <v>990</v>
      </c>
      <c r="AH52" s="79"/>
      <c r="AI52" s="85" t="s">
        <v>988</v>
      </c>
      <c r="AJ52" s="79" t="b">
        <v>0</v>
      </c>
      <c r="AK52" s="79">
        <v>3</v>
      </c>
      <c r="AL52" s="85" t="s">
        <v>817</v>
      </c>
      <c r="AM52" s="79" t="s">
        <v>995</v>
      </c>
      <c r="AN52" s="79" t="b">
        <v>0</v>
      </c>
      <c r="AO52" s="85" t="s">
        <v>817</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238</v>
      </c>
      <c r="B53" s="64" t="s">
        <v>232</v>
      </c>
      <c r="C53" s="65" t="s">
        <v>2400</v>
      </c>
      <c r="D53" s="66">
        <v>3</v>
      </c>
      <c r="E53" s="67" t="s">
        <v>132</v>
      </c>
      <c r="F53" s="68">
        <v>32</v>
      </c>
      <c r="G53" s="65"/>
      <c r="H53" s="69"/>
      <c r="I53" s="70"/>
      <c r="J53" s="70"/>
      <c r="K53" s="34" t="s">
        <v>65</v>
      </c>
      <c r="L53" s="77">
        <v>53</v>
      </c>
      <c r="M53" s="77"/>
      <c r="N53" s="72"/>
      <c r="O53" s="79" t="s">
        <v>326</v>
      </c>
      <c r="P53" s="81">
        <v>43647.65126157407</v>
      </c>
      <c r="Q53" s="79" t="s">
        <v>349</v>
      </c>
      <c r="R53" s="79"/>
      <c r="S53" s="79"/>
      <c r="T53" s="79"/>
      <c r="U53" s="79"/>
      <c r="V53" s="82" t="s">
        <v>538</v>
      </c>
      <c r="W53" s="81">
        <v>43647.65126157407</v>
      </c>
      <c r="X53" s="82" t="s">
        <v>631</v>
      </c>
      <c r="Y53" s="79"/>
      <c r="Z53" s="79"/>
      <c r="AA53" s="85" t="s">
        <v>824</v>
      </c>
      <c r="AB53" s="79"/>
      <c r="AC53" s="79" t="b">
        <v>0</v>
      </c>
      <c r="AD53" s="79">
        <v>0</v>
      </c>
      <c r="AE53" s="85" t="s">
        <v>988</v>
      </c>
      <c r="AF53" s="79" t="b">
        <v>0</v>
      </c>
      <c r="AG53" s="79" t="s">
        <v>990</v>
      </c>
      <c r="AH53" s="79"/>
      <c r="AI53" s="85" t="s">
        <v>988</v>
      </c>
      <c r="AJ53" s="79" t="b">
        <v>0</v>
      </c>
      <c r="AK53" s="79">
        <v>3</v>
      </c>
      <c r="AL53" s="85" t="s">
        <v>817</v>
      </c>
      <c r="AM53" s="79" t="s">
        <v>995</v>
      </c>
      <c r="AN53" s="79" t="b">
        <v>0</v>
      </c>
      <c r="AO53" s="85" t="s">
        <v>817</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1</v>
      </c>
      <c r="BE53" s="49">
        <v>4.3478260869565215</v>
      </c>
      <c r="BF53" s="48">
        <v>1</v>
      </c>
      <c r="BG53" s="49">
        <v>4.3478260869565215</v>
      </c>
      <c r="BH53" s="48">
        <v>0</v>
      </c>
      <c r="BI53" s="49">
        <v>0</v>
      </c>
      <c r="BJ53" s="48">
        <v>21</v>
      </c>
      <c r="BK53" s="49">
        <v>91.30434782608695</v>
      </c>
      <c r="BL53" s="48">
        <v>23</v>
      </c>
    </row>
    <row r="54" spans="1:64" ht="15">
      <c r="A54" s="64" t="s">
        <v>239</v>
      </c>
      <c r="B54" s="64" t="s">
        <v>291</v>
      </c>
      <c r="C54" s="65" t="s">
        <v>2400</v>
      </c>
      <c r="D54" s="66">
        <v>3</v>
      </c>
      <c r="E54" s="67" t="s">
        <v>132</v>
      </c>
      <c r="F54" s="68">
        <v>32</v>
      </c>
      <c r="G54" s="65"/>
      <c r="H54" s="69"/>
      <c r="I54" s="70"/>
      <c r="J54" s="70"/>
      <c r="K54" s="34" t="s">
        <v>65</v>
      </c>
      <c r="L54" s="77">
        <v>54</v>
      </c>
      <c r="M54" s="77"/>
      <c r="N54" s="72"/>
      <c r="O54" s="79" t="s">
        <v>326</v>
      </c>
      <c r="P54" s="81">
        <v>43647.66087962963</v>
      </c>
      <c r="Q54" s="79" t="s">
        <v>350</v>
      </c>
      <c r="R54" s="79"/>
      <c r="S54" s="79"/>
      <c r="T54" s="79" t="s">
        <v>460</v>
      </c>
      <c r="U54" s="79"/>
      <c r="V54" s="82" t="s">
        <v>539</v>
      </c>
      <c r="W54" s="81">
        <v>43647.66087962963</v>
      </c>
      <c r="X54" s="82" t="s">
        <v>632</v>
      </c>
      <c r="Y54" s="79"/>
      <c r="Z54" s="79"/>
      <c r="AA54" s="85" t="s">
        <v>825</v>
      </c>
      <c r="AB54" s="79"/>
      <c r="AC54" s="79" t="b">
        <v>0</v>
      </c>
      <c r="AD54" s="79">
        <v>0</v>
      </c>
      <c r="AE54" s="85" t="s">
        <v>988</v>
      </c>
      <c r="AF54" s="79" t="b">
        <v>0</v>
      </c>
      <c r="AG54" s="79" t="s">
        <v>990</v>
      </c>
      <c r="AH54" s="79"/>
      <c r="AI54" s="85" t="s">
        <v>988</v>
      </c>
      <c r="AJ54" s="79" t="b">
        <v>0</v>
      </c>
      <c r="AK54" s="79">
        <v>46</v>
      </c>
      <c r="AL54" s="85" t="s">
        <v>893</v>
      </c>
      <c r="AM54" s="79" t="s">
        <v>993</v>
      </c>
      <c r="AN54" s="79" t="b">
        <v>0</v>
      </c>
      <c r="AO54" s="85" t="s">
        <v>893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239</v>
      </c>
      <c r="B55" s="64" t="s">
        <v>290</v>
      </c>
      <c r="C55" s="65" t="s">
        <v>2400</v>
      </c>
      <c r="D55" s="66">
        <v>3</v>
      </c>
      <c r="E55" s="67" t="s">
        <v>132</v>
      </c>
      <c r="F55" s="68">
        <v>32</v>
      </c>
      <c r="G55" s="65"/>
      <c r="H55" s="69"/>
      <c r="I55" s="70"/>
      <c r="J55" s="70"/>
      <c r="K55" s="34" t="s">
        <v>65</v>
      </c>
      <c r="L55" s="77">
        <v>55</v>
      </c>
      <c r="M55" s="77"/>
      <c r="N55" s="72"/>
      <c r="O55" s="79" t="s">
        <v>326</v>
      </c>
      <c r="P55" s="81">
        <v>43647.66087962963</v>
      </c>
      <c r="Q55" s="79" t="s">
        <v>350</v>
      </c>
      <c r="R55" s="79"/>
      <c r="S55" s="79"/>
      <c r="T55" s="79" t="s">
        <v>460</v>
      </c>
      <c r="U55" s="79"/>
      <c r="V55" s="82" t="s">
        <v>539</v>
      </c>
      <c r="W55" s="81">
        <v>43647.66087962963</v>
      </c>
      <c r="X55" s="82" t="s">
        <v>632</v>
      </c>
      <c r="Y55" s="79"/>
      <c r="Z55" s="79"/>
      <c r="AA55" s="85" t="s">
        <v>825</v>
      </c>
      <c r="AB55" s="79"/>
      <c r="AC55" s="79" t="b">
        <v>0</v>
      </c>
      <c r="AD55" s="79">
        <v>0</v>
      </c>
      <c r="AE55" s="85" t="s">
        <v>988</v>
      </c>
      <c r="AF55" s="79" t="b">
        <v>0</v>
      </c>
      <c r="AG55" s="79" t="s">
        <v>990</v>
      </c>
      <c r="AH55" s="79"/>
      <c r="AI55" s="85" t="s">
        <v>988</v>
      </c>
      <c r="AJ55" s="79" t="b">
        <v>0</v>
      </c>
      <c r="AK55" s="79">
        <v>46</v>
      </c>
      <c r="AL55" s="85" t="s">
        <v>893</v>
      </c>
      <c r="AM55" s="79" t="s">
        <v>993</v>
      </c>
      <c r="AN55" s="79" t="b">
        <v>0</v>
      </c>
      <c r="AO55" s="85" t="s">
        <v>893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5</v>
      </c>
      <c r="BF55" s="48">
        <v>0</v>
      </c>
      <c r="BG55" s="49">
        <v>0</v>
      </c>
      <c r="BH55" s="48">
        <v>0</v>
      </c>
      <c r="BI55" s="49">
        <v>0</v>
      </c>
      <c r="BJ55" s="48">
        <v>19</v>
      </c>
      <c r="BK55" s="49">
        <v>95</v>
      </c>
      <c r="BL55" s="48">
        <v>20</v>
      </c>
    </row>
    <row r="56" spans="1:64" ht="15">
      <c r="A56" s="64" t="s">
        <v>239</v>
      </c>
      <c r="B56" s="64" t="s">
        <v>289</v>
      </c>
      <c r="C56" s="65" t="s">
        <v>2400</v>
      </c>
      <c r="D56" s="66">
        <v>3</v>
      </c>
      <c r="E56" s="67" t="s">
        <v>132</v>
      </c>
      <c r="F56" s="68">
        <v>32</v>
      </c>
      <c r="G56" s="65"/>
      <c r="H56" s="69"/>
      <c r="I56" s="70"/>
      <c r="J56" s="70"/>
      <c r="K56" s="34" t="s">
        <v>65</v>
      </c>
      <c r="L56" s="77">
        <v>56</v>
      </c>
      <c r="M56" s="77"/>
      <c r="N56" s="72"/>
      <c r="O56" s="79" t="s">
        <v>326</v>
      </c>
      <c r="P56" s="81">
        <v>43647.66087962963</v>
      </c>
      <c r="Q56" s="79" t="s">
        <v>350</v>
      </c>
      <c r="R56" s="79"/>
      <c r="S56" s="79"/>
      <c r="T56" s="79" t="s">
        <v>460</v>
      </c>
      <c r="U56" s="79"/>
      <c r="V56" s="82" t="s">
        <v>539</v>
      </c>
      <c r="W56" s="81">
        <v>43647.66087962963</v>
      </c>
      <c r="X56" s="82" t="s">
        <v>632</v>
      </c>
      <c r="Y56" s="79"/>
      <c r="Z56" s="79"/>
      <c r="AA56" s="85" t="s">
        <v>825</v>
      </c>
      <c r="AB56" s="79"/>
      <c r="AC56" s="79" t="b">
        <v>0</v>
      </c>
      <c r="AD56" s="79">
        <v>0</v>
      </c>
      <c r="AE56" s="85" t="s">
        <v>988</v>
      </c>
      <c r="AF56" s="79" t="b">
        <v>0</v>
      </c>
      <c r="AG56" s="79" t="s">
        <v>990</v>
      </c>
      <c r="AH56" s="79"/>
      <c r="AI56" s="85" t="s">
        <v>988</v>
      </c>
      <c r="AJ56" s="79" t="b">
        <v>0</v>
      </c>
      <c r="AK56" s="79">
        <v>46</v>
      </c>
      <c r="AL56" s="85" t="s">
        <v>893</v>
      </c>
      <c r="AM56" s="79" t="s">
        <v>993</v>
      </c>
      <c r="AN56" s="79" t="b">
        <v>0</v>
      </c>
      <c r="AO56" s="85" t="s">
        <v>893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240</v>
      </c>
      <c r="B57" s="64" t="s">
        <v>291</v>
      </c>
      <c r="C57" s="65" t="s">
        <v>2400</v>
      </c>
      <c r="D57" s="66">
        <v>3</v>
      </c>
      <c r="E57" s="67" t="s">
        <v>132</v>
      </c>
      <c r="F57" s="68">
        <v>32</v>
      </c>
      <c r="G57" s="65"/>
      <c r="H57" s="69"/>
      <c r="I57" s="70"/>
      <c r="J57" s="70"/>
      <c r="K57" s="34" t="s">
        <v>65</v>
      </c>
      <c r="L57" s="77">
        <v>57</v>
      </c>
      <c r="M57" s="77"/>
      <c r="N57" s="72"/>
      <c r="O57" s="79" t="s">
        <v>326</v>
      </c>
      <c r="P57" s="81">
        <v>43647.66100694444</v>
      </c>
      <c r="Q57" s="79" t="s">
        <v>350</v>
      </c>
      <c r="R57" s="79"/>
      <c r="S57" s="79"/>
      <c r="T57" s="79" t="s">
        <v>460</v>
      </c>
      <c r="U57" s="79"/>
      <c r="V57" s="82" t="s">
        <v>540</v>
      </c>
      <c r="W57" s="81">
        <v>43647.66100694444</v>
      </c>
      <c r="X57" s="82" t="s">
        <v>633</v>
      </c>
      <c r="Y57" s="79"/>
      <c r="Z57" s="79"/>
      <c r="AA57" s="85" t="s">
        <v>826</v>
      </c>
      <c r="AB57" s="79"/>
      <c r="AC57" s="79" t="b">
        <v>0</v>
      </c>
      <c r="AD57" s="79">
        <v>0</v>
      </c>
      <c r="AE57" s="85" t="s">
        <v>988</v>
      </c>
      <c r="AF57" s="79" t="b">
        <v>0</v>
      </c>
      <c r="AG57" s="79" t="s">
        <v>990</v>
      </c>
      <c r="AH57" s="79"/>
      <c r="AI57" s="85" t="s">
        <v>988</v>
      </c>
      <c r="AJ57" s="79" t="b">
        <v>0</v>
      </c>
      <c r="AK57" s="79">
        <v>46</v>
      </c>
      <c r="AL57" s="85" t="s">
        <v>893</v>
      </c>
      <c r="AM57" s="79" t="s">
        <v>992</v>
      </c>
      <c r="AN57" s="79" t="b">
        <v>0</v>
      </c>
      <c r="AO57" s="85" t="s">
        <v>893</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240</v>
      </c>
      <c r="B58" s="64" t="s">
        <v>290</v>
      </c>
      <c r="C58" s="65" t="s">
        <v>2400</v>
      </c>
      <c r="D58" s="66">
        <v>3</v>
      </c>
      <c r="E58" s="67" t="s">
        <v>132</v>
      </c>
      <c r="F58" s="68">
        <v>32</v>
      </c>
      <c r="G58" s="65"/>
      <c r="H58" s="69"/>
      <c r="I58" s="70"/>
      <c r="J58" s="70"/>
      <c r="K58" s="34" t="s">
        <v>65</v>
      </c>
      <c r="L58" s="77">
        <v>58</v>
      </c>
      <c r="M58" s="77"/>
      <c r="N58" s="72"/>
      <c r="O58" s="79" t="s">
        <v>326</v>
      </c>
      <c r="P58" s="81">
        <v>43647.66100694444</v>
      </c>
      <c r="Q58" s="79" t="s">
        <v>350</v>
      </c>
      <c r="R58" s="79"/>
      <c r="S58" s="79"/>
      <c r="T58" s="79" t="s">
        <v>460</v>
      </c>
      <c r="U58" s="79"/>
      <c r="V58" s="82" t="s">
        <v>540</v>
      </c>
      <c r="W58" s="81">
        <v>43647.66100694444</v>
      </c>
      <c r="X58" s="82" t="s">
        <v>633</v>
      </c>
      <c r="Y58" s="79"/>
      <c r="Z58" s="79"/>
      <c r="AA58" s="85" t="s">
        <v>826</v>
      </c>
      <c r="AB58" s="79"/>
      <c r="AC58" s="79" t="b">
        <v>0</v>
      </c>
      <c r="AD58" s="79">
        <v>0</v>
      </c>
      <c r="AE58" s="85" t="s">
        <v>988</v>
      </c>
      <c r="AF58" s="79" t="b">
        <v>0</v>
      </c>
      <c r="AG58" s="79" t="s">
        <v>990</v>
      </c>
      <c r="AH58" s="79"/>
      <c r="AI58" s="85" t="s">
        <v>988</v>
      </c>
      <c r="AJ58" s="79" t="b">
        <v>0</v>
      </c>
      <c r="AK58" s="79">
        <v>46</v>
      </c>
      <c r="AL58" s="85" t="s">
        <v>893</v>
      </c>
      <c r="AM58" s="79" t="s">
        <v>992</v>
      </c>
      <c r="AN58" s="79" t="b">
        <v>0</v>
      </c>
      <c r="AO58" s="85" t="s">
        <v>893</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240</v>
      </c>
      <c r="B59" s="64" t="s">
        <v>289</v>
      </c>
      <c r="C59" s="65" t="s">
        <v>2400</v>
      </c>
      <c r="D59" s="66">
        <v>3</v>
      </c>
      <c r="E59" s="67" t="s">
        <v>132</v>
      </c>
      <c r="F59" s="68">
        <v>32</v>
      </c>
      <c r="G59" s="65"/>
      <c r="H59" s="69"/>
      <c r="I59" s="70"/>
      <c r="J59" s="70"/>
      <c r="K59" s="34" t="s">
        <v>65</v>
      </c>
      <c r="L59" s="77">
        <v>59</v>
      </c>
      <c r="M59" s="77"/>
      <c r="N59" s="72"/>
      <c r="O59" s="79" t="s">
        <v>326</v>
      </c>
      <c r="P59" s="81">
        <v>43647.66100694444</v>
      </c>
      <c r="Q59" s="79" t="s">
        <v>350</v>
      </c>
      <c r="R59" s="79"/>
      <c r="S59" s="79"/>
      <c r="T59" s="79" t="s">
        <v>460</v>
      </c>
      <c r="U59" s="79"/>
      <c r="V59" s="82" t="s">
        <v>540</v>
      </c>
      <c r="W59" s="81">
        <v>43647.66100694444</v>
      </c>
      <c r="X59" s="82" t="s">
        <v>633</v>
      </c>
      <c r="Y59" s="79"/>
      <c r="Z59" s="79"/>
      <c r="AA59" s="85" t="s">
        <v>826</v>
      </c>
      <c r="AB59" s="79"/>
      <c r="AC59" s="79" t="b">
        <v>0</v>
      </c>
      <c r="AD59" s="79">
        <v>0</v>
      </c>
      <c r="AE59" s="85" t="s">
        <v>988</v>
      </c>
      <c r="AF59" s="79" t="b">
        <v>0</v>
      </c>
      <c r="AG59" s="79" t="s">
        <v>990</v>
      </c>
      <c r="AH59" s="79"/>
      <c r="AI59" s="85" t="s">
        <v>988</v>
      </c>
      <c r="AJ59" s="79" t="b">
        <v>0</v>
      </c>
      <c r="AK59" s="79">
        <v>46</v>
      </c>
      <c r="AL59" s="85" t="s">
        <v>893</v>
      </c>
      <c r="AM59" s="79" t="s">
        <v>992</v>
      </c>
      <c r="AN59" s="79" t="b">
        <v>0</v>
      </c>
      <c r="AO59" s="85" t="s">
        <v>893</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5</v>
      </c>
      <c r="BF59" s="48">
        <v>0</v>
      </c>
      <c r="BG59" s="49">
        <v>0</v>
      </c>
      <c r="BH59" s="48">
        <v>0</v>
      </c>
      <c r="BI59" s="49">
        <v>0</v>
      </c>
      <c r="BJ59" s="48">
        <v>19</v>
      </c>
      <c r="BK59" s="49">
        <v>95</v>
      </c>
      <c r="BL59" s="48">
        <v>20</v>
      </c>
    </row>
    <row r="60" spans="1:64" ht="15">
      <c r="A60" s="64" t="s">
        <v>241</v>
      </c>
      <c r="B60" s="64" t="s">
        <v>291</v>
      </c>
      <c r="C60" s="65" t="s">
        <v>2400</v>
      </c>
      <c r="D60" s="66">
        <v>3</v>
      </c>
      <c r="E60" s="67" t="s">
        <v>132</v>
      </c>
      <c r="F60" s="68">
        <v>32</v>
      </c>
      <c r="G60" s="65"/>
      <c r="H60" s="69"/>
      <c r="I60" s="70"/>
      <c r="J60" s="70"/>
      <c r="K60" s="34" t="s">
        <v>65</v>
      </c>
      <c r="L60" s="77">
        <v>60</v>
      </c>
      <c r="M60" s="77"/>
      <c r="N60" s="72"/>
      <c r="O60" s="79" t="s">
        <v>326</v>
      </c>
      <c r="P60" s="81">
        <v>43647.66233796296</v>
      </c>
      <c r="Q60" s="79" t="s">
        <v>350</v>
      </c>
      <c r="R60" s="79"/>
      <c r="S60" s="79"/>
      <c r="T60" s="79" t="s">
        <v>460</v>
      </c>
      <c r="U60" s="79"/>
      <c r="V60" s="82" t="s">
        <v>541</v>
      </c>
      <c r="W60" s="81">
        <v>43647.66233796296</v>
      </c>
      <c r="X60" s="82" t="s">
        <v>634</v>
      </c>
      <c r="Y60" s="79"/>
      <c r="Z60" s="79"/>
      <c r="AA60" s="85" t="s">
        <v>827</v>
      </c>
      <c r="AB60" s="79"/>
      <c r="AC60" s="79" t="b">
        <v>0</v>
      </c>
      <c r="AD60" s="79">
        <v>0</v>
      </c>
      <c r="AE60" s="85" t="s">
        <v>988</v>
      </c>
      <c r="AF60" s="79" t="b">
        <v>0</v>
      </c>
      <c r="AG60" s="79" t="s">
        <v>990</v>
      </c>
      <c r="AH60" s="79"/>
      <c r="AI60" s="85" t="s">
        <v>988</v>
      </c>
      <c r="AJ60" s="79" t="b">
        <v>0</v>
      </c>
      <c r="AK60" s="79">
        <v>46</v>
      </c>
      <c r="AL60" s="85" t="s">
        <v>893</v>
      </c>
      <c r="AM60" s="79" t="s">
        <v>993</v>
      </c>
      <c r="AN60" s="79" t="b">
        <v>0</v>
      </c>
      <c r="AO60" s="85" t="s">
        <v>893</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241</v>
      </c>
      <c r="B61" s="64" t="s">
        <v>290</v>
      </c>
      <c r="C61" s="65" t="s">
        <v>2400</v>
      </c>
      <c r="D61" s="66">
        <v>3</v>
      </c>
      <c r="E61" s="67" t="s">
        <v>132</v>
      </c>
      <c r="F61" s="68">
        <v>32</v>
      </c>
      <c r="G61" s="65"/>
      <c r="H61" s="69"/>
      <c r="I61" s="70"/>
      <c r="J61" s="70"/>
      <c r="K61" s="34" t="s">
        <v>65</v>
      </c>
      <c r="L61" s="77">
        <v>61</v>
      </c>
      <c r="M61" s="77"/>
      <c r="N61" s="72"/>
      <c r="O61" s="79" t="s">
        <v>326</v>
      </c>
      <c r="P61" s="81">
        <v>43647.66233796296</v>
      </c>
      <c r="Q61" s="79" t="s">
        <v>350</v>
      </c>
      <c r="R61" s="79"/>
      <c r="S61" s="79"/>
      <c r="T61" s="79" t="s">
        <v>460</v>
      </c>
      <c r="U61" s="79"/>
      <c r="V61" s="82" t="s">
        <v>541</v>
      </c>
      <c r="W61" s="81">
        <v>43647.66233796296</v>
      </c>
      <c r="X61" s="82" t="s">
        <v>634</v>
      </c>
      <c r="Y61" s="79"/>
      <c r="Z61" s="79"/>
      <c r="AA61" s="85" t="s">
        <v>827</v>
      </c>
      <c r="AB61" s="79"/>
      <c r="AC61" s="79" t="b">
        <v>0</v>
      </c>
      <c r="AD61" s="79">
        <v>0</v>
      </c>
      <c r="AE61" s="85" t="s">
        <v>988</v>
      </c>
      <c r="AF61" s="79" t="b">
        <v>0</v>
      </c>
      <c r="AG61" s="79" t="s">
        <v>990</v>
      </c>
      <c r="AH61" s="79"/>
      <c r="AI61" s="85" t="s">
        <v>988</v>
      </c>
      <c r="AJ61" s="79" t="b">
        <v>0</v>
      </c>
      <c r="AK61" s="79">
        <v>46</v>
      </c>
      <c r="AL61" s="85" t="s">
        <v>893</v>
      </c>
      <c r="AM61" s="79" t="s">
        <v>993</v>
      </c>
      <c r="AN61" s="79" t="b">
        <v>0</v>
      </c>
      <c r="AO61" s="85" t="s">
        <v>893</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241</v>
      </c>
      <c r="B62" s="64" t="s">
        <v>289</v>
      </c>
      <c r="C62" s="65" t="s">
        <v>2400</v>
      </c>
      <c r="D62" s="66">
        <v>3</v>
      </c>
      <c r="E62" s="67" t="s">
        <v>132</v>
      </c>
      <c r="F62" s="68">
        <v>32</v>
      </c>
      <c r="G62" s="65"/>
      <c r="H62" s="69"/>
      <c r="I62" s="70"/>
      <c r="J62" s="70"/>
      <c r="K62" s="34" t="s">
        <v>65</v>
      </c>
      <c r="L62" s="77">
        <v>62</v>
      </c>
      <c r="M62" s="77"/>
      <c r="N62" s="72"/>
      <c r="O62" s="79" t="s">
        <v>326</v>
      </c>
      <c r="P62" s="81">
        <v>43647.66233796296</v>
      </c>
      <c r="Q62" s="79" t="s">
        <v>350</v>
      </c>
      <c r="R62" s="79"/>
      <c r="S62" s="79"/>
      <c r="T62" s="79" t="s">
        <v>460</v>
      </c>
      <c r="U62" s="79"/>
      <c r="V62" s="82" t="s">
        <v>541</v>
      </c>
      <c r="W62" s="81">
        <v>43647.66233796296</v>
      </c>
      <c r="X62" s="82" t="s">
        <v>634</v>
      </c>
      <c r="Y62" s="79"/>
      <c r="Z62" s="79"/>
      <c r="AA62" s="85" t="s">
        <v>827</v>
      </c>
      <c r="AB62" s="79"/>
      <c r="AC62" s="79" t="b">
        <v>0</v>
      </c>
      <c r="AD62" s="79">
        <v>0</v>
      </c>
      <c r="AE62" s="85" t="s">
        <v>988</v>
      </c>
      <c r="AF62" s="79" t="b">
        <v>0</v>
      </c>
      <c r="AG62" s="79" t="s">
        <v>990</v>
      </c>
      <c r="AH62" s="79"/>
      <c r="AI62" s="85" t="s">
        <v>988</v>
      </c>
      <c r="AJ62" s="79" t="b">
        <v>0</v>
      </c>
      <c r="AK62" s="79">
        <v>46</v>
      </c>
      <c r="AL62" s="85" t="s">
        <v>893</v>
      </c>
      <c r="AM62" s="79" t="s">
        <v>993</v>
      </c>
      <c r="AN62" s="79" t="b">
        <v>0</v>
      </c>
      <c r="AO62" s="85" t="s">
        <v>893</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5</v>
      </c>
      <c r="BF62" s="48">
        <v>0</v>
      </c>
      <c r="BG62" s="49">
        <v>0</v>
      </c>
      <c r="BH62" s="48">
        <v>0</v>
      </c>
      <c r="BI62" s="49">
        <v>0</v>
      </c>
      <c r="BJ62" s="48">
        <v>19</v>
      </c>
      <c r="BK62" s="49">
        <v>95</v>
      </c>
      <c r="BL62" s="48">
        <v>20</v>
      </c>
    </row>
    <row r="63" spans="1:64" ht="15">
      <c r="A63" s="64" t="s">
        <v>242</v>
      </c>
      <c r="B63" s="64" t="s">
        <v>291</v>
      </c>
      <c r="C63" s="65" t="s">
        <v>2400</v>
      </c>
      <c r="D63" s="66">
        <v>3</v>
      </c>
      <c r="E63" s="67" t="s">
        <v>132</v>
      </c>
      <c r="F63" s="68">
        <v>32</v>
      </c>
      <c r="G63" s="65"/>
      <c r="H63" s="69"/>
      <c r="I63" s="70"/>
      <c r="J63" s="70"/>
      <c r="K63" s="34" t="s">
        <v>65</v>
      </c>
      <c r="L63" s="77">
        <v>63</v>
      </c>
      <c r="M63" s="77"/>
      <c r="N63" s="72"/>
      <c r="O63" s="79" t="s">
        <v>326</v>
      </c>
      <c r="P63" s="81">
        <v>43647.66260416667</v>
      </c>
      <c r="Q63" s="79" t="s">
        <v>350</v>
      </c>
      <c r="R63" s="79"/>
      <c r="S63" s="79"/>
      <c r="T63" s="79" t="s">
        <v>460</v>
      </c>
      <c r="U63" s="79"/>
      <c r="V63" s="82" t="s">
        <v>542</v>
      </c>
      <c r="W63" s="81">
        <v>43647.66260416667</v>
      </c>
      <c r="X63" s="82" t="s">
        <v>635</v>
      </c>
      <c r="Y63" s="79"/>
      <c r="Z63" s="79"/>
      <c r="AA63" s="85" t="s">
        <v>828</v>
      </c>
      <c r="AB63" s="79"/>
      <c r="AC63" s="79" t="b">
        <v>0</v>
      </c>
      <c r="AD63" s="79">
        <v>0</v>
      </c>
      <c r="AE63" s="85" t="s">
        <v>988</v>
      </c>
      <c r="AF63" s="79" t="b">
        <v>0</v>
      </c>
      <c r="AG63" s="79" t="s">
        <v>990</v>
      </c>
      <c r="AH63" s="79"/>
      <c r="AI63" s="85" t="s">
        <v>988</v>
      </c>
      <c r="AJ63" s="79" t="b">
        <v>0</v>
      </c>
      <c r="AK63" s="79">
        <v>46</v>
      </c>
      <c r="AL63" s="85" t="s">
        <v>893</v>
      </c>
      <c r="AM63" s="79" t="s">
        <v>992</v>
      </c>
      <c r="AN63" s="79" t="b">
        <v>0</v>
      </c>
      <c r="AO63" s="85" t="s">
        <v>893</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242</v>
      </c>
      <c r="B64" s="64" t="s">
        <v>290</v>
      </c>
      <c r="C64" s="65" t="s">
        <v>2400</v>
      </c>
      <c r="D64" s="66">
        <v>3</v>
      </c>
      <c r="E64" s="67" t="s">
        <v>132</v>
      </c>
      <c r="F64" s="68">
        <v>32</v>
      </c>
      <c r="G64" s="65"/>
      <c r="H64" s="69"/>
      <c r="I64" s="70"/>
      <c r="J64" s="70"/>
      <c r="K64" s="34" t="s">
        <v>65</v>
      </c>
      <c r="L64" s="77">
        <v>64</v>
      </c>
      <c r="M64" s="77"/>
      <c r="N64" s="72"/>
      <c r="O64" s="79" t="s">
        <v>326</v>
      </c>
      <c r="P64" s="81">
        <v>43647.66260416667</v>
      </c>
      <c r="Q64" s="79" t="s">
        <v>350</v>
      </c>
      <c r="R64" s="79"/>
      <c r="S64" s="79"/>
      <c r="T64" s="79" t="s">
        <v>460</v>
      </c>
      <c r="U64" s="79"/>
      <c r="V64" s="82" t="s">
        <v>542</v>
      </c>
      <c r="W64" s="81">
        <v>43647.66260416667</v>
      </c>
      <c r="X64" s="82" t="s">
        <v>635</v>
      </c>
      <c r="Y64" s="79"/>
      <c r="Z64" s="79"/>
      <c r="AA64" s="85" t="s">
        <v>828</v>
      </c>
      <c r="AB64" s="79"/>
      <c r="AC64" s="79" t="b">
        <v>0</v>
      </c>
      <c r="AD64" s="79">
        <v>0</v>
      </c>
      <c r="AE64" s="85" t="s">
        <v>988</v>
      </c>
      <c r="AF64" s="79" t="b">
        <v>0</v>
      </c>
      <c r="AG64" s="79" t="s">
        <v>990</v>
      </c>
      <c r="AH64" s="79"/>
      <c r="AI64" s="85" t="s">
        <v>988</v>
      </c>
      <c r="AJ64" s="79" t="b">
        <v>0</v>
      </c>
      <c r="AK64" s="79">
        <v>46</v>
      </c>
      <c r="AL64" s="85" t="s">
        <v>893</v>
      </c>
      <c r="AM64" s="79" t="s">
        <v>992</v>
      </c>
      <c r="AN64" s="79" t="b">
        <v>0</v>
      </c>
      <c r="AO64" s="85" t="s">
        <v>893</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242</v>
      </c>
      <c r="B65" s="64" t="s">
        <v>289</v>
      </c>
      <c r="C65" s="65" t="s">
        <v>2400</v>
      </c>
      <c r="D65" s="66">
        <v>3</v>
      </c>
      <c r="E65" s="67" t="s">
        <v>132</v>
      </c>
      <c r="F65" s="68">
        <v>32</v>
      </c>
      <c r="G65" s="65"/>
      <c r="H65" s="69"/>
      <c r="I65" s="70"/>
      <c r="J65" s="70"/>
      <c r="K65" s="34" t="s">
        <v>65</v>
      </c>
      <c r="L65" s="77">
        <v>65</v>
      </c>
      <c r="M65" s="77"/>
      <c r="N65" s="72"/>
      <c r="O65" s="79" t="s">
        <v>326</v>
      </c>
      <c r="P65" s="81">
        <v>43647.66260416667</v>
      </c>
      <c r="Q65" s="79" t="s">
        <v>350</v>
      </c>
      <c r="R65" s="79"/>
      <c r="S65" s="79"/>
      <c r="T65" s="79" t="s">
        <v>460</v>
      </c>
      <c r="U65" s="79"/>
      <c r="V65" s="82" t="s">
        <v>542</v>
      </c>
      <c r="W65" s="81">
        <v>43647.66260416667</v>
      </c>
      <c r="X65" s="82" t="s">
        <v>635</v>
      </c>
      <c r="Y65" s="79"/>
      <c r="Z65" s="79"/>
      <c r="AA65" s="85" t="s">
        <v>828</v>
      </c>
      <c r="AB65" s="79"/>
      <c r="AC65" s="79" t="b">
        <v>0</v>
      </c>
      <c r="AD65" s="79">
        <v>0</v>
      </c>
      <c r="AE65" s="85" t="s">
        <v>988</v>
      </c>
      <c r="AF65" s="79" t="b">
        <v>0</v>
      </c>
      <c r="AG65" s="79" t="s">
        <v>990</v>
      </c>
      <c r="AH65" s="79"/>
      <c r="AI65" s="85" t="s">
        <v>988</v>
      </c>
      <c r="AJ65" s="79" t="b">
        <v>0</v>
      </c>
      <c r="AK65" s="79">
        <v>46</v>
      </c>
      <c r="AL65" s="85" t="s">
        <v>893</v>
      </c>
      <c r="AM65" s="79" t="s">
        <v>992</v>
      </c>
      <c r="AN65" s="79" t="b">
        <v>0</v>
      </c>
      <c r="AO65" s="85" t="s">
        <v>893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5</v>
      </c>
      <c r="BF65" s="48">
        <v>0</v>
      </c>
      <c r="BG65" s="49">
        <v>0</v>
      </c>
      <c r="BH65" s="48">
        <v>0</v>
      </c>
      <c r="BI65" s="49">
        <v>0</v>
      </c>
      <c r="BJ65" s="48">
        <v>19</v>
      </c>
      <c r="BK65" s="49">
        <v>95</v>
      </c>
      <c r="BL65" s="48">
        <v>20</v>
      </c>
    </row>
    <row r="66" spans="1:64" ht="15">
      <c r="A66" s="64" t="s">
        <v>243</v>
      </c>
      <c r="B66" s="64" t="s">
        <v>291</v>
      </c>
      <c r="C66" s="65" t="s">
        <v>2400</v>
      </c>
      <c r="D66" s="66">
        <v>3</v>
      </c>
      <c r="E66" s="67" t="s">
        <v>132</v>
      </c>
      <c r="F66" s="68">
        <v>32</v>
      </c>
      <c r="G66" s="65"/>
      <c r="H66" s="69"/>
      <c r="I66" s="70"/>
      <c r="J66" s="70"/>
      <c r="K66" s="34" t="s">
        <v>65</v>
      </c>
      <c r="L66" s="77">
        <v>66</v>
      </c>
      <c r="M66" s="77"/>
      <c r="N66" s="72"/>
      <c r="O66" s="79" t="s">
        <v>326</v>
      </c>
      <c r="P66" s="81">
        <v>43647.66273148148</v>
      </c>
      <c r="Q66" s="79" t="s">
        <v>350</v>
      </c>
      <c r="R66" s="79"/>
      <c r="S66" s="79"/>
      <c r="T66" s="79" t="s">
        <v>460</v>
      </c>
      <c r="U66" s="79"/>
      <c r="V66" s="82" t="s">
        <v>543</v>
      </c>
      <c r="W66" s="81">
        <v>43647.66273148148</v>
      </c>
      <c r="X66" s="82" t="s">
        <v>636</v>
      </c>
      <c r="Y66" s="79"/>
      <c r="Z66" s="79"/>
      <c r="AA66" s="85" t="s">
        <v>829</v>
      </c>
      <c r="AB66" s="79"/>
      <c r="AC66" s="79" t="b">
        <v>0</v>
      </c>
      <c r="AD66" s="79">
        <v>0</v>
      </c>
      <c r="AE66" s="85" t="s">
        <v>988</v>
      </c>
      <c r="AF66" s="79" t="b">
        <v>0</v>
      </c>
      <c r="AG66" s="79" t="s">
        <v>990</v>
      </c>
      <c r="AH66" s="79"/>
      <c r="AI66" s="85" t="s">
        <v>988</v>
      </c>
      <c r="AJ66" s="79" t="b">
        <v>0</v>
      </c>
      <c r="AK66" s="79">
        <v>46</v>
      </c>
      <c r="AL66" s="85" t="s">
        <v>893</v>
      </c>
      <c r="AM66" s="79" t="s">
        <v>993</v>
      </c>
      <c r="AN66" s="79" t="b">
        <v>0</v>
      </c>
      <c r="AO66" s="85" t="s">
        <v>893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243</v>
      </c>
      <c r="B67" s="64" t="s">
        <v>290</v>
      </c>
      <c r="C67" s="65" t="s">
        <v>2400</v>
      </c>
      <c r="D67" s="66">
        <v>3</v>
      </c>
      <c r="E67" s="67" t="s">
        <v>132</v>
      </c>
      <c r="F67" s="68">
        <v>32</v>
      </c>
      <c r="G67" s="65"/>
      <c r="H67" s="69"/>
      <c r="I67" s="70"/>
      <c r="J67" s="70"/>
      <c r="K67" s="34" t="s">
        <v>65</v>
      </c>
      <c r="L67" s="77">
        <v>67</v>
      </c>
      <c r="M67" s="77"/>
      <c r="N67" s="72"/>
      <c r="O67" s="79" t="s">
        <v>326</v>
      </c>
      <c r="P67" s="81">
        <v>43647.66273148148</v>
      </c>
      <c r="Q67" s="79" t="s">
        <v>350</v>
      </c>
      <c r="R67" s="79"/>
      <c r="S67" s="79"/>
      <c r="T67" s="79" t="s">
        <v>460</v>
      </c>
      <c r="U67" s="79"/>
      <c r="V67" s="82" t="s">
        <v>543</v>
      </c>
      <c r="W67" s="81">
        <v>43647.66273148148</v>
      </c>
      <c r="X67" s="82" t="s">
        <v>636</v>
      </c>
      <c r="Y67" s="79"/>
      <c r="Z67" s="79"/>
      <c r="AA67" s="85" t="s">
        <v>829</v>
      </c>
      <c r="AB67" s="79"/>
      <c r="AC67" s="79" t="b">
        <v>0</v>
      </c>
      <c r="AD67" s="79">
        <v>0</v>
      </c>
      <c r="AE67" s="85" t="s">
        <v>988</v>
      </c>
      <c r="AF67" s="79" t="b">
        <v>0</v>
      </c>
      <c r="AG67" s="79" t="s">
        <v>990</v>
      </c>
      <c r="AH67" s="79"/>
      <c r="AI67" s="85" t="s">
        <v>988</v>
      </c>
      <c r="AJ67" s="79" t="b">
        <v>0</v>
      </c>
      <c r="AK67" s="79">
        <v>46</v>
      </c>
      <c r="AL67" s="85" t="s">
        <v>893</v>
      </c>
      <c r="AM67" s="79" t="s">
        <v>993</v>
      </c>
      <c r="AN67" s="79" t="b">
        <v>0</v>
      </c>
      <c r="AO67" s="85" t="s">
        <v>893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243</v>
      </c>
      <c r="B68" s="64" t="s">
        <v>289</v>
      </c>
      <c r="C68" s="65" t="s">
        <v>2400</v>
      </c>
      <c r="D68" s="66">
        <v>3</v>
      </c>
      <c r="E68" s="67" t="s">
        <v>132</v>
      </c>
      <c r="F68" s="68">
        <v>32</v>
      </c>
      <c r="G68" s="65"/>
      <c r="H68" s="69"/>
      <c r="I68" s="70"/>
      <c r="J68" s="70"/>
      <c r="K68" s="34" t="s">
        <v>65</v>
      </c>
      <c r="L68" s="77">
        <v>68</v>
      </c>
      <c r="M68" s="77"/>
      <c r="N68" s="72"/>
      <c r="O68" s="79" t="s">
        <v>326</v>
      </c>
      <c r="P68" s="81">
        <v>43647.66273148148</v>
      </c>
      <c r="Q68" s="79" t="s">
        <v>350</v>
      </c>
      <c r="R68" s="79"/>
      <c r="S68" s="79"/>
      <c r="T68" s="79" t="s">
        <v>460</v>
      </c>
      <c r="U68" s="79"/>
      <c r="V68" s="82" t="s">
        <v>543</v>
      </c>
      <c r="W68" s="81">
        <v>43647.66273148148</v>
      </c>
      <c r="X68" s="82" t="s">
        <v>636</v>
      </c>
      <c r="Y68" s="79"/>
      <c r="Z68" s="79"/>
      <c r="AA68" s="85" t="s">
        <v>829</v>
      </c>
      <c r="AB68" s="79"/>
      <c r="AC68" s="79" t="b">
        <v>0</v>
      </c>
      <c r="AD68" s="79">
        <v>0</v>
      </c>
      <c r="AE68" s="85" t="s">
        <v>988</v>
      </c>
      <c r="AF68" s="79" t="b">
        <v>0</v>
      </c>
      <c r="AG68" s="79" t="s">
        <v>990</v>
      </c>
      <c r="AH68" s="79"/>
      <c r="AI68" s="85" t="s">
        <v>988</v>
      </c>
      <c r="AJ68" s="79" t="b">
        <v>0</v>
      </c>
      <c r="AK68" s="79">
        <v>46</v>
      </c>
      <c r="AL68" s="85" t="s">
        <v>893</v>
      </c>
      <c r="AM68" s="79" t="s">
        <v>993</v>
      </c>
      <c r="AN68" s="79" t="b">
        <v>0</v>
      </c>
      <c r="AO68" s="85" t="s">
        <v>893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5</v>
      </c>
      <c r="BF68" s="48">
        <v>0</v>
      </c>
      <c r="BG68" s="49">
        <v>0</v>
      </c>
      <c r="BH68" s="48">
        <v>0</v>
      </c>
      <c r="BI68" s="49">
        <v>0</v>
      </c>
      <c r="BJ68" s="48">
        <v>19</v>
      </c>
      <c r="BK68" s="49">
        <v>95</v>
      </c>
      <c r="BL68" s="48">
        <v>20</v>
      </c>
    </row>
    <row r="69" spans="1:64" ht="15">
      <c r="A69" s="64" t="s">
        <v>244</v>
      </c>
      <c r="B69" s="64" t="s">
        <v>291</v>
      </c>
      <c r="C69" s="65" t="s">
        <v>2400</v>
      </c>
      <c r="D69" s="66">
        <v>3</v>
      </c>
      <c r="E69" s="67" t="s">
        <v>132</v>
      </c>
      <c r="F69" s="68">
        <v>32</v>
      </c>
      <c r="G69" s="65"/>
      <c r="H69" s="69"/>
      <c r="I69" s="70"/>
      <c r="J69" s="70"/>
      <c r="K69" s="34" t="s">
        <v>65</v>
      </c>
      <c r="L69" s="77">
        <v>69</v>
      </c>
      <c r="M69" s="77"/>
      <c r="N69" s="72"/>
      <c r="O69" s="79" t="s">
        <v>326</v>
      </c>
      <c r="P69" s="81">
        <v>43647.66909722222</v>
      </c>
      <c r="Q69" s="79" t="s">
        <v>350</v>
      </c>
      <c r="R69" s="79"/>
      <c r="S69" s="79"/>
      <c r="T69" s="79" t="s">
        <v>460</v>
      </c>
      <c r="U69" s="79"/>
      <c r="V69" s="82" t="s">
        <v>544</v>
      </c>
      <c r="W69" s="81">
        <v>43647.66909722222</v>
      </c>
      <c r="X69" s="82" t="s">
        <v>637</v>
      </c>
      <c r="Y69" s="79"/>
      <c r="Z69" s="79"/>
      <c r="AA69" s="85" t="s">
        <v>830</v>
      </c>
      <c r="AB69" s="79"/>
      <c r="AC69" s="79" t="b">
        <v>0</v>
      </c>
      <c r="AD69" s="79">
        <v>0</v>
      </c>
      <c r="AE69" s="85" t="s">
        <v>988</v>
      </c>
      <c r="AF69" s="79" t="b">
        <v>0</v>
      </c>
      <c r="AG69" s="79" t="s">
        <v>990</v>
      </c>
      <c r="AH69" s="79"/>
      <c r="AI69" s="85" t="s">
        <v>988</v>
      </c>
      <c r="AJ69" s="79" t="b">
        <v>0</v>
      </c>
      <c r="AK69" s="79">
        <v>46</v>
      </c>
      <c r="AL69" s="85" t="s">
        <v>893</v>
      </c>
      <c r="AM69" s="79" t="s">
        <v>994</v>
      </c>
      <c r="AN69" s="79" t="b">
        <v>0</v>
      </c>
      <c r="AO69" s="85" t="s">
        <v>893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244</v>
      </c>
      <c r="B70" s="64" t="s">
        <v>290</v>
      </c>
      <c r="C70" s="65" t="s">
        <v>2400</v>
      </c>
      <c r="D70" s="66">
        <v>3</v>
      </c>
      <c r="E70" s="67" t="s">
        <v>132</v>
      </c>
      <c r="F70" s="68">
        <v>32</v>
      </c>
      <c r="G70" s="65"/>
      <c r="H70" s="69"/>
      <c r="I70" s="70"/>
      <c r="J70" s="70"/>
      <c r="K70" s="34" t="s">
        <v>65</v>
      </c>
      <c r="L70" s="77">
        <v>70</v>
      </c>
      <c r="M70" s="77"/>
      <c r="N70" s="72"/>
      <c r="O70" s="79" t="s">
        <v>326</v>
      </c>
      <c r="P70" s="81">
        <v>43647.66909722222</v>
      </c>
      <c r="Q70" s="79" t="s">
        <v>350</v>
      </c>
      <c r="R70" s="79"/>
      <c r="S70" s="79"/>
      <c r="T70" s="79" t="s">
        <v>460</v>
      </c>
      <c r="U70" s="79"/>
      <c r="V70" s="82" t="s">
        <v>544</v>
      </c>
      <c r="W70" s="81">
        <v>43647.66909722222</v>
      </c>
      <c r="X70" s="82" t="s">
        <v>637</v>
      </c>
      <c r="Y70" s="79"/>
      <c r="Z70" s="79"/>
      <c r="AA70" s="85" t="s">
        <v>830</v>
      </c>
      <c r="AB70" s="79"/>
      <c r="AC70" s="79" t="b">
        <v>0</v>
      </c>
      <c r="AD70" s="79">
        <v>0</v>
      </c>
      <c r="AE70" s="85" t="s">
        <v>988</v>
      </c>
      <c r="AF70" s="79" t="b">
        <v>0</v>
      </c>
      <c r="AG70" s="79" t="s">
        <v>990</v>
      </c>
      <c r="AH70" s="79"/>
      <c r="AI70" s="85" t="s">
        <v>988</v>
      </c>
      <c r="AJ70" s="79" t="b">
        <v>0</v>
      </c>
      <c r="AK70" s="79">
        <v>46</v>
      </c>
      <c r="AL70" s="85" t="s">
        <v>893</v>
      </c>
      <c r="AM70" s="79" t="s">
        <v>994</v>
      </c>
      <c r="AN70" s="79" t="b">
        <v>0</v>
      </c>
      <c r="AO70" s="85" t="s">
        <v>893</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244</v>
      </c>
      <c r="B71" s="64" t="s">
        <v>289</v>
      </c>
      <c r="C71" s="65" t="s">
        <v>2400</v>
      </c>
      <c r="D71" s="66">
        <v>3</v>
      </c>
      <c r="E71" s="67" t="s">
        <v>132</v>
      </c>
      <c r="F71" s="68">
        <v>32</v>
      </c>
      <c r="G71" s="65"/>
      <c r="H71" s="69"/>
      <c r="I71" s="70"/>
      <c r="J71" s="70"/>
      <c r="K71" s="34" t="s">
        <v>65</v>
      </c>
      <c r="L71" s="77">
        <v>71</v>
      </c>
      <c r="M71" s="77"/>
      <c r="N71" s="72"/>
      <c r="O71" s="79" t="s">
        <v>326</v>
      </c>
      <c r="P71" s="81">
        <v>43647.66909722222</v>
      </c>
      <c r="Q71" s="79" t="s">
        <v>350</v>
      </c>
      <c r="R71" s="79"/>
      <c r="S71" s="79"/>
      <c r="T71" s="79" t="s">
        <v>460</v>
      </c>
      <c r="U71" s="79"/>
      <c r="V71" s="82" t="s">
        <v>544</v>
      </c>
      <c r="W71" s="81">
        <v>43647.66909722222</v>
      </c>
      <c r="X71" s="82" t="s">
        <v>637</v>
      </c>
      <c r="Y71" s="79"/>
      <c r="Z71" s="79"/>
      <c r="AA71" s="85" t="s">
        <v>830</v>
      </c>
      <c r="AB71" s="79"/>
      <c r="AC71" s="79" t="b">
        <v>0</v>
      </c>
      <c r="AD71" s="79">
        <v>0</v>
      </c>
      <c r="AE71" s="85" t="s">
        <v>988</v>
      </c>
      <c r="AF71" s="79" t="b">
        <v>0</v>
      </c>
      <c r="AG71" s="79" t="s">
        <v>990</v>
      </c>
      <c r="AH71" s="79"/>
      <c r="AI71" s="85" t="s">
        <v>988</v>
      </c>
      <c r="AJ71" s="79" t="b">
        <v>0</v>
      </c>
      <c r="AK71" s="79">
        <v>46</v>
      </c>
      <c r="AL71" s="85" t="s">
        <v>893</v>
      </c>
      <c r="AM71" s="79" t="s">
        <v>994</v>
      </c>
      <c r="AN71" s="79" t="b">
        <v>0</v>
      </c>
      <c r="AO71" s="85" t="s">
        <v>893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5</v>
      </c>
      <c r="BF71" s="48">
        <v>0</v>
      </c>
      <c r="BG71" s="49">
        <v>0</v>
      </c>
      <c r="BH71" s="48">
        <v>0</v>
      </c>
      <c r="BI71" s="49">
        <v>0</v>
      </c>
      <c r="BJ71" s="48">
        <v>19</v>
      </c>
      <c r="BK71" s="49">
        <v>95</v>
      </c>
      <c r="BL71" s="48">
        <v>20</v>
      </c>
    </row>
    <row r="72" spans="1:64" ht="15">
      <c r="A72" s="64" t="s">
        <v>245</v>
      </c>
      <c r="B72" s="64" t="s">
        <v>291</v>
      </c>
      <c r="C72" s="65" t="s">
        <v>2400</v>
      </c>
      <c r="D72" s="66">
        <v>3</v>
      </c>
      <c r="E72" s="67" t="s">
        <v>132</v>
      </c>
      <c r="F72" s="68">
        <v>32</v>
      </c>
      <c r="G72" s="65"/>
      <c r="H72" s="69"/>
      <c r="I72" s="70"/>
      <c r="J72" s="70"/>
      <c r="K72" s="34" t="s">
        <v>65</v>
      </c>
      <c r="L72" s="77">
        <v>72</v>
      </c>
      <c r="M72" s="77"/>
      <c r="N72" s="72"/>
      <c r="O72" s="79" t="s">
        <v>326</v>
      </c>
      <c r="P72" s="81">
        <v>43647.67074074074</v>
      </c>
      <c r="Q72" s="79" t="s">
        <v>350</v>
      </c>
      <c r="R72" s="79"/>
      <c r="S72" s="79"/>
      <c r="T72" s="79" t="s">
        <v>460</v>
      </c>
      <c r="U72" s="79"/>
      <c r="V72" s="82" t="s">
        <v>545</v>
      </c>
      <c r="W72" s="81">
        <v>43647.67074074074</v>
      </c>
      <c r="X72" s="82" t="s">
        <v>638</v>
      </c>
      <c r="Y72" s="79"/>
      <c r="Z72" s="79"/>
      <c r="AA72" s="85" t="s">
        <v>831</v>
      </c>
      <c r="AB72" s="79"/>
      <c r="AC72" s="79" t="b">
        <v>0</v>
      </c>
      <c r="AD72" s="79">
        <v>0</v>
      </c>
      <c r="AE72" s="85" t="s">
        <v>988</v>
      </c>
      <c r="AF72" s="79" t="b">
        <v>0</v>
      </c>
      <c r="AG72" s="79" t="s">
        <v>990</v>
      </c>
      <c r="AH72" s="79"/>
      <c r="AI72" s="85" t="s">
        <v>988</v>
      </c>
      <c r="AJ72" s="79" t="b">
        <v>0</v>
      </c>
      <c r="AK72" s="79">
        <v>46</v>
      </c>
      <c r="AL72" s="85" t="s">
        <v>893</v>
      </c>
      <c r="AM72" s="79" t="s">
        <v>992</v>
      </c>
      <c r="AN72" s="79" t="b">
        <v>0</v>
      </c>
      <c r="AO72" s="85" t="s">
        <v>893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245</v>
      </c>
      <c r="B73" s="64" t="s">
        <v>290</v>
      </c>
      <c r="C73" s="65" t="s">
        <v>2400</v>
      </c>
      <c r="D73" s="66">
        <v>3</v>
      </c>
      <c r="E73" s="67" t="s">
        <v>132</v>
      </c>
      <c r="F73" s="68">
        <v>32</v>
      </c>
      <c r="G73" s="65"/>
      <c r="H73" s="69"/>
      <c r="I73" s="70"/>
      <c r="J73" s="70"/>
      <c r="K73" s="34" t="s">
        <v>65</v>
      </c>
      <c r="L73" s="77">
        <v>73</v>
      </c>
      <c r="M73" s="77"/>
      <c r="N73" s="72"/>
      <c r="O73" s="79" t="s">
        <v>326</v>
      </c>
      <c r="P73" s="81">
        <v>43647.67074074074</v>
      </c>
      <c r="Q73" s="79" t="s">
        <v>350</v>
      </c>
      <c r="R73" s="79"/>
      <c r="S73" s="79"/>
      <c r="T73" s="79" t="s">
        <v>460</v>
      </c>
      <c r="U73" s="79"/>
      <c r="V73" s="82" t="s">
        <v>545</v>
      </c>
      <c r="W73" s="81">
        <v>43647.67074074074</v>
      </c>
      <c r="X73" s="82" t="s">
        <v>638</v>
      </c>
      <c r="Y73" s="79"/>
      <c r="Z73" s="79"/>
      <c r="AA73" s="85" t="s">
        <v>831</v>
      </c>
      <c r="AB73" s="79"/>
      <c r="AC73" s="79" t="b">
        <v>0</v>
      </c>
      <c r="AD73" s="79">
        <v>0</v>
      </c>
      <c r="AE73" s="85" t="s">
        <v>988</v>
      </c>
      <c r="AF73" s="79" t="b">
        <v>0</v>
      </c>
      <c r="AG73" s="79" t="s">
        <v>990</v>
      </c>
      <c r="AH73" s="79"/>
      <c r="AI73" s="85" t="s">
        <v>988</v>
      </c>
      <c r="AJ73" s="79" t="b">
        <v>0</v>
      </c>
      <c r="AK73" s="79">
        <v>46</v>
      </c>
      <c r="AL73" s="85" t="s">
        <v>893</v>
      </c>
      <c r="AM73" s="79" t="s">
        <v>992</v>
      </c>
      <c r="AN73" s="79" t="b">
        <v>0</v>
      </c>
      <c r="AO73" s="85" t="s">
        <v>893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245</v>
      </c>
      <c r="B74" s="64" t="s">
        <v>289</v>
      </c>
      <c r="C74" s="65" t="s">
        <v>2400</v>
      </c>
      <c r="D74" s="66">
        <v>3</v>
      </c>
      <c r="E74" s="67" t="s">
        <v>132</v>
      </c>
      <c r="F74" s="68">
        <v>32</v>
      </c>
      <c r="G74" s="65"/>
      <c r="H74" s="69"/>
      <c r="I74" s="70"/>
      <c r="J74" s="70"/>
      <c r="K74" s="34" t="s">
        <v>65</v>
      </c>
      <c r="L74" s="77">
        <v>74</v>
      </c>
      <c r="M74" s="77"/>
      <c r="N74" s="72"/>
      <c r="O74" s="79" t="s">
        <v>326</v>
      </c>
      <c r="P74" s="81">
        <v>43647.67074074074</v>
      </c>
      <c r="Q74" s="79" t="s">
        <v>350</v>
      </c>
      <c r="R74" s="79"/>
      <c r="S74" s="79"/>
      <c r="T74" s="79" t="s">
        <v>460</v>
      </c>
      <c r="U74" s="79"/>
      <c r="V74" s="82" t="s">
        <v>545</v>
      </c>
      <c r="W74" s="81">
        <v>43647.67074074074</v>
      </c>
      <c r="X74" s="82" t="s">
        <v>638</v>
      </c>
      <c r="Y74" s="79"/>
      <c r="Z74" s="79"/>
      <c r="AA74" s="85" t="s">
        <v>831</v>
      </c>
      <c r="AB74" s="79"/>
      <c r="AC74" s="79" t="b">
        <v>0</v>
      </c>
      <c r="AD74" s="79">
        <v>0</v>
      </c>
      <c r="AE74" s="85" t="s">
        <v>988</v>
      </c>
      <c r="AF74" s="79" t="b">
        <v>0</v>
      </c>
      <c r="AG74" s="79" t="s">
        <v>990</v>
      </c>
      <c r="AH74" s="79"/>
      <c r="AI74" s="85" t="s">
        <v>988</v>
      </c>
      <c r="AJ74" s="79" t="b">
        <v>0</v>
      </c>
      <c r="AK74" s="79">
        <v>46</v>
      </c>
      <c r="AL74" s="85" t="s">
        <v>893</v>
      </c>
      <c r="AM74" s="79" t="s">
        <v>992</v>
      </c>
      <c r="AN74" s="79" t="b">
        <v>0</v>
      </c>
      <c r="AO74" s="85" t="s">
        <v>893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5</v>
      </c>
      <c r="BF74" s="48">
        <v>0</v>
      </c>
      <c r="BG74" s="49">
        <v>0</v>
      </c>
      <c r="BH74" s="48">
        <v>0</v>
      </c>
      <c r="BI74" s="49">
        <v>0</v>
      </c>
      <c r="BJ74" s="48">
        <v>19</v>
      </c>
      <c r="BK74" s="49">
        <v>95</v>
      </c>
      <c r="BL74" s="48">
        <v>20</v>
      </c>
    </row>
    <row r="75" spans="1:64" ht="15">
      <c r="A75" s="64" t="s">
        <v>246</v>
      </c>
      <c r="B75" s="64" t="s">
        <v>291</v>
      </c>
      <c r="C75" s="65" t="s">
        <v>2400</v>
      </c>
      <c r="D75" s="66">
        <v>3</v>
      </c>
      <c r="E75" s="67" t="s">
        <v>132</v>
      </c>
      <c r="F75" s="68">
        <v>32</v>
      </c>
      <c r="G75" s="65"/>
      <c r="H75" s="69"/>
      <c r="I75" s="70"/>
      <c r="J75" s="70"/>
      <c r="K75" s="34" t="s">
        <v>65</v>
      </c>
      <c r="L75" s="77">
        <v>75</v>
      </c>
      <c r="M75" s="77"/>
      <c r="N75" s="72"/>
      <c r="O75" s="79" t="s">
        <v>326</v>
      </c>
      <c r="P75" s="81">
        <v>43647.677094907405</v>
      </c>
      <c r="Q75" s="79" t="s">
        <v>350</v>
      </c>
      <c r="R75" s="79"/>
      <c r="S75" s="79"/>
      <c r="T75" s="79" t="s">
        <v>460</v>
      </c>
      <c r="U75" s="79"/>
      <c r="V75" s="82" t="s">
        <v>546</v>
      </c>
      <c r="W75" s="81">
        <v>43647.677094907405</v>
      </c>
      <c r="X75" s="82" t="s">
        <v>639</v>
      </c>
      <c r="Y75" s="79"/>
      <c r="Z75" s="79"/>
      <c r="AA75" s="85" t="s">
        <v>832</v>
      </c>
      <c r="AB75" s="79"/>
      <c r="AC75" s="79" t="b">
        <v>0</v>
      </c>
      <c r="AD75" s="79">
        <v>0</v>
      </c>
      <c r="AE75" s="85" t="s">
        <v>988</v>
      </c>
      <c r="AF75" s="79" t="b">
        <v>0</v>
      </c>
      <c r="AG75" s="79" t="s">
        <v>990</v>
      </c>
      <c r="AH75" s="79"/>
      <c r="AI75" s="85" t="s">
        <v>988</v>
      </c>
      <c r="AJ75" s="79" t="b">
        <v>0</v>
      </c>
      <c r="AK75" s="79">
        <v>46</v>
      </c>
      <c r="AL75" s="85" t="s">
        <v>893</v>
      </c>
      <c r="AM75" s="79" t="s">
        <v>993</v>
      </c>
      <c r="AN75" s="79" t="b">
        <v>0</v>
      </c>
      <c r="AO75" s="85" t="s">
        <v>893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246</v>
      </c>
      <c r="B76" s="64" t="s">
        <v>290</v>
      </c>
      <c r="C76" s="65" t="s">
        <v>2400</v>
      </c>
      <c r="D76" s="66">
        <v>3</v>
      </c>
      <c r="E76" s="67" t="s">
        <v>132</v>
      </c>
      <c r="F76" s="68">
        <v>32</v>
      </c>
      <c r="G76" s="65"/>
      <c r="H76" s="69"/>
      <c r="I76" s="70"/>
      <c r="J76" s="70"/>
      <c r="K76" s="34" t="s">
        <v>65</v>
      </c>
      <c r="L76" s="77">
        <v>76</v>
      </c>
      <c r="M76" s="77"/>
      <c r="N76" s="72"/>
      <c r="O76" s="79" t="s">
        <v>326</v>
      </c>
      <c r="P76" s="81">
        <v>43647.677094907405</v>
      </c>
      <c r="Q76" s="79" t="s">
        <v>350</v>
      </c>
      <c r="R76" s="79"/>
      <c r="S76" s="79"/>
      <c r="T76" s="79" t="s">
        <v>460</v>
      </c>
      <c r="U76" s="79"/>
      <c r="V76" s="82" t="s">
        <v>546</v>
      </c>
      <c r="W76" s="81">
        <v>43647.677094907405</v>
      </c>
      <c r="X76" s="82" t="s">
        <v>639</v>
      </c>
      <c r="Y76" s="79"/>
      <c r="Z76" s="79"/>
      <c r="AA76" s="85" t="s">
        <v>832</v>
      </c>
      <c r="AB76" s="79"/>
      <c r="AC76" s="79" t="b">
        <v>0</v>
      </c>
      <c r="AD76" s="79">
        <v>0</v>
      </c>
      <c r="AE76" s="85" t="s">
        <v>988</v>
      </c>
      <c r="AF76" s="79" t="b">
        <v>0</v>
      </c>
      <c r="AG76" s="79" t="s">
        <v>990</v>
      </c>
      <c r="AH76" s="79"/>
      <c r="AI76" s="85" t="s">
        <v>988</v>
      </c>
      <c r="AJ76" s="79" t="b">
        <v>0</v>
      </c>
      <c r="AK76" s="79">
        <v>46</v>
      </c>
      <c r="AL76" s="85" t="s">
        <v>893</v>
      </c>
      <c r="AM76" s="79" t="s">
        <v>993</v>
      </c>
      <c r="AN76" s="79" t="b">
        <v>0</v>
      </c>
      <c r="AO76" s="85" t="s">
        <v>893</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246</v>
      </c>
      <c r="B77" s="64" t="s">
        <v>289</v>
      </c>
      <c r="C77" s="65" t="s">
        <v>2400</v>
      </c>
      <c r="D77" s="66">
        <v>3</v>
      </c>
      <c r="E77" s="67" t="s">
        <v>132</v>
      </c>
      <c r="F77" s="68">
        <v>32</v>
      </c>
      <c r="G77" s="65"/>
      <c r="H77" s="69"/>
      <c r="I77" s="70"/>
      <c r="J77" s="70"/>
      <c r="K77" s="34" t="s">
        <v>65</v>
      </c>
      <c r="L77" s="77">
        <v>77</v>
      </c>
      <c r="M77" s="77"/>
      <c r="N77" s="72"/>
      <c r="O77" s="79" t="s">
        <v>326</v>
      </c>
      <c r="P77" s="81">
        <v>43647.677094907405</v>
      </c>
      <c r="Q77" s="79" t="s">
        <v>350</v>
      </c>
      <c r="R77" s="79"/>
      <c r="S77" s="79"/>
      <c r="T77" s="79" t="s">
        <v>460</v>
      </c>
      <c r="U77" s="79"/>
      <c r="V77" s="82" t="s">
        <v>546</v>
      </c>
      <c r="W77" s="81">
        <v>43647.677094907405</v>
      </c>
      <c r="X77" s="82" t="s">
        <v>639</v>
      </c>
      <c r="Y77" s="79"/>
      <c r="Z77" s="79"/>
      <c r="AA77" s="85" t="s">
        <v>832</v>
      </c>
      <c r="AB77" s="79"/>
      <c r="AC77" s="79" t="b">
        <v>0</v>
      </c>
      <c r="AD77" s="79">
        <v>0</v>
      </c>
      <c r="AE77" s="85" t="s">
        <v>988</v>
      </c>
      <c r="AF77" s="79" t="b">
        <v>0</v>
      </c>
      <c r="AG77" s="79" t="s">
        <v>990</v>
      </c>
      <c r="AH77" s="79"/>
      <c r="AI77" s="85" t="s">
        <v>988</v>
      </c>
      <c r="AJ77" s="79" t="b">
        <v>0</v>
      </c>
      <c r="AK77" s="79">
        <v>46</v>
      </c>
      <c r="AL77" s="85" t="s">
        <v>893</v>
      </c>
      <c r="AM77" s="79" t="s">
        <v>993</v>
      </c>
      <c r="AN77" s="79" t="b">
        <v>0</v>
      </c>
      <c r="AO77" s="85" t="s">
        <v>893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5</v>
      </c>
      <c r="BF77" s="48">
        <v>0</v>
      </c>
      <c r="BG77" s="49">
        <v>0</v>
      </c>
      <c r="BH77" s="48">
        <v>0</v>
      </c>
      <c r="BI77" s="49">
        <v>0</v>
      </c>
      <c r="BJ77" s="48">
        <v>19</v>
      </c>
      <c r="BK77" s="49">
        <v>95</v>
      </c>
      <c r="BL77" s="48">
        <v>20</v>
      </c>
    </row>
    <row r="78" spans="1:64" ht="15">
      <c r="A78" s="64" t="s">
        <v>247</v>
      </c>
      <c r="B78" s="64" t="s">
        <v>291</v>
      </c>
      <c r="C78" s="65" t="s">
        <v>2400</v>
      </c>
      <c r="D78" s="66">
        <v>3</v>
      </c>
      <c r="E78" s="67" t="s">
        <v>132</v>
      </c>
      <c r="F78" s="68">
        <v>32</v>
      </c>
      <c r="G78" s="65"/>
      <c r="H78" s="69"/>
      <c r="I78" s="70"/>
      <c r="J78" s="70"/>
      <c r="K78" s="34" t="s">
        <v>65</v>
      </c>
      <c r="L78" s="77">
        <v>78</v>
      </c>
      <c r="M78" s="77"/>
      <c r="N78" s="72"/>
      <c r="O78" s="79" t="s">
        <v>326</v>
      </c>
      <c r="P78" s="81">
        <v>43647.677141203705</v>
      </c>
      <c r="Q78" s="79" t="s">
        <v>350</v>
      </c>
      <c r="R78" s="79"/>
      <c r="S78" s="79"/>
      <c r="T78" s="79" t="s">
        <v>460</v>
      </c>
      <c r="U78" s="79"/>
      <c r="V78" s="82" t="s">
        <v>547</v>
      </c>
      <c r="W78" s="81">
        <v>43647.677141203705</v>
      </c>
      <c r="X78" s="82" t="s">
        <v>640</v>
      </c>
      <c r="Y78" s="79"/>
      <c r="Z78" s="79"/>
      <c r="AA78" s="85" t="s">
        <v>833</v>
      </c>
      <c r="AB78" s="79"/>
      <c r="AC78" s="79" t="b">
        <v>0</v>
      </c>
      <c r="AD78" s="79">
        <v>0</v>
      </c>
      <c r="AE78" s="85" t="s">
        <v>988</v>
      </c>
      <c r="AF78" s="79" t="b">
        <v>0</v>
      </c>
      <c r="AG78" s="79" t="s">
        <v>990</v>
      </c>
      <c r="AH78" s="79"/>
      <c r="AI78" s="85" t="s">
        <v>988</v>
      </c>
      <c r="AJ78" s="79" t="b">
        <v>0</v>
      </c>
      <c r="AK78" s="79">
        <v>46</v>
      </c>
      <c r="AL78" s="85" t="s">
        <v>893</v>
      </c>
      <c r="AM78" s="79" t="s">
        <v>993</v>
      </c>
      <c r="AN78" s="79" t="b">
        <v>0</v>
      </c>
      <c r="AO78" s="85" t="s">
        <v>893</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247</v>
      </c>
      <c r="B79" s="64" t="s">
        <v>290</v>
      </c>
      <c r="C79" s="65" t="s">
        <v>2400</v>
      </c>
      <c r="D79" s="66">
        <v>3</v>
      </c>
      <c r="E79" s="67" t="s">
        <v>132</v>
      </c>
      <c r="F79" s="68">
        <v>32</v>
      </c>
      <c r="G79" s="65"/>
      <c r="H79" s="69"/>
      <c r="I79" s="70"/>
      <c r="J79" s="70"/>
      <c r="K79" s="34" t="s">
        <v>65</v>
      </c>
      <c r="L79" s="77">
        <v>79</v>
      </c>
      <c r="M79" s="77"/>
      <c r="N79" s="72"/>
      <c r="O79" s="79" t="s">
        <v>326</v>
      </c>
      <c r="P79" s="81">
        <v>43647.677141203705</v>
      </c>
      <c r="Q79" s="79" t="s">
        <v>350</v>
      </c>
      <c r="R79" s="79"/>
      <c r="S79" s="79"/>
      <c r="T79" s="79" t="s">
        <v>460</v>
      </c>
      <c r="U79" s="79"/>
      <c r="V79" s="82" t="s">
        <v>547</v>
      </c>
      <c r="W79" s="81">
        <v>43647.677141203705</v>
      </c>
      <c r="X79" s="82" t="s">
        <v>640</v>
      </c>
      <c r="Y79" s="79"/>
      <c r="Z79" s="79"/>
      <c r="AA79" s="85" t="s">
        <v>833</v>
      </c>
      <c r="AB79" s="79"/>
      <c r="AC79" s="79" t="b">
        <v>0</v>
      </c>
      <c r="AD79" s="79">
        <v>0</v>
      </c>
      <c r="AE79" s="85" t="s">
        <v>988</v>
      </c>
      <c r="AF79" s="79" t="b">
        <v>0</v>
      </c>
      <c r="AG79" s="79" t="s">
        <v>990</v>
      </c>
      <c r="AH79" s="79"/>
      <c r="AI79" s="85" t="s">
        <v>988</v>
      </c>
      <c r="AJ79" s="79" t="b">
        <v>0</v>
      </c>
      <c r="AK79" s="79">
        <v>46</v>
      </c>
      <c r="AL79" s="85" t="s">
        <v>893</v>
      </c>
      <c r="AM79" s="79" t="s">
        <v>993</v>
      </c>
      <c r="AN79" s="79" t="b">
        <v>0</v>
      </c>
      <c r="AO79" s="85" t="s">
        <v>893</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247</v>
      </c>
      <c r="B80" s="64" t="s">
        <v>289</v>
      </c>
      <c r="C80" s="65" t="s">
        <v>2400</v>
      </c>
      <c r="D80" s="66">
        <v>3</v>
      </c>
      <c r="E80" s="67" t="s">
        <v>132</v>
      </c>
      <c r="F80" s="68">
        <v>32</v>
      </c>
      <c r="G80" s="65"/>
      <c r="H80" s="69"/>
      <c r="I80" s="70"/>
      <c r="J80" s="70"/>
      <c r="K80" s="34" t="s">
        <v>65</v>
      </c>
      <c r="L80" s="77">
        <v>80</v>
      </c>
      <c r="M80" s="77"/>
      <c r="N80" s="72"/>
      <c r="O80" s="79" t="s">
        <v>326</v>
      </c>
      <c r="P80" s="81">
        <v>43647.677141203705</v>
      </c>
      <c r="Q80" s="79" t="s">
        <v>350</v>
      </c>
      <c r="R80" s="79"/>
      <c r="S80" s="79"/>
      <c r="T80" s="79" t="s">
        <v>460</v>
      </c>
      <c r="U80" s="79"/>
      <c r="V80" s="82" t="s">
        <v>547</v>
      </c>
      <c r="W80" s="81">
        <v>43647.677141203705</v>
      </c>
      <c r="X80" s="82" t="s">
        <v>640</v>
      </c>
      <c r="Y80" s="79"/>
      <c r="Z80" s="79"/>
      <c r="AA80" s="85" t="s">
        <v>833</v>
      </c>
      <c r="AB80" s="79"/>
      <c r="AC80" s="79" t="b">
        <v>0</v>
      </c>
      <c r="AD80" s="79">
        <v>0</v>
      </c>
      <c r="AE80" s="85" t="s">
        <v>988</v>
      </c>
      <c r="AF80" s="79" t="b">
        <v>0</v>
      </c>
      <c r="AG80" s="79" t="s">
        <v>990</v>
      </c>
      <c r="AH80" s="79"/>
      <c r="AI80" s="85" t="s">
        <v>988</v>
      </c>
      <c r="AJ80" s="79" t="b">
        <v>0</v>
      </c>
      <c r="AK80" s="79">
        <v>46</v>
      </c>
      <c r="AL80" s="85" t="s">
        <v>893</v>
      </c>
      <c r="AM80" s="79" t="s">
        <v>993</v>
      </c>
      <c r="AN80" s="79" t="b">
        <v>0</v>
      </c>
      <c r="AO80" s="85" t="s">
        <v>893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5</v>
      </c>
      <c r="BF80" s="48">
        <v>0</v>
      </c>
      <c r="BG80" s="49">
        <v>0</v>
      </c>
      <c r="BH80" s="48">
        <v>0</v>
      </c>
      <c r="BI80" s="49">
        <v>0</v>
      </c>
      <c r="BJ80" s="48">
        <v>19</v>
      </c>
      <c r="BK80" s="49">
        <v>95</v>
      </c>
      <c r="BL80" s="48">
        <v>20</v>
      </c>
    </row>
    <row r="81" spans="1:64" ht="15">
      <c r="A81" s="64" t="s">
        <v>248</v>
      </c>
      <c r="B81" s="64" t="s">
        <v>291</v>
      </c>
      <c r="C81" s="65" t="s">
        <v>2400</v>
      </c>
      <c r="D81" s="66">
        <v>3</v>
      </c>
      <c r="E81" s="67" t="s">
        <v>132</v>
      </c>
      <c r="F81" s="68">
        <v>32</v>
      </c>
      <c r="G81" s="65"/>
      <c r="H81" s="69"/>
      <c r="I81" s="70"/>
      <c r="J81" s="70"/>
      <c r="K81" s="34" t="s">
        <v>65</v>
      </c>
      <c r="L81" s="77">
        <v>81</v>
      </c>
      <c r="M81" s="77"/>
      <c r="N81" s="72"/>
      <c r="O81" s="79" t="s">
        <v>326</v>
      </c>
      <c r="P81" s="81">
        <v>43647.678032407406</v>
      </c>
      <c r="Q81" s="79" t="s">
        <v>350</v>
      </c>
      <c r="R81" s="79"/>
      <c r="S81" s="79"/>
      <c r="T81" s="79" t="s">
        <v>460</v>
      </c>
      <c r="U81" s="79"/>
      <c r="V81" s="82" t="s">
        <v>548</v>
      </c>
      <c r="W81" s="81">
        <v>43647.678032407406</v>
      </c>
      <c r="X81" s="82" t="s">
        <v>641</v>
      </c>
      <c r="Y81" s="79"/>
      <c r="Z81" s="79"/>
      <c r="AA81" s="85" t="s">
        <v>834</v>
      </c>
      <c r="AB81" s="79"/>
      <c r="AC81" s="79" t="b">
        <v>0</v>
      </c>
      <c r="AD81" s="79">
        <v>0</v>
      </c>
      <c r="AE81" s="85" t="s">
        <v>988</v>
      </c>
      <c r="AF81" s="79" t="b">
        <v>0</v>
      </c>
      <c r="AG81" s="79" t="s">
        <v>990</v>
      </c>
      <c r="AH81" s="79"/>
      <c r="AI81" s="85" t="s">
        <v>988</v>
      </c>
      <c r="AJ81" s="79" t="b">
        <v>0</v>
      </c>
      <c r="AK81" s="79">
        <v>46</v>
      </c>
      <c r="AL81" s="85" t="s">
        <v>893</v>
      </c>
      <c r="AM81" s="79" t="s">
        <v>996</v>
      </c>
      <c r="AN81" s="79" t="b">
        <v>0</v>
      </c>
      <c r="AO81" s="85" t="s">
        <v>893</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248</v>
      </c>
      <c r="B82" s="64" t="s">
        <v>290</v>
      </c>
      <c r="C82" s="65" t="s">
        <v>2400</v>
      </c>
      <c r="D82" s="66">
        <v>3</v>
      </c>
      <c r="E82" s="67" t="s">
        <v>132</v>
      </c>
      <c r="F82" s="68">
        <v>32</v>
      </c>
      <c r="G82" s="65"/>
      <c r="H82" s="69"/>
      <c r="I82" s="70"/>
      <c r="J82" s="70"/>
      <c r="K82" s="34" t="s">
        <v>65</v>
      </c>
      <c r="L82" s="77">
        <v>82</v>
      </c>
      <c r="M82" s="77"/>
      <c r="N82" s="72"/>
      <c r="O82" s="79" t="s">
        <v>326</v>
      </c>
      <c r="P82" s="81">
        <v>43647.678032407406</v>
      </c>
      <c r="Q82" s="79" t="s">
        <v>350</v>
      </c>
      <c r="R82" s="79"/>
      <c r="S82" s="79"/>
      <c r="T82" s="79" t="s">
        <v>460</v>
      </c>
      <c r="U82" s="79"/>
      <c r="V82" s="82" t="s">
        <v>548</v>
      </c>
      <c r="W82" s="81">
        <v>43647.678032407406</v>
      </c>
      <c r="X82" s="82" t="s">
        <v>641</v>
      </c>
      <c r="Y82" s="79"/>
      <c r="Z82" s="79"/>
      <c r="AA82" s="85" t="s">
        <v>834</v>
      </c>
      <c r="AB82" s="79"/>
      <c r="AC82" s="79" t="b">
        <v>0</v>
      </c>
      <c r="AD82" s="79">
        <v>0</v>
      </c>
      <c r="AE82" s="85" t="s">
        <v>988</v>
      </c>
      <c r="AF82" s="79" t="b">
        <v>0</v>
      </c>
      <c r="AG82" s="79" t="s">
        <v>990</v>
      </c>
      <c r="AH82" s="79"/>
      <c r="AI82" s="85" t="s">
        <v>988</v>
      </c>
      <c r="AJ82" s="79" t="b">
        <v>0</v>
      </c>
      <c r="AK82" s="79">
        <v>46</v>
      </c>
      <c r="AL82" s="85" t="s">
        <v>893</v>
      </c>
      <c r="AM82" s="79" t="s">
        <v>996</v>
      </c>
      <c r="AN82" s="79" t="b">
        <v>0</v>
      </c>
      <c r="AO82" s="85" t="s">
        <v>893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248</v>
      </c>
      <c r="B83" s="64" t="s">
        <v>289</v>
      </c>
      <c r="C83" s="65" t="s">
        <v>2400</v>
      </c>
      <c r="D83" s="66">
        <v>3</v>
      </c>
      <c r="E83" s="67" t="s">
        <v>132</v>
      </c>
      <c r="F83" s="68">
        <v>32</v>
      </c>
      <c r="G83" s="65"/>
      <c r="H83" s="69"/>
      <c r="I83" s="70"/>
      <c r="J83" s="70"/>
      <c r="K83" s="34" t="s">
        <v>65</v>
      </c>
      <c r="L83" s="77">
        <v>83</v>
      </c>
      <c r="M83" s="77"/>
      <c r="N83" s="72"/>
      <c r="O83" s="79" t="s">
        <v>326</v>
      </c>
      <c r="P83" s="81">
        <v>43647.678032407406</v>
      </c>
      <c r="Q83" s="79" t="s">
        <v>350</v>
      </c>
      <c r="R83" s="79"/>
      <c r="S83" s="79"/>
      <c r="T83" s="79" t="s">
        <v>460</v>
      </c>
      <c r="U83" s="79"/>
      <c r="V83" s="82" t="s">
        <v>548</v>
      </c>
      <c r="W83" s="81">
        <v>43647.678032407406</v>
      </c>
      <c r="X83" s="82" t="s">
        <v>641</v>
      </c>
      <c r="Y83" s="79"/>
      <c r="Z83" s="79"/>
      <c r="AA83" s="85" t="s">
        <v>834</v>
      </c>
      <c r="AB83" s="79"/>
      <c r="AC83" s="79" t="b">
        <v>0</v>
      </c>
      <c r="AD83" s="79">
        <v>0</v>
      </c>
      <c r="AE83" s="85" t="s">
        <v>988</v>
      </c>
      <c r="AF83" s="79" t="b">
        <v>0</v>
      </c>
      <c r="AG83" s="79" t="s">
        <v>990</v>
      </c>
      <c r="AH83" s="79"/>
      <c r="AI83" s="85" t="s">
        <v>988</v>
      </c>
      <c r="AJ83" s="79" t="b">
        <v>0</v>
      </c>
      <c r="AK83" s="79">
        <v>46</v>
      </c>
      <c r="AL83" s="85" t="s">
        <v>893</v>
      </c>
      <c r="AM83" s="79" t="s">
        <v>996</v>
      </c>
      <c r="AN83" s="79" t="b">
        <v>0</v>
      </c>
      <c r="AO83" s="85" t="s">
        <v>893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5</v>
      </c>
      <c r="BF83" s="48">
        <v>0</v>
      </c>
      <c r="BG83" s="49">
        <v>0</v>
      </c>
      <c r="BH83" s="48">
        <v>0</v>
      </c>
      <c r="BI83" s="49">
        <v>0</v>
      </c>
      <c r="BJ83" s="48">
        <v>19</v>
      </c>
      <c r="BK83" s="49">
        <v>95</v>
      </c>
      <c r="BL83" s="48">
        <v>20</v>
      </c>
    </row>
    <row r="84" spans="1:64" ht="15">
      <c r="A84" s="64" t="s">
        <v>249</v>
      </c>
      <c r="B84" s="64" t="s">
        <v>291</v>
      </c>
      <c r="C84" s="65" t="s">
        <v>2400</v>
      </c>
      <c r="D84" s="66">
        <v>3</v>
      </c>
      <c r="E84" s="67" t="s">
        <v>132</v>
      </c>
      <c r="F84" s="68">
        <v>32</v>
      </c>
      <c r="G84" s="65"/>
      <c r="H84" s="69"/>
      <c r="I84" s="70"/>
      <c r="J84" s="70"/>
      <c r="K84" s="34" t="s">
        <v>65</v>
      </c>
      <c r="L84" s="77">
        <v>84</v>
      </c>
      <c r="M84" s="77"/>
      <c r="N84" s="72"/>
      <c r="O84" s="79" t="s">
        <v>326</v>
      </c>
      <c r="P84" s="81">
        <v>43647.67880787037</v>
      </c>
      <c r="Q84" s="79" t="s">
        <v>350</v>
      </c>
      <c r="R84" s="79"/>
      <c r="S84" s="79"/>
      <c r="T84" s="79" t="s">
        <v>460</v>
      </c>
      <c r="U84" s="79"/>
      <c r="V84" s="82" t="s">
        <v>549</v>
      </c>
      <c r="W84" s="81">
        <v>43647.67880787037</v>
      </c>
      <c r="X84" s="82" t="s">
        <v>642</v>
      </c>
      <c r="Y84" s="79"/>
      <c r="Z84" s="79"/>
      <c r="AA84" s="85" t="s">
        <v>835</v>
      </c>
      <c r="AB84" s="79"/>
      <c r="AC84" s="79" t="b">
        <v>0</v>
      </c>
      <c r="AD84" s="79">
        <v>0</v>
      </c>
      <c r="AE84" s="85" t="s">
        <v>988</v>
      </c>
      <c r="AF84" s="79" t="b">
        <v>0</v>
      </c>
      <c r="AG84" s="79" t="s">
        <v>990</v>
      </c>
      <c r="AH84" s="79"/>
      <c r="AI84" s="85" t="s">
        <v>988</v>
      </c>
      <c r="AJ84" s="79" t="b">
        <v>0</v>
      </c>
      <c r="AK84" s="79">
        <v>46</v>
      </c>
      <c r="AL84" s="85" t="s">
        <v>893</v>
      </c>
      <c r="AM84" s="79" t="s">
        <v>993</v>
      </c>
      <c r="AN84" s="79" t="b">
        <v>0</v>
      </c>
      <c r="AO84" s="85" t="s">
        <v>893</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249</v>
      </c>
      <c r="B85" s="64" t="s">
        <v>290</v>
      </c>
      <c r="C85" s="65" t="s">
        <v>2400</v>
      </c>
      <c r="D85" s="66">
        <v>3</v>
      </c>
      <c r="E85" s="67" t="s">
        <v>132</v>
      </c>
      <c r="F85" s="68">
        <v>32</v>
      </c>
      <c r="G85" s="65"/>
      <c r="H85" s="69"/>
      <c r="I85" s="70"/>
      <c r="J85" s="70"/>
      <c r="K85" s="34" t="s">
        <v>65</v>
      </c>
      <c r="L85" s="77">
        <v>85</v>
      </c>
      <c r="M85" s="77"/>
      <c r="N85" s="72"/>
      <c r="O85" s="79" t="s">
        <v>326</v>
      </c>
      <c r="P85" s="81">
        <v>43647.67880787037</v>
      </c>
      <c r="Q85" s="79" t="s">
        <v>350</v>
      </c>
      <c r="R85" s="79"/>
      <c r="S85" s="79"/>
      <c r="T85" s="79" t="s">
        <v>460</v>
      </c>
      <c r="U85" s="79"/>
      <c r="V85" s="82" t="s">
        <v>549</v>
      </c>
      <c r="W85" s="81">
        <v>43647.67880787037</v>
      </c>
      <c r="X85" s="82" t="s">
        <v>642</v>
      </c>
      <c r="Y85" s="79"/>
      <c r="Z85" s="79"/>
      <c r="AA85" s="85" t="s">
        <v>835</v>
      </c>
      <c r="AB85" s="79"/>
      <c r="AC85" s="79" t="b">
        <v>0</v>
      </c>
      <c r="AD85" s="79">
        <v>0</v>
      </c>
      <c r="AE85" s="85" t="s">
        <v>988</v>
      </c>
      <c r="AF85" s="79" t="b">
        <v>0</v>
      </c>
      <c r="AG85" s="79" t="s">
        <v>990</v>
      </c>
      <c r="AH85" s="79"/>
      <c r="AI85" s="85" t="s">
        <v>988</v>
      </c>
      <c r="AJ85" s="79" t="b">
        <v>0</v>
      </c>
      <c r="AK85" s="79">
        <v>46</v>
      </c>
      <c r="AL85" s="85" t="s">
        <v>893</v>
      </c>
      <c r="AM85" s="79" t="s">
        <v>993</v>
      </c>
      <c r="AN85" s="79" t="b">
        <v>0</v>
      </c>
      <c r="AO85" s="85" t="s">
        <v>893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249</v>
      </c>
      <c r="B86" s="64" t="s">
        <v>289</v>
      </c>
      <c r="C86" s="65" t="s">
        <v>2400</v>
      </c>
      <c r="D86" s="66">
        <v>3</v>
      </c>
      <c r="E86" s="67" t="s">
        <v>132</v>
      </c>
      <c r="F86" s="68">
        <v>32</v>
      </c>
      <c r="G86" s="65"/>
      <c r="H86" s="69"/>
      <c r="I86" s="70"/>
      <c r="J86" s="70"/>
      <c r="K86" s="34" t="s">
        <v>65</v>
      </c>
      <c r="L86" s="77">
        <v>86</v>
      </c>
      <c r="M86" s="77"/>
      <c r="N86" s="72"/>
      <c r="O86" s="79" t="s">
        <v>326</v>
      </c>
      <c r="P86" s="81">
        <v>43647.67880787037</v>
      </c>
      <c r="Q86" s="79" t="s">
        <v>350</v>
      </c>
      <c r="R86" s="79"/>
      <c r="S86" s="79"/>
      <c r="T86" s="79" t="s">
        <v>460</v>
      </c>
      <c r="U86" s="79"/>
      <c r="V86" s="82" t="s">
        <v>549</v>
      </c>
      <c r="W86" s="81">
        <v>43647.67880787037</v>
      </c>
      <c r="X86" s="82" t="s">
        <v>642</v>
      </c>
      <c r="Y86" s="79"/>
      <c r="Z86" s="79"/>
      <c r="AA86" s="85" t="s">
        <v>835</v>
      </c>
      <c r="AB86" s="79"/>
      <c r="AC86" s="79" t="b">
        <v>0</v>
      </c>
      <c r="AD86" s="79">
        <v>0</v>
      </c>
      <c r="AE86" s="85" t="s">
        <v>988</v>
      </c>
      <c r="AF86" s="79" t="b">
        <v>0</v>
      </c>
      <c r="AG86" s="79" t="s">
        <v>990</v>
      </c>
      <c r="AH86" s="79"/>
      <c r="AI86" s="85" t="s">
        <v>988</v>
      </c>
      <c r="AJ86" s="79" t="b">
        <v>0</v>
      </c>
      <c r="AK86" s="79">
        <v>46</v>
      </c>
      <c r="AL86" s="85" t="s">
        <v>893</v>
      </c>
      <c r="AM86" s="79" t="s">
        <v>993</v>
      </c>
      <c r="AN86" s="79" t="b">
        <v>0</v>
      </c>
      <c r="AO86" s="85" t="s">
        <v>893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5</v>
      </c>
      <c r="BF86" s="48">
        <v>0</v>
      </c>
      <c r="BG86" s="49">
        <v>0</v>
      </c>
      <c r="BH86" s="48">
        <v>0</v>
      </c>
      <c r="BI86" s="49">
        <v>0</v>
      </c>
      <c r="BJ86" s="48">
        <v>19</v>
      </c>
      <c r="BK86" s="49">
        <v>95</v>
      </c>
      <c r="BL86" s="48">
        <v>20</v>
      </c>
    </row>
    <row r="87" spans="1:64" ht="15">
      <c r="A87" s="64" t="s">
        <v>250</v>
      </c>
      <c r="B87" s="64" t="s">
        <v>299</v>
      </c>
      <c r="C87" s="65" t="s">
        <v>2400</v>
      </c>
      <c r="D87" s="66">
        <v>3</v>
      </c>
      <c r="E87" s="67" t="s">
        <v>132</v>
      </c>
      <c r="F87" s="68">
        <v>32</v>
      </c>
      <c r="G87" s="65"/>
      <c r="H87" s="69"/>
      <c r="I87" s="70"/>
      <c r="J87" s="70"/>
      <c r="K87" s="34" t="s">
        <v>65</v>
      </c>
      <c r="L87" s="77">
        <v>87</v>
      </c>
      <c r="M87" s="77"/>
      <c r="N87" s="72"/>
      <c r="O87" s="79" t="s">
        <v>326</v>
      </c>
      <c r="P87" s="81">
        <v>43647.68475694444</v>
      </c>
      <c r="Q87" s="79" t="s">
        <v>348</v>
      </c>
      <c r="R87" s="79"/>
      <c r="S87" s="79"/>
      <c r="T87" s="79" t="s">
        <v>460</v>
      </c>
      <c r="U87" s="82" t="s">
        <v>479</v>
      </c>
      <c r="V87" s="82" t="s">
        <v>479</v>
      </c>
      <c r="W87" s="81">
        <v>43647.68475694444</v>
      </c>
      <c r="X87" s="82" t="s">
        <v>643</v>
      </c>
      <c r="Y87" s="79"/>
      <c r="Z87" s="79"/>
      <c r="AA87" s="85" t="s">
        <v>836</v>
      </c>
      <c r="AB87" s="79"/>
      <c r="AC87" s="79" t="b">
        <v>0</v>
      </c>
      <c r="AD87" s="79">
        <v>0</v>
      </c>
      <c r="AE87" s="85" t="s">
        <v>988</v>
      </c>
      <c r="AF87" s="79" t="b">
        <v>0</v>
      </c>
      <c r="AG87" s="79" t="s">
        <v>990</v>
      </c>
      <c r="AH87" s="79"/>
      <c r="AI87" s="85" t="s">
        <v>988</v>
      </c>
      <c r="AJ87" s="79" t="b">
        <v>0</v>
      </c>
      <c r="AK87" s="79">
        <v>6</v>
      </c>
      <c r="AL87" s="85" t="s">
        <v>975</v>
      </c>
      <c r="AM87" s="79" t="s">
        <v>994</v>
      </c>
      <c r="AN87" s="79" t="b">
        <v>0</v>
      </c>
      <c r="AO87" s="85" t="s">
        <v>975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2</v>
      </c>
      <c r="BD87" s="48">
        <v>1</v>
      </c>
      <c r="BE87" s="49">
        <v>7.142857142857143</v>
      </c>
      <c r="BF87" s="48">
        <v>0</v>
      </c>
      <c r="BG87" s="49">
        <v>0</v>
      </c>
      <c r="BH87" s="48">
        <v>0</v>
      </c>
      <c r="BI87" s="49">
        <v>0</v>
      </c>
      <c r="BJ87" s="48">
        <v>13</v>
      </c>
      <c r="BK87" s="49">
        <v>92.85714285714286</v>
      </c>
      <c r="BL87" s="48">
        <v>14</v>
      </c>
    </row>
    <row r="88" spans="1:64" ht="15">
      <c r="A88" s="64" t="s">
        <v>250</v>
      </c>
      <c r="B88" s="64" t="s">
        <v>291</v>
      </c>
      <c r="C88" s="65" t="s">
        <v>2400</v>
      </c>
      <c r="D88" s="66">
        <v>3</v>
      </c>
      <c r="E88" s="67" t="s">
        <v>132</v>
      </c>
      <c r="F88" s="68">
        <v>32</v>
      </c>
      <c r="G88" s="65"/>
      <c r="H88" s="69"/>
      <c r="I88" s="70"/>
      <c r="J88" s="70"/>
      <c r="K88" s="34" t="s">
        <v>65</v>
      </c>
      <c r="L88" s="77">
        <v>88</v>
      </c>
      <c r="M88" s="77"/>
      <c r="N88" s="72"/>
      <c r="O88" s="79" t="s">
        <v>326</v>
      </c>
      <c r="P88" s="81">
        <v>43647.68512731481</v>
      </c>
      <c r="Q88" s="79" t="s">
        <v>344</v>
      </c>
      <c r="R88" s="79"/>
      <c r="S88" s="79"/>
      <c r="T88" s="79" t="s">
        <v>460</v>
      </c>
      <c r="U88" s="79"/>
      <c r="V88" s="82" t="s">
        <v>550</v>
      </c>
      <c r="W88" s="81">
        <v>43647.68512731481</v>
      </c>
      <c r="X88" s="82" t="s">
        <v>644</v>
      </c>
      <c r="Y88" s="79"/>
      <c r="Z88" s="79"/>
      <c r="AA88" s="85" t="s">
        <v>837</v>
      </c>
      <c r="AB88" s="79"/>
      <c r="AC88" s="79" t="b">
        <v>0</v>
      </c>
      <c r="AD88" s="79">
        <v>0</v>
      </c>
      <c r="AE88" s="85" t="s">
        <v>988</v>
      </c>
      <c r="AF88" s="79" t="b">
        <v>0</v>
      </c>
      <c r="AG88" s="79" t="s">
        <v>990</v>
      </c>
      <c r="AH88" s="79"/>
      <c r="AI88" s="85" t="s">
        <v>988</v>
      </c>
      <c r="AJ88" s="79" t="b">
        <v>0</v>
      </c>
      <c r="AK88" s="79">
        <v>7</v>
      </c>
      <c r="AL88" s="85" t="s">
        <v>892</v>
      </c>
      <c r="AM88" s="79" t="s">
        <v>994</v>
      </c>
      <c r="AN88" s="79" t="b">
        <v>0</v>
      </c>
      <c r="AO88" s="85" t="s">
        <v>892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250</v>
      </c>
      <c r="B89" s="64" t="s">
        <v>289</v>
      </c>
      <c r="C89" s="65" t="s">
        <v>2400</v>
      </c>
      <c r="D89" s="66">
        <v>3</v>
      </c>
      <c r="E89" s="67" t="s">
        <v>132</v>
      </c>
      <c r="F89" s="68">
        <v>32</v>
      </c>
      <c r="G89" s="65"/>
      <c r="H89" s="69"/>
      <c r="I89" s="70"/>
      <c r="J89" s="70"/>
      <c r="K89" s="34" t="s">
        <v>65</v>
      </c>
      <c r="L89" s="77">
        <v>89</v>
      </c>
      <c r="M89" s="77"/>
      <c r="N89" s="72"/>
      <c r="O89" s="79" t="s">
        <v>326</v>
      </c>
      <c r="P89" s="81">
        <v>43647.68512731481</v>
      </c>
      <c r="Q89" s="79" t="s">
        <v>344</v>
      </c>
      <c r="R89" s="79"/>
      <c r="S89" s="79"/>
      <c r="T89" s="79" t="s">
        <v>460</v>
      </c>
      <c r="U89" s="79"/>
      <c r="V89" s="82" t="s">
        <v>550</v>
      </c>
      <c r="W89" s="81">
        <v>43647.68512731481</v>
      </c>
      <c r="X89" s="82" t="s">
        <v>644</v>
      </c>
      <c r="Y89" s="79"/>
      <c r="Z89" s="79"/>
      <c r="AA89" s="85" t="s">
        <v>837</v>
      </c>
      <c r="AB89" s="79"/>
      <c r="AC89" s="79" t="b">
        <v>0</v>
      </c>
      <c r="AD89" s="79">
        <v>0</v>
      </c>
      <c r="AE89" s="85" t="s">
        <v>988</v>
      </c>
      <c r="AF89" s="79" t="b">
        <v>0</v>
      </c>
      <c r="AG89" s="79" t="s">
        <v>990</v>
      </c>
      <c r="AH89" s="79"/>
      <c r="AI89" s="85" t="s">
        <v>988</v>
      </c>
      <c r="AJ89" s="79" t="b">
        <v>0</v>
      </c>
      <c r="AK89" s="79">
        <v>7</v>
      </c>
      <c r="AL89" s="85" t="s">
        <v>892</v>
      </c>
      <c r="AM89" s="79" t="s">
        <v>994</v>
      </c>
      <c r="AN89" s="79" t="b">
        <v>0</v>
      </c>
      <c r="AO89" s="85" t="s">
        <v>892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2</v>
      </c>
      <c r="BE89" s="49">
        <v>8.333333333333334</v>
      </c>
      <c r="BF89" s="48">
        <v>0</v>
      </c>
      <c r="BG89" s="49">
        <v>0</v>
      </c>
      <c r="BH89" s="48">
        <v>0</v>
      </c>
      <c r="BI89" s="49">
        <v>0</v>
      </c>
      <c r="BJ89" s="48">
        <v>22</v>
      </c>
      <c r="BK89" s="49">
        <v>91.66666666666667</v>
      </c>
      <c r="BL89" s="48">
        <v>24</v>
      </c>
    </row>
    <row r="90" spans="1:64" ht="15">
      <c r="A90" s="64" t="s">
        <v>251</v>
      </c>
      <c r="B90" s="64" t="s">
        <v>291</v>
      </c>
      <c r="C90" s="65" t="s">
        <v>2400</v>
      </c>
      <c r="D90" s="66">
        <v>3</v>
      </c>
      <c r="E90" s="67" t="s">
        <v>132</v>
      </c>
      <c r="F90" s="68">
        <v>32</v>
      </c>
      <c r="G90" s="65"/>
      <c r="H90" s="69"/>
      <c r="I90" s="70"/>
      <c r="J90" s="70"/>
      <c r="K90" s="34" t="s">
        <v>65</v>
      </c>
      <c r="L90" s="77">
        <v>90</v>
      </c>
      <c r="M90" s="77"/>
      <c r="N90" s="72"/>
      <c r="O90" s="79" t="s">
        <v>326</v>
      </c>
      <c r="P90" s="81">
        <v>43647.68681712963</v>
      </c>
      <c r="Q90" s="79" t="s">
        <v>350</v>
      </c>
      <c r="R90" s="79"/>
      <c r="S90" s="79"/>
      <c r="T90" s="79" t="s">
        <v>460</v>
      </c>
      <c r="U90" s="79"/>
      <c r="V90" s="82" t="s">
        <v>551</v>
      </c>
      <c r="W90" s="81">
        <v>43647.68681712963</v>
      </c>
      <c r="X90" s="82" t="s">
        <v>645</v>
      </c>
      <c r="Y90" s="79"/>
      <c r="Z90" s="79"/>
      <c r="AA90" s="85" t="s">
        <v>838</v>
      </c>
      <c r="AB90" s="79"/>
      <c r="AC90" s="79" t="b">
        <v>0</v>
      </c>
      <c r="AD90" s="79">
        <v>0</v>
      </c>
      <c r="AE90" s="85" t="s">
        <v>988</v>
      </c>
      <c r="AF90" s="79" t="b">
        <v>0</v>
      </c>
      <c r="AG90" s="79" t="s">
        <v>990</v>
      </c>
      <c r="AH90" s="79"/>
      <c r="AI90" s="85" t="s">
        <v>988</v>
      </c>
      <c r="AJ90" s="79" t="b">
        <v>0</v>
      </c>
      <c r="AK90" s="79">
        <v>46</v>
      </c>
      <c r="AL90" s="85" t="s">
        <v>893</v>
      </c>
      <c r="AM90" s="79" t="s">
        <v>995</v>
      </c>
      <c r="AN90" s="79" t="b">
        <v>0</v>
      </c>
      <c r="AO90" s="85" t="s">
        <v>893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251</v>
      </c>
      <c r="B91" s="64" t="s">
        <v>290</v>
      </c>
      <c r="C91" s="65" t="s">
        <v>2400</v>
      </c>
      <c r="D91" s="66">
        <v>3</v>
      </c>
      <c r="E91" s="67" t="s">
        <v>132</v>
      </c>
      <c r="F91" s="68">
        <v>32</v>
      </c>
      <c r="G91" s="65"/>
      <c r="H91" s="69"/>
      <c r="I91" s="70"/>
      <c r="J91" s="70"/>
      <c r="K91" s="34" t="s">
        <v>65</v>
      </c>
      <c r="L91" s="77">
        <v>91</v>
      </c>
      <c r="M91" s="77"/>
      <c r="N91" s="72"/>
      <c r="O91" s="79" t="s">
        <v>326</v>
      </c>
      <c r="P91" s="81">
        <v>43647.68681712963</v>
      </c>
      <c r="Q91" s="79" t="s">
        <v>350</v>
      </c>
      <c r="R91" s="79"/>
      <c r="S91" s="79"/>
      <c r="T91" s="79" t="s">
        <v>460</v>
      </c>
      <c r="U91" s="79"/>
      <c r="V91" s="82" t="s">
        <v>551</v>
      </c>
      <c r="W91" s="81">
        <v>43647.68681712963</v>
      </c>
      <c r="X91" s="82" t="s">
        <v>645</v>
      </c>
      <c r="Y91" s="79"/>
      <c r="Z91" s="79"/>
      <c r="AA91" s="85" t="s">
        <v>838</v>
      </c>
      <c r="AB91" s="79"/>
      <c r="AC91" s="79" t="b">
        <v>0</v>
      </c>
      <c r="AD91" s="79">
        <v>0</v>
      </c>
      <c r="AE91" s="85" t="s">
        <v>988</v>
      </c>
      <c r="AF91" s="79" t="b">
        <v>0</v>
      </c>
      <c r="AG91" s="79" t="s">
        <v>990</v>
      </c>
      <c r="AH91" s="79"/>
      <c r="AI91" s="85" t="s">
        <v>988</v>
      </c>
      <c r="AJ91" s="79" t="b">
        <v>0</v>
      </c>
      <c r="AK91" s="79">
        <v>46</v>
      </c>
      <c r="AL91" s="85" t="s">
        <v>893</v>
      </c>
      <c r="AM91" s="79" t="s">
        <v>995</v>
      </c>
      <c r="AN91" s="79" t="b">
        <v>0</v>
      </c>
      <c r="AO91" s="85" t="s">
        <v>893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251</v>
      </c>
      <c r="B92" s="64" t="s">
        <v>289</v>
      </c>
      <c r="C92" s="65" t="s">
        <v>2400</v>
      </c>
      <c r="D92" s="66">
        <v>3</v>
      </c>
      <c r="E92" s="67" t="s">
        <v>132</v>
      </c>
      <c r="F92" s="68">
        <v>32</v>
      </c>
      <c r="G92" s="65"/>
      <c r="H92" s="69"/>
      <c r="I92" s="70"/>
      <c r="J92" s="70"/>
      <c r="K92" s="34" t="s">
        <v>65</v>
      </c>
      <c r="L92" s="77">
        <v>92</v>
      </c>
      <c r="M92" s="77"/>
      <c r="N92" s="72"/>
      <c r="O92" s="79" t="s">
        <v>326</v>
      </c>
      <c r="P92" s="81">
        <v>43647.68681712963</v>
      </c>
      <c r="Q92" s="79" t="s">
        <v>350</v>
      </c>
      <c r="R92" s="79"/>
      <c r="S92" s="79"/>
      <c r="T92" s="79" t="s">
        <v>460</v>
      </c>
      <c r="U92" s="79"/>
      <c r="V92" s="82" t="s">
        <v>551</v>
      </c>
      <c r="W92" s="81">
        <v>43647.68681712963</v>
      </c>
      <c r="X92" s="82" t="s">
        <v>645</v>
      </c>
      <c r="Y92" s="79"/>
      <c r="Z92" s="79"/>
      <c r="AA92" s="85" t="s">
        <v>838</v>
      </c>
      <c r="AB92" s="79"/>
      <c r="AC92" s="79" t="b">
        <v>0</v>
      </c>
      <c r="AD92" s="79">
        <v>0</v>
      </c>
      <c r="AE92" s="85" t="s">
        <v>988</v>
      </c>
      <c r="AF92" s="79" t="b">
        <v>0</v>
      </c>
      <c r="AG92" s="79" t="s">
        <v>990</v>
      </c>
      <c r="AH92" s="79"/>
      <c r="AI92" s="85" t="s">
        <v>988</v>
      </c>
      <c r="AJ92" s="79" t="b">
        <v>0</v>
      </c>
      <c r="AK92" s="79">
        <v>46</v>
      </c>
      <c r="AL92" s="85" t="s">
        <v>893</v>
      </c>
      <c r="AM92" s="79" t="s">
        <v>995</v>
      </c>
      <c r="AN92" s="79" t="b">
        <v>0</v>
      </c>
      <c r="AO92" s="85" t="s">
        <v>893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5</v>
      </c>
      <c r="BF92" s="48">
        <v>0</v>
      </c>
      <c r="BG92" s="49">
        <v>0</v>
      </c>
      <c r="BH92" s="48">
        <v>0</v>
      </c>
      <c r="BI92" s="49">
        <v>0</v>
      </c>
      <c r="BJ92" s="48">
        <v>19</v>
      </c>
      <c r="BK92" s="49">
        <v>95</v>
      </c>
      <c r="BL92" s="48">
        <v>20</v>
      </c>
    </row>
    <row r="93" spans="1:64" ht="15">
      <c r="A93" s="64" t="s">
        <v>252</v>
      </c>
      <c r="B93" s="64" t="s">
        <v>291</v>
      </c>
      <c r="C93" s="65" t="s">
        <v>2400</v>
      </c>
      <c r="D93" s="66">
        <v>3</v>
      </c>
      <c r="E93" s="67" t="s">
        <v>132</v>
      </c>
      <c r="F93" s="68">
        <v>32</v>
      </c>
      <c r="G93" s="65"/>
      <c r="H93" s="69"/>
      <c r="I93" s="70"/>
      <c r="J93" s="70"/>
      <c r="K93" s="34" t="s">
        <v>65</v>
      </c>
      <c r="L93" s="77">
        <v>93</v>
      </c>
      <c r="M93" s="77"/>
      <c r="N93" s="72"/>
      <c r="O93" s="79" t="s">
        <v>326</v>
      </c>
      <c r="P93" s="81">
        <v>43647.69105324074</v>
      </c>
      <c r="Q93" s="79" t="s">
        <v>350</v>
      </c>
      <c r="R93" s="79"/>
      <c r="S93" s="79"/>
      <c r="T93" s="79" t="s">
        <v>460</v>
      </c>
      <c r="U93" s="79"/>
      <c r="V93" s="82" t="s">
        <v>552</v>
      </c>
      <c r="W93" s="81">
        <v>43647.69105324074</v>
      </c>
      <c r="X93" s="82" t="s">
        <v>646</v>
      </c>
      <c r="Y93" s="79"/>
      <c r="Z93" s="79"/>
      <c r="AA93" s="85" t="s">
        <v>839</v>
      </c>
      <c r="AB93" s="79"/>
      <c r="AC93" s="79" t="b">
        <v>0</v>
      </c>
      <c r="AD93" s="79">
        <v>0</v>
      </c>
      <c r="AE93" s="85" t="s">
        <v>988</v>
      </c>
      <c r="AF93" s="79" t="b">
        <v>0</v>
      </c>
      <c r="AG93" s="79" t="s">
        <v>990</v>
      </c>
      <c r="AH93" s="79"/>
      <c r="AI93" s="85" t="s">
        <v>988</v>
      </c>
      <c r="AJ93" s="79" t="b">
        <v>0</v>
      </c>
      <c r="AK93" s="79">
        <v>46</v>
      </c>
      <c r="AL93" s="85" t="s">
        <v>893</v>
      </c>
      <c r="AM93" s="79" t="s">
        <v>992</v>
      </c>
      <c r="AN93" s="79" t="b">
        <v>0</v>
      </c>
      <c r="AO93" s="85" t="s">
        <v>893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252</v>
      </c>
      <c r="B94" s="64" t="s">
        <v>290</v>
      </c>
      <c r="C94" s="65" t="s">
        <v>2400</v>
      </c>
      <c r="D94" s="66">
        <v>3</v>
      </c>
      <c r="E94" s="67" t="s">
        <v>132</v>
      </c>
      <c r="F94" s="68">
        <v>32</v>
      </c>
      <c r="G94" s="65"/>
      <c r="H94" s="69"/>
      <c r="I94" s="70"/>
      <c r="J94" s="70"/>
      <c r="K94" s="34" t="s">
        <v>65</v>
      </c>
      <c r="L94" s="77">
        <v>94</v>
      </c>
      <c r="M94" s="77"/>
      <c r="N94" s="72"/>
      <c r="O94" s="79" t="s">
        <v>326</v>
      </c>
      <c r="P94" s="81">
        <v>43647.69105324074</v>
      </c>
      <c r="Q94" s="79" t="s">
        <v>350</v>
      </c>
      <c r="R94" s="79"/>
      <c r="S94" s="79"/>
      <c r="T94" s="79" t="s">
        <v>460</v>
      </c>
      <c r="U94" s="79"/>
      <c r="V94" s="82" t="s">
        <v>552</v>
      </c>
      <c r="W94" s="81">
        <v>43647.69105324074</v>
      </c>
      <c r="X94" s="82" t="s">
        <v>646</v>
      </c>
      <c r="Y94" s="79"/>
      <c r="Z94" s="79"/>
      <c r="AA94" s="85" t="s">
        <v>839</v>
      </c>
      <c r="AB94" s="79"/>
      <c r="AC94" s="79" t="b">
        <v>0</v>
      </c>
      <c r="AD94" s="79">
        <v>0</v>
      </c>
      <c r="AE94" s="85" t="s">
        <v>988</v>
      </c>
      <c r="AF94" s="79" t="b">
        <v>0</v>
      </c>
      <c r="AG94" s="79" t="s">
        <v>990</v>
      </c>
      <c r="AH94" s="79"/>
      <c r="AI94" s="85" t="s">
        <v>988</v>
      </c>
      <c r="AJ94" s="79" t="b">
        <v>0</v>
      </c>
      <c r="AK94" s="79">
        <v>46</v>
      </c>
      <c r="AL94" s="85" t="s">
        <v>893</v>
      </c>
      <c r="AM94" s="79" t="s">
        <v>992</v>
      </c>
      <c r="AN94" s="79" t="b">
        <v>0</v>
      </c>
      <c r="AO94" s="85" t="s">
        <v>893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252</v>
      </c>
      <c r="B95" s="64" t="s">
        <v>289</v>
      </c>
      <c r="C95" s="65" t="s">
        <v>2400</v>
      </c>
      <c r="D95" s="66">
        <v>3</v>
      </c>
      <c r="E95" s="67" t="s">
        <v>132</v>
      </c>
      <c r="F95" s="68">
        <v>32</v>
      </c>
      <c r="G95" s="65"/>
      <c r="H95" s="69"/>
      <c r="I95" s="70"/>
      <c r="J95" s="70"/>
      <c r="K95" s="34" t="s">
        <v>65</v>
      </c>
      <c r="L95" s="77">
        <v>95</v>
      </c>
      <c r="M95" s="77"/>
      <c r="N95" s="72"/>
      <c r="O95" s="79" t="s">
        <v>326</v>
      </c>
      <c r="P95" s="81">
        <v>43647.69105324074</v>
      </c>
      <c r="Q95" s="79" t="s">
        <v>350</v>
      </c>
      <c r="R95" s="79"/>
      <c r="S95" s="79"/>
      <c r="T95" s="79" t="s">
        <v>460</v>
      </c>
      <c r="U95" s="79"/>
      <c r="V95" s="82" t="s">
        <v>552</v>
      </c>
      <c r="W95" s="81">
        <v>43647.69105324074</v>
      </c>
      <c r="X95" s="82" t="s">
        <v>646</v>
      </c>
      <c r="Y95" s="79"/>
      <c r="Z95" s="79"/>
      <c r="AA95" s="85" t="s">
        <v>839</v>
      </c>
      <c r="AB95" s="79"/>
      <c r="AC95" s="79" t="b">
        <v>0</v>
      </c>
      <c r="AD95" s="79">
        <v>0</v>
      </c>
      <c r="AE95" s="85" t="s">
        <v>988</v>
      </c>
      <c r="AF95" s="79" t="b">
        <v>0</v>
      </c>
      <c r="AG95" s="79" t="s">
        <v>990</v>
      </c>
      <c r="AH95" s="79"/>
      <c r="AI95" s="85" t="s">
        <v>988</v>
      </c>
      <c r="AJ95" s="79" t="b">
        <v>0</v>
      </c>
      <c r="AK95" s="79">
        <v>46</v>
      </c>
      <c r="AL95" s="85" t="s">
        <v>893</v>
      </c>
      <c r="AM95" s="79" t="s">
        <v>992</v>
      </c>
      <c r="AN95" s="79" t="b">
        <v>0</v>
      </c>
      <c r="AO95" s="85" t="s">
        <v>893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5</v>
      </c>
      <c r="BF95" s="48">
        <v>0</v>
      </c>
      <c r="BG95" s="49">
        <v>0</v>
      </c>
      <c r="BH95" s="48">
        <v>0</v>
      </c>
      <c r="BI95" s="49">
        <v>0</v>
      </c>
      <c r="BJ95" s="48">
        <v>19</v>
      </c>
      <c r="BK95" s="49">
        <v>95</v>
      </c>
      <c r="BL95" s="48">
        <v>20</v>
      </c>
    </row>
    <row r="96" spans="1:64" ht="15">
      <c r="A96" s="64" t="s">
        <v>253</v>
      </c>
      <c r="B96" s="64" t="s">
        <v>291</v>
      </c>
      <c r="C96" s="65" t="s">
        <v>2400</v>
      </c>
      <c r="D96" s="66">
        <v>3</v>
      </c>
      <c r="E96" s="67" t="s">
        <v>132</v>
      </c>
      <c r="F96" s="68">
        <v>32</v>
      </c>
      <c r="G96" s="65"/>
      <c r="H96" s="69"/>
      <c r="I96" s="70"/>
      <c r="J96" s="70"/>
      <c r="K96" s="34" t="s">
        <v>65</v>
      </c>
      <c r="L96" s="77">
        <v>96</v>
      </c>
      <c r="M96" s="77"/>
      <c r="N96" s="72"/>
      <c r="O96" s="79" t="s">
        <v>326</v>
      </c>
      <c r="P96" s="81">
        <v>43647.698275462964</v>
      </c>
      <c r="Q96" s="79" t="s">
        <v>350</v>
      </c>
      <c r="R96" s="79"/>
      <c r="S96" s="79"/>
      <c r="T96" s="79" t="s">
        <v>460</v>
      </c>
      <c r="U96" s="79"/>
      <c r="V96" s="82" t="s">
        <v>553</v>
      </c>
      <c r="W96" s="81">
        <v>43647.698275462964</v>
      </c>
      <c r="X96" s="82" t="s">
        <v>647</v>
      </c>
      <c r="Y96" s="79"/>
      <c r="Z96" s="79"/>
      <c r="AA96" s="85" t="s">
        <v>840</v>
      </c>
      <c r="AB96" s="79"/>
      <c r="AC96" s="79" t="b">
        <v>0</v>
      </c>
      <c r="AD96" s="79">
        <v>0</v>
      </c>
      <c r="AE96" s="85" t="s">
        <v>988</v>
      </c>
      <c r="AF96" s="79" t="b">
        <v>0</v>
      </c>
      <c r="AG96" s="79" t="s">
        <v>990</v>
      </c>
      <c r="AH96" s="79"/>
      <c r="AI96" s="85" t="s">
        <v>988</v>
      </c>
      <c r="AJ96" s="79" t="b">
        <v>0</v>
      </c>
      <c r="AK96" s="79">
        <v>46</v>
      </c>
      <c r="AL96" s="85" t="s">
        <v>893</v>
      </c>
      <c r="AM96" s="79" t="s">
        <v>997</v>
      </c>
      <c r="AN96" s="79" t="b">
        <v>0</v>
      </c>
      <c r="AO96" s="85" t="s">
        <v>893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253</v>
      </c>
      <c r="B97" s="64" t="s">
        <v>290</v>
      </c>
      <c r="C97" s="65" t="s">
        <v>2400</v>
      </c>
      <c r="D97" s="66">
        <v>3</v>
      </c>
      <c r="E97" s="67" t="s">
        <v>132</v>
      </c>
      <c r="F97" s="68">
        <v>32</v>
      </c>
      <c r="G97" s="65"/>
      <c r="H97" s="69"/>
      <c r="I97" s="70"/>
      <c r="J97" s="70"/>
      <c r="K97" s="34" t="s">
        <v>65</v>
      </c>
      <c r="L97" s="77">
        <v>97</v>
      </c>
      <c r="M97" s="77"/>
      <c r="N97" s="72"/>
      <c r="O97" s="79" t="s">
        <v>326</v>
      </c>
      <c r="P97" s="81">
        <v>43647.698275462964</v>
      </c>
      <c r="Q97" s="79" t="s">
        <v>350</v>
      </c>
      <c r="R97" s="79"/>
      <c r="S97" s="79"/>
      <c r="T97" s="79" t="s">
        <v>460</v>
      </c>
      <c r="U97" s="79"/>
      <c r="V97" s="82" t="s">
        <v>553</v>
      </c>
      <c r="W97" s="81">
        <v>43647.698275462964</v>
      </c>
      <c r="X97" s="82" t="s">
        <v>647</v>
      </c>
      <c r="Y97" s="79"/>
      <c r="Z97" s="79"/>
      <c r="AA97" s="85" t="s">
        <v>840</v>
      </c>
      <c r="AB97" s="79"/>
      <c r="AC97" s="79" t="b">
        <v>0</v>
      </c>
      <c r="AD97" s="79">
        <v>0</v>
      </c>
      <c r="AE97" s="85" t="s">
        <v>988</v>
      </c>
      <c r="AF97" s="79" t="b">
        <v>0</v>
      </c>
      <c r="AG97" s="79" t="s">
        <v>990</v>
      </c>
      <c r="AH97" s="79"/>
      <c r="AI97" s="85" t="s">
        <v>988</v>
      </c>
      <c r="AJ97" s="79" t="b">
        <v>0</v>
      </c>
      <c r="AK97" s="79">
        <v>46</v>
      </c>
      <c r="AL97" s="85" t="s">
        <v>893</v>
      </c>
      <c r="AM97" s="79" t="s">
        <v>997</v>
      </c>
      <c r="AN97" s="79" t="b">
        <v>0</v>
      </c>
      <c r="AO97" s="85" t="s">
        <v>893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253</v>
      </c>
      <c r="B98" s="64" t="s">
        <v>289</v>
      </c>
      <c r="C98" s="65" t="s">
        <v>2400</v>
      </c>
      <c r="D98" s="66">
        <v>3</v>
      </c>
      <c r="E98" s="67" t="s">
        <v>132</v>
      </c>
      <c r="F98" s="68">
        <v>32</v>
      </c>
      <c r="G98" s="65"/>
      <c r="H98" s="69"/>
      <c r="I98" s="70"/>
      <c r="J98" s="70"/>
      <c r="K98" s="34" t="s">
        <v>65</v>
      </c>
      <c r="L98" s="77">
        <v>98</v>
      </c>
      <c r="M98" s="77"/>
      <c r="N98" s="72"/>
      <c r="O98" s="79" t="s">
        <v>326</v>
      </c>
      <c r="P98" s="81">
        <v>43647.698275462964</v>
      </c>
      <c r="Q98" s="79" t="s">
        <v>350</v>
      </c>
      <c r="R98" s="79"/>
      <c r="S98" s="79"/>
      <c r="T98" s="79" t="s">
        <v>460</v>
      </c>
      <c r="U98" s="79"/>
      <c r="V98" s="82" t="s">
        <v>553</v>
      </c>
      <c r="W98" s="81">
        <v>43647.698275462964</v>
      </c>
      <c r="X98" s="82" t="s">
        <v>647</v>
      </c>
      <c r="Y98" s="79"/>
      <c r="Z98" s="79"/>
      <c r="AA98" s="85" t="s">
        <v>840</v>
      </c>
      <c r="AB98" s="79"/>
      <c r="AC98" s="79" t="b">
        <v>0</v>
      </c>
      <c r="AD98" s="79">
        <v>0</v>
      </c>
      <c r="AE98" s="85" t="s">
        <v>988</v>
      </c>
      <c r="AF98" s="79" t="b">
        <v>0</v>
      </c>
      <c r="AG98" s="79" t="s">
        <v>990</v>
      </c>
      <c r="AH98" s="79"/>
      <c r="AI98" s="85" t="s">
        <v>988</v>
      </c>
      <c r="AJ98" s="79" t="b">
        <v>0</v>
      </c>
      <c r="AK98" s="79">
        <v>46</v>
      </c>
      <c r="AL98" s="85" t="s">
        <v>893</v>
      </c>
      <c r="AM98" s="79" t="s">
        <v>997</v>
      </c>
      <c r="AN98" s="79" t="b">
        <v>0</v>
      </c>
      <c r="AO98" s="85" t="s">
        <v>893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5</v>
      </c>
      <c r="BF98" s="48">
        <v>0</v>
      </c>
      <c r="BG98" s="49">
        <v>0</v>
      </c>
      <c r="BH98" s="48">
        <v>0</v>
      </c>
      <c r="BI98" s="49">
        <v>0</v>
      </c>
      <c r="BJ98" s="48">
        <v>19</v>
      </c>
      <c r="BK98" s="49">
        <v>95</v>
      </c>
      <c r="BL98" s="48">
        <v>20</v>
      </c>
    </row>
    <row r="99" spans="1:64" ht="15">
      <c r="A99" s="64" t="s">
        <v>254</v>
      </c>
      <c r="B99" s="64" t="s">
        <v>291</v>
      </c>
      <c r="C99" s="65" t="s">
        <v>2400</v>
      </c>
      <c r="D99" s="66">
        <v>3</v>
      </c>
      <c r="E99" s="67" t="s">
        <v>132</v>
      </c>
      <c r="F99" s="68">
        <v>32</v>
      </c>
      <c r="G99" s="65"/>
      <c r="H99" s="69"/>
      <c r="I99" s="70"/>
      <c r="J99" s="70"/>
      <c r="K99" s="34" t="s">
        <v>65</v>
      </c>
      <c r="L99" s="77">
        <v>99</v>
      </c>
      <c r="M99" s="77"/>
      <c r="N99" s="72"/>
      <c r="O99" s="79" t="s">
        <v>326</v>
      </c>
      <c r="P99" s="81">
        <v>43647.70065972222</v>
      </c>
      <c r="Q99" s="79" t="s">
        <v>350</v>
      </c>
      <c r="R99" s="79"/>
      <c r="S99" s="79"/>
      <c r="T99" s="79" t="s">
        <v>460</v>
      </c>
      <c r="U99" s="79"/>
      <c r="V99" s="82" t="s">
        <v>554</v>
      </c>
      <c r="W99" s="81">
        <v>43647.70065972222</v>
      </c>
      <c r="X99" s="82" t="s">
        <v>648</v>
      </c>
      <c r="Y99" s="79"/>
      <c r="Z99" s="79"/>
      <c r="AA99" s="85" t="s">
        <v>841</v>
      </c>
      <c r="AB99" s="79"/>
      <c r="AC99" s="79" t="b">
        <v>0</v>
      </c>
      <c r="AD99" s="79">
        <v>0</v>
      </c>
      <c r="AE99" s="85" t="s">
        <v>988</v>
      </c>
      <c r="AF99" s="79" t="b">
        <v>0</v>
      </c>
      <c r="AG99" s="79" t="s">
        <v>990</v>
      </c>
      <c r="AH99" s="79"/>
      <c r="AI99" s="85" t="s">
        <v>988</v>
      </c>
      <c r="AJ99" s="79" t="b">
        <v>0</v>
      </c>
      <c r="AK99" s="79">
        <v>46</v>
      </c>
      <c r="AL99" s="85" t="s">
        <v>893</v>
      </c>
      <c r="AM99" s="79" t="s">
        <v>992</v>
      </c>
      <c r="AN99" s="79" t="b">
        <v>0</v>
      </c>
      <c r="AO99" s="85" t="s">
        <v>893</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254</v>
      </c>
      <c r="B100" s="64" t="s">
        <v>290</v>
      </c>
      <c r="C100" s="65" t="s">
        <v>2400</v>
      </c>
      <c r="D100" s="66">
        <v>3</v>
      </c>
      <c r="E100" s="67" t="s">
        <v>132</v>
      </c>
      <c r="F100" s="68">
        <v>32</v>
      </c>
      <c r="G100" s="65"/>
      <c r="H100" s="69"/>
      <c r="I100" s="70"/>
      <c r="J100" s="70"/>
      <c r="K100" s="34" t="s">
        <v>65</v>
      </c>
      <c r="L100" s="77">
        <v>100</v>
      </c>
      <c r="M100" s="77"/>
      <c r="N100" s="72"/>
      <c r="O100" s="79" t="s">
        <v>326</v>
      </c>
      <c r="P100" s="81">
        <v>43647.70065972222</v>
      </c>
      <c r="Q100" s="79" t="s">
        <v>350</v>
      </c>
      <c r="R100" s="79"/>
      <c r="S100" s="79"/>
      <c r="T100" s="79" t="s">
        <v>460</v>
      </c>
      <c r="U100" s="79"/>
      <c r="V100" s="82" t="s">
        <v>554</v>
      </c>
      <c r="W100" s="81">
        <v>43647.70065972222</v>
      </c>
      <c r="X100" s="82" t="s">
        <v>648</v>
      </c>
      <c r="Y100" s="79"/>
      <c r="Z100" s="79"/>
      <c r="AA100" s="85" t="s">
        <v>841</v>
      </c>
      <c r="AB100" s="79"/>
      <c r="AC100" s="79" t="b">
        <v>0</v>
      </c>
      <c r="AD100" s="79">
        <v>0</v>
      </c>
      <c r="AE100" s="85" t="s">
        <v>988</v>
      </c>
      <c r="AF100" s="79" t="b">
        <v>0</v>
      </c>
      <c r="AG100" s="79" t="s">
        <v>990</v>
      </c>
      <c r="AH100" s="79"/>
      <c r="AI100" s="85" t="s">
        <v>988</v>
      </c>
      <c r="AJ100" s="79" t="b">
        <v>0</v>
      </c>
      <c r="AK100" s="79">
        <v>46</v>
      </c>
      <c r="AL100" s="85" t="s">
        <v>893</v>
      </c>
      <c r="AM100" s="79" t="s">
        <v>992</v>
      </c>
      <c r="AN100" s="79" t="b">
        <v>0</v>
      </c>
      <c r="AO100" s="85" t="s">
        <v>893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254</v>
      </c>
      <c r="B101" s="64" t="s">
        <v>289</v>
      </c>
      <c r="C101" s="65" t="s">
        <v>2400</v>
      </c>
      <c r="D101" s="66">
        <v>3</v>
      </c>
      <c r="E101" s="67" t="s">
        <v>132</v>
      </c>
      <c r="F101" s="68">
        <v>32</v>
      </c>
      <c r="G101" s="65"/>
      <c r="H101" s="69"/>
      <c r="I101" s="70"/>
      <c r="J101" s="70"/>
      <c r="K101" s="34" t="s">
        <v>65</v>
      </c>
      <c r="L101" s="77">
        <v>101</v>
      </c>
      <c r="M101" s="77"/>
      <c r="N101" s="72"/>
      <c r="O101" s="79" t="s">
        <v>326</v>
      </c>
      <c r="P101" s="81">
        <v>43647.70065972222</v>
      </c>
      <c r="Q101" s="79" t="s">
        <v>350</v>
      </c>
      <c r="R101" s="79"/>
      <c r="S101" s="79"/>
      <c r="T101" s="79" t="s">
        <v>460</v>
      </c>
      <c r="U101" s="79"/>
      <c r="V101" s="82" t="s">
        <v>554</v>
      </c>
      <c r="W101" s="81">
        <v>43647.70065972222</v>
      </c>
      <c r="X101" s="82" t="s">
        <v>648</v>
      </c>
      <c r="Y101" s="79"/>
      <c r="Z101" s="79"/>
      <c r="AA101" s="85" t="s">
        <v>841</v>
      </c>
      <c r="AB101" s="79"/>
      <c r="AC101" s="79" t="b">
        <v>0</v>
      </c>
      <c r="AD101" s="79">
        <v>0</v>
      </c>
      <c r="AE101" s="85" t="s">
        <v>988</v>
      </c>
      <c r="AF101" s="79" t="b">
        <v>0</v>
      </c>
      <c r="AG101" s="79" t="s">
        <v>990</v>
      </c>
      <c r="AH101" s="79"/>
      <c r="AI101" s="85" t="s">
        <v>988</v>
      </c>
      <c r="AJ101" s="79" t="b">
        <v>0</v>
      </c>
      <c r="AK101" s="79">
        <v>46</v>
      </c>
      <c r="AL101" s="85" t="s">
        <v>893</v>
      </c>
      <c r="AM101" s="79" t="s">
        <v>992</v>
      </c>
      <c r="AN101" s="79" t="b">
        <v>0</v>
      </c>
      <c r="AO101" s="85" t="s">
        <v>893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5</v>
      </c>
      <c r="BF101" s="48">
        <v>0</v>
      </c>
      <c r="BG101" s="49">
        <v>0</v>
      </c>
      <c r="BH101" s="48">
        <v>0</v>
      </c>
      <c r="BI101" s="49">
        <v>0</v>
      </c>
      <c r="BJ101" s="48">
        <v>19</v>
      </c>
      <c r="BK101" s="49">
        <v>95</v>
      </c>
      <c r="BL101" s="48">
        <v>20</v>
      </c>
    </row>
    <row r="102" spans="1:64" ht="15">
      <c r="A102" s="64" t="s">
        <v>255</v>
      </c>
      <c r="B102" s="64" t="s">
        <v>299</v>
      </c>
      <c r="C102" s="65" t="s">
        <v>2400</v>
      </c>
      <c r="D102" s="66">
        <v>3</v>
      </c>
      <c r="E102" s="67" t="s">
        <v>132</v>
      </c>
      <c r="F102" s="68">
        <v>32</v>
      </c>
      <c r="G102" s="65"/>
      <c r="H102" s="69"/>
      <c r="I102" s="70"/>
      <c r="J102" s="70"/>
      <c r="K102" s="34" t="s">
        <v>65</v>
      </c>
      <c r="L102" s="77">
        <v>102</v>
      </c>
      <c r="M102" s="77"/>
      <c r="N102" s="72"/>
      <c r="O102" s="79" t="s">
        <v>326</v>
      </c>
      <c r="P102" s="81">
        <v>43647.72484953704</v>
      </c>
      <c r="Q102" s="79" t="s">
        <v>348</v>
      </c>
      <c r="R102" s="79"/>
      <c r="S102" s="79"/>
      <c r="T102" s="79" t="s">
        <v>460</v>
      </c>
      <c r="U102" s="82" t="s">
        <v>479</v>
      </c>
      <c r="V102" s="82" t="s">
        <v>479</v>
      </c>
      <c r="W102" s="81">
        <v>43647.72484953704</v>
      </c>
      <c r="X102" s="82" t="s">
        <v>649</v>
      </c>
      <c r="Y102" s="79"/>
      <c r="Z102" s="79"/>
      <c r="AA102" s="85" t="s">
        <v>842</v>
      </c>
      <c r="AB102" s="79"/>
      <c r="AC102" s="79" t="b">
        <v>0</v>
      </c>
      <c r="AD102" s="79">
        <v>0</v>
      </c>
      <c r="AE102" s="85" t="s">
        <v>988</v>
      </c>
      <c r="AF102" s="79" t="b">
        <v>0</v>
      </c>
      <c r="AG102" s="79" t="s">
        <v>990</v>
      </c>
      <c r="AH102" s="79"/>
      <c r="AI102" s="85" t="s">
        <v>988</v>
      </c>
      <c r="AJ102" s="79" t="b">
        <v>0</v>
      </c>
      <c r="AK102" s="79">
        <v>6</v>
      </c>
      <c r="AL102" s="85" t="s">
        <v>975</v>
      </c>
      <c r="AM102" s="79" t="s">
        <v>998</v>
      </c>
      <c r="AN102" s="79" t="b">
        <v>0</v>
      </c>
      <c r="AO102" s="85" t="s">
        <v>975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1</v>
      </c>
      <c r="BE102" s="49">
        <v>7.142857142857143</v>
      </c>
      <c r="BF102" s="48">
        <v>0</v>
      </c>
      <c r="BG102" s="49">
        <v>0</v>
      </c>
      <c r="BH102" s="48">
        <v>0</v>
      </c>
      <c r="BI102" s="49">
        <v>0</v>
      </c>
      <c r="BJ102" s="48">
        <v>13</v>
      </c>
      <c r="BK102" s="49">
        <v>92.85714285714286</v>
      </c>
      <c r="BL102" s="48">
        <v>14</v>
      </c>
    </row>
    <row r="103" spans="1:64" ht="15">
      <c r="A103" s="64" t="s">
        <v>256</v>
      </c>
      <c r="B103" s="64" t="s">
        <v>307</v>
      </c>
      <c r="C103" s="65" t="s">
        <v>2400</v>
      </c>
      <c r="D103" s="66">
        <v>3</v>
      </c>
      <c r="E103" s="67" t="s">
        <v>132</v>
      </c>
      <c r="F103" s="68">
        <v>32</v>
      </c>
      <c r="G103" s="65"/>
      <c r="H103" s="69"/>
      <c r="I103" s="70"/>
      <c r="J103" s="70"/>
      <c r="K103" s="34" t="s">
        <v>65</v>
      </c>
      <c r="L103" s="77">
        <v>103</v>
      </c>
      <c r="M103" s="77"/>
      <c r="N103" s="72"/>
      <c r="O103" s="79" t="s">
        <v>326</v>
      </c>
      <c r="P103" s="81">
        <v>43647.4672337963</v>
      </c>
      <c r="Q103" s="79" t="s">
        <v>330</v>
      </c>
      <c r="R103" s="79"/>
      <c r="S103" s="79"/>
      <c r="T103" s="79" t="s">
        <v>460</v>
      </c>
      <c r="U103" s="79"/>
      <c r="V103" s="82" t="s">
        <v>555</v>
      </c>
      <c r="W103" s="81">
        <v>43647.4672337963</v>
      </c>
      <c r="X103" s="82" t="s">
        <v>650</v>
      </c>
      <c r="Y103" s="79"/>
      <c r="Z103" s="79"/>
      <c r="AA103" s="85" t="s">
        <v>843</v>
      </c>
      <c r="AB103" s="79"/>
      <c r="AC103" s="79" t="b">
        <v>0</v>
      </c>
      <c r="AD103" s="79">
        <v>0</v>
      </c>
      <c r="AE103" s="85" t="s">
        <v>988</v>
      </c>
      <c r="AF103" s="79" t="b">
        <v>0</v>
      </c>
      <c r="AG103" s="79" t="s">
        <v>990</v>
      </c>
      <c r="AH103" s="79"/>
      <c r="AI103" s="85" t="s">
        <v>988</v>
      </c>
      <c r="AJ103" s="79" t="b">
        <v>0</v>
      </c>
      <c r="AK103" s="79">
        <v>9</v>
      </c>
      <c r="AL103" s="85" t="s">
        <v>908</v>
      </c>
      <c r="AM103" s="79" t="s">
        <v>993</v>
      </c>
      <c r="AN103" s="79" t="b">
        <v>0</v>
      </c>
      <c r="AO103" s="85" t="s">
        <v>908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256</v>
      </c>
      <c r="B104" s="64" t="s">
        <v>288</v>
      </c>
      <c r="C104" s="65" t="s">
        <v>2400</v>
      </c>
      <c r="D104" s="66">
        <v>3</v>
      </c>
      <c r="E104" s="67" t="s">
        <v>132</v>
      </c>
      <c r="F104" s="68">
        <v>32</v>
      </c>
      <c r="G104" s="65"/>
      <c r="H104" s="69"/>
      <c r="I104" s="70"/>
      <c r="J104" s="70"/>
      <c r="K104" s="34" t="s">
        <v>65</v>
      </c>
      <c r="L104" s="77">
        <v>104</v>
      </c>
      <c r="M104" s="77"/>
      <c r="N104" s="72"/>
      <c r="O104" s="79" t="s">
        <v>326</v>
      </c>
      <c r="P104" s="81">
        <v>43647.4672337963</v>
      </c>
      <c r="Q104" s="79" t="s">
        <v>330</v>
      </c>
      <c r="R104" s="79"/>
      <c r="S104" s="79"/>
      <c r="T104" s="79" t="s">
        <v>460</v>
      </c>
      <c r="U104" s="79"/>
      <c r="V104" s="82" t="s">
        <v>555</v>
      </c>
      <c r="W104" s="81">
        <v>43647.4672337963</v>
      </c>
      <c r="X104" s="82" t="s">
        <v>650</v>
      </c>
      <c r="Y104" s="79"/>
      <c r="Z104" s="79"/>
      <c r="AA104" s="85" t="s">
        <v>843</v>
      </c>
      <c r="AB104" s="79"/>
      <c r="AC104" s="79" t="b">
        <v>0</v>
      </c>
      <c r="AD104" s="79">
        <v>0</v>
      </c>
      <c r="AE104" s="85" t="s">
        <v>988</v>
      </c>
      <c r="AF104" s="79" t="b">
        <v>0</v>
      </c>
      <c r="AG104" s="79" t="s">
        <v>990</v>
      </c>
      <c r="AH104" s="79"/>
      <c r="AI104" s="85" t="s">
        <v>988</v>
      </c>
      <c r="AJ104" s="79" t="b">
        <v>0</v>
      </c>
      <c r="AK104" s="79">
        <v>9</v>
      </c>
      <c r="AL104" s="85" t="s">
        <v>908</v>
      </c>
      <c r="AM104" s="79" t="s">
        <v>993</v>
      </c>
      <c r="AN104" s="79" t="b">
        <v>0</v>
      </c>
      <c r="AO104" s="85" t="s">
        <v>908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19</v>
      </c>
      <c r="BK104" s="49">
        <v>100</v>
      </c>
      <c r="BL104" s="48">
        <v>19</v>
      </c>
    </row>
    <row r="105" spans="1:64" ht="15">
      <c r="A105" s="64" t="s">
        <v>256</v>
      </c>
      <c r="B105" s="64" t="s">
        <v>260</v>
      </c>
      <c r="C105" s="65" t="s">
        <v>2400</v>
      </c>
      <c r="D105" s="66">
        <v>3</v>
      </c>
      <c r="E105" s="67" t="s">
        <v>132</v>
      </c>
      <c r="F105" s="68">
        <v>32</v>
      </c>
      <c r="G105" s="65"/>
      <c r="H105" s="69"/>
      <c r="I105" s="70"/>
      <c r="J105" s="70"/>
      <c r="K105" s="34" t="s">
        <v>65</v>
      </c>
      <c r="L105" s="77">
        <v>105</v>
      </c>
      <c r="M105" s="77"/>
      <c r="N105" s="72"/>
      <c r="O105" s="79" t="s">
        <v>326</v>
      </c>
      <c r="P105" s="81">
        <v>43647.73405092592</v>
      </c>
      <c r="Q105" s="79" t="s">
        <v>351</v>
      </c>
      <c r="R105" s="79"/>
      <c r="S105" s="79"/>
      <c r="T105" s="79" t="s">
        <v>460</v>
      </c>
      <c r="U105" s="82" t="s">
        <v>480</v>
      </c>
      <c r="V105" s="82" t="s">
        <v>480</v>
      </c>
      <c r="W105" s="81">
        <v>43647.73405092592</v>
      </c>
      <c r="X105" s="82" t="s">
        <v>651</v>
      </c>
      <c r="Y105" s="79"/>
      <c r="Z105" s="79"/>
      <c r="AA105" s="85" t="s">
        <v>844</v>
      </c>
      <c r="AB105" s="79"/>
      <c r="AC105" s="79" t="b">
        <v>0</v>
      </c>
      <c r="AD105" s="79">
        <v>0</v>
      </c>
      <c r="AE105" s="85" t="s">
        <v>988</v>
      </c>
      <c r="AF105" s="79" t="b">
        <v>0</v>
      </c>
      <c r="AG105" s="79" t="s">
        <v>990</v>
      </c>
      <c r="AH105" s="79"/>
      <c r="AI105" s="85" t="s">
        <v>988</v>
      </c>
      <c r="AJ105" s="79" t="b">
        <v>0</v>
      </c>
      <c r="AK105" s="79">
        <v>4</v>
      </c>
      <c r="AL105" s="85" t="s">
        <v>951</v>
      </c>
      <c r="AM105" s="79" t="s">
        <v>993</v>
      </c>
      <c r="AN105" s="79" t="b">
        <v>0</v>
      </c>
      <c r="AO105" s="85" t="s">
        <v>951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17</v>
      </c>
      <c r="BK105" s="49">
        <v>100</v>
      </c>
      <c r="BL105" s="48">
        <v>17</v>
      </c>
    </row>
    <row r="106" spans="1:64" ht="15">
      <c r="A106" s="64" t="s">
        <v>257</v>
      </c>
      <c r="B106" s="64" t="s">
        <v>291</v>
      </c>
      <c r="C106" s="65" t="s">
        <v>2400</v>
      </c>
      <c r="D106" s="66">
        <v>3</v>
      </c>
      <c r="E106" s="67" t="s">
        <v>132</v>
      </c>
      <c r="F106" s="68">
        <v>32</v>
      </c>
      <c r="G106" s="65"/>
      <c r="H106" s="69"/>
      <c r="I106" s="70"/>
      <c r="J106" s="70"/>
      <c r="K106" s="34" t="s">
        <v>65</v>
      </c>
      <c r="L106" s="77">
        <v>106</v>
      </c>
      <c r="M106" s="77"/>
      <c r="N106" s="72"/>
      <c r="O106" s="79" t="s">
        <v>326</v>
      </c>
      <c r="P106" s="81">
        <v>43647.766909722224</v>
      </c>
      <c r="Q106" s="79" t="s">
        <v>350</v>
      </c>
      <c r="R106" s="79"/>
      <c r="S106" s="79"/>
      <c r="T106" s="79" t="s">
        <v>460</v>
      </c>
      <c r="U106" s="79"/>
      <c r="V106" s="82" t="s">
        <v>556</v>
      </c>
      <c r="W106" s="81">
        <v>43647.766909722224</v>
      </c>
      <c r="X106" s="82" t="s">
        <v>652</v>
      </c>
      <c r="Y106" s="79"/>
      <c r="Z106" s="79"/>
      <c r="AA106" s="85" t="s">
        <v>845</v>
      </c>
      <c r="AB106" s="79"/>
      <c r="AC106" s="79" t="b">
        <v>0</v>
      </c>
      <c r="AD106" s="79">
        <v>0</v>
      </c>
      <c r="AE106" s="85" t="s">
        <v>988</v>
      </c>
      <c r="AF106" s="79" t="b">
        <v>0</v>
      </c>
      <c r="AG106" s="79" t="s">
        <v>990</v>
      </c>
      <c r="AH106" s="79"/>
      <c r="AI106" s="85" t="s">
        <v>988</v>
      </c>
      <c r="AJ106" s="79" t="b">
        <v>0</v>
      </c>
      <c r="AK106" s="79">
        <v>46</v>
      </c>
      <c r="AL106" s="85" t="s">
        <v>893</v>
      </c>
      <c r="AM106" s="79" t="s">
        <v>992</v>
      </c>
      <c r="AN106" s="79" t="b">
        <v>0</v>
      </c>
      <c r="AO106" s="85" t="s">
        <v>893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257</v>
      </c>
      <c r="B107" s="64" t="s">
        <v>290</v>
      </c>
      <c r="C107" s="65" t="s">
        <v>2400</v>
      </c>
      <c r="D107" s="66">
        <v>3</v>
      </c>
      <c r="E107" s="67" t="s">
        <v>132</v>
      </c>
      <c r="F107" s="68">
        <v>32</v>
      </c>
      <c r="G107" s="65"/>
      <c r="H107" s="69"/>
      <c r="I107" s="70"/>
      <c r="J107" s="70"/>
      <c r="K107" s="34" t="s">
        <v>65</v>
      </c>
      <c r="L107" s="77">
        <v>107</v>
      </c>
      <c r="M107" s="77"/>
      <c r="N107" s="72"/>
      <c r="O107" s="79" t="s">
        <v>326</v>
      </c>
      <c r="P107" s="81">
        <v>43647.766909722224</v>
      </c>
      <c r="Q107" s="79" t="s">
        <v>350</v>
      </c>
      <c r="R107" s="79"/>
      <c r="S107" s="79"/>
      <c r="T107" s="79" t="s">
        <v>460</v>
      </c>
      <c r="U107" s="79"/>
      <c r="V107" s="82" t="s">
        <v>556</v>
      </c>
      <c r="W107" s="81">
        <v>43647.766909722224</v>
      </c>
      <c r="X107" s="82" t="s">
        <v>652</v>
      </c>
      <c r="Y107" s="79"/>
      <c r="Z107" s="79"/>
      <c r="AA107" s="85" t="s">
        <v>845</v>
      </c>
      <c r="AB107" s="79"/>
      <c r="AC107" s="79" t="b">
        <v>0</v>
      </c>
      <c r="AD107" s="79">
        <v>0</v>
      </c>
      <c r="AE107" s="85" t="s">
        <v>988</v>
      </c>
      <c r="AF107" s="79" t="b">
        <v>0</v>
      </c>
      <c r="AG107" s="79" t="s">
        <v>990</v>
      </c>
      <c r="AH107" s="79"/>
      <c r="AI107" s="85" t="s">
        <v>988</v>
      </c>
      <c r="AJ107" s="79" t="b">
        <v>0</v>
      </c>
      <c r="AK107" s="79">
        <v>46</v>
      </c>
      <c r="AL107" s="85" t="s">
        <v>893</v>
      </c>
      <c r="AM107" s="79" t="s">
        <v>992</v>
      </c>
      <c r="AN107" s="79" t="b">
        <v>0</v>
      </c>
      <c r="AO107" s="85" t="s">
        <v>893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257</v>
      </c>
      <c r="B108" s="64" t="s">
        <v>289</v>
      </c>
      <c r="C108" s="65" t="s">
        <v>2400</v>
      </c>
      <c r="D108" s="66">
        <v>3</v>
      </c>
      <c r="E108" s="67" t="s">
        <v>132</v>
      </c>
      <c r="F108" s="68">
        <v>32</v>
      </c>
      <c r="G108" s="65"/>
      <c r="H108" s="69"/>
      <c r="I108" s="70"/>
      <c r="J108" s="70"/>
      <c r="K108" s="34" t="s">
        <v>65</v>
      </c>
      <c r="L108" s="77">
        <v>108</v>
      </c>
      <c r="M108" s="77"/>
      <c r="N108" s="72"/>
      <c r="O108" s="79" t="s">
        <v>326</v>
      </c>
      <c r="P108" s="81">
        <v>43647.766909722224</v>
      </c>
      <c r="Q108" s="79" t="s">
        <v>350</v>
      </c>
      <c r="R108" s="79"/>
      <c r="S108" s="79"/>
      <c r="T108" s="79" t="s">
        <v>460</v>
      </c>
      <c r="U108" s="79"/>
      <c r="V108" s="82" t="s">
        <v>556</v>
      </c>
      <c r="W108" s="81">
        <v>43647.766909722224</v>
      </c>
      <c r="X108" s="82" t="s">
        <v>652</v>
      </c>
      <c r="Y108" s="79"/>
      <c r="Z108" s="79"/>
      <c r="AA108" s="85" t="s">
        <v>845</v>
      </c>
      <c r="AB108" s="79"/>
      <c r="AC108" s="79" t="b">
        <v>0</v>
      </c>
      <c r="AD108" s="79">
        <v>0</v>
      </c>
      <c r="AE108" s="85" t="s">
        <v>988</v>
      </c>
      <c r="AF108" s="79" t="b">
        <v>0</v>
      </c>
      <c r="AG108" s="79" t="s">
        <v>990</v>
      </c>
      <c r="AH108" s="79"/>
      <c r="AI108" s="85" t="s">
        <v>988</v>
      </c>
      <c r="AJ108" s="79" t="b">
        <v>0</v>
      </c>
      <c r="AK108" s="79">
        <v>46</v>
      </c>
      <c r="AL108" s="85" t="s">
        <v>893</v>
      </c>
      <c r="AM108" s="79" t="s">
        <v>992</v>
      </c>
      <c r="AN108" s="79" t="b">
        <v>0</v>
      </c>
      <c r="AO108" s="85" t="s">
        <v>893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5</v>
      </c>
      <c r="BF108" s="48">
        <v>0</v>
      </c>
      <c r="BG108" s="49">
        <v>0</v>
      </c>
      <c r="BH108" s="48">
        <v>0</v>
      </c>
      <c r="BI108" s="49">
        <v>0</v>
      </c>
      <c r="BJ108" s="48">
        <v>19</v>
      </c>
      <c r="BK108" s="49">
        <v>95</v>
      </c>
      <c r="BL108" s="48">
        <v>20</v>
      </c>
    </row>
    <row r="109" spans="1:64" ht="15">
      <c r="A109" s="64" t="s">
        <v>258</v>
      </c>
      <c r="B109" s="64" t="s">
        <v>307</v>
      </c>
      <c r="C109" s="65" t="s">
        <v>2400</v>
      </c>
      <c r="D109" s="66">
        <v>3</v>
      </c>
      <c r="E109" s="67" t="s">
        <v>132</v>
      </c>
      <c r="F109" s="68">
        <v>32</v>
      </c>
      <c r="G109" s="65"/>
      <c r="H109" s="69"/>
      <c r="I109" s="70"/>
      <c r="J109" s="70"/>
      <c r="K109" s="34" t="s">
        <v>65</v>
      </c>
      <c r="L109" s="77">
        <v>109</v>
      </c>
      <c r="M109" s="77"/>
      <c r="N109" s="72"/>
      <c r="O109" s="79" t="s">
        <v>326</v>
      </c>
      <c r="P109" s="81">
        <v>43647.6818287037</v>
      </c>
      <c r="Q109" s="79" t="s">
        <v>330</v>
      </c>
      <c r="R109" s="79"/>
      <c r="S109" s="79"/>
      <c r="T109" s="79" t="s">
        <v>460</v>
      </c>
      <c r="U109" s="79"/>
      <c r="V109" s="82" t="s">
        <v>557</v>
      </c>
      <c r="W109" s="81">
        <v>43647.6818287037</v>
      </c>
      <c r="X109" s="82" t="s">
        <v>653</v>
      </c>
      <c r="Y109" s="79"/>
      <c r="Z109" s="79"/>
      <c r="AA109" s="85" t="s">
        <v>846</v>
      </c>
      <c r="AB109" s="79"/>
      <c r="AC109" s="79" t="b">
        <v>0</v>
      </c>
      <c r="AD109" s="79">
        <v>0</v>
      </c>
      <c r="AE109" s="85" t="s">
        <v>988</v>
      </c>
      <c r="AF109" s="79" t="b">
        <v>0</v>
      </c>
      <c r="AG109" s="79" t="s">
        <v>990</v>
      </c>
      <c r="AH109" s="79"/>
      <c r="AI109" s="85" t="s">
        <v>988</v>
      </c>
      <c r="AJ109" s="79" t="b">
        <v>0</v>
      </c>
      <c r="AK109" s="79">
        <v>9</v>
      </c>
      <c r="AL109" s="85" t="s">
        <v>908</v>
      </c>
      <c r="AM109" s="79" t="s">
        <v>995</v>
      </c>
      <c r="AN109" s="79" t="b">
        <v>0</v>
      </c>
      <c r="AO109" s="85" t="s">
        <v>908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3</v>
      </c>
      <c r="BD109" s="48"/>
      <c r="BE109" s="49"/>
      <c r="BF109" s="48"/>
      <c r="BG109" s="49"/>
      <c r="BH109" s="48"/>
      <c r="BI109" s="49"/>
      <c r="BJ109" s="48"/>
      <c r="BK109" s="49"/>
      <c r="BL109" s="48"/>
    </row>
    <row r="110" spans="1:64" ht="15">
      <c r="A110" s="64" t="s">
        <v>258</v>
      </c>
      <c r="B110" s="64" t="s">
        <v>288</v>
      </c>
      <c r="C110" s="65" t="s">
        <v>2400</v>
      </c>
      <c r="D110" s="66">
        <v>3</v>
      </c>
      <c r="E110" s="67" t="s">
        <v>132</v>
      </c>
      <c r="F110" s="68">
        <v>32</v>
      </c>
      <c r="G110" s="65"/>
      <c r="H110" s="69"/>
      <c r="I110" s="70"/>
      <c r="J110" s="70"/>
      <c r="K110" s="34" t="s">
        <v>65</v>
      </c>
      <c r="L110" s="77">
        <v>110</v>
      </c>
      <c r="M110" s="77"/>
      <c r="N110" s="72"/>
      <c r="O110" s="79" t="s">
        <v>326</v>
      </c>
      <c r="P110" s="81">
        <v>43647.6818287037</v>
      </c>
      <c r="Q110" s="79" t="s">
        <v>330</v>
      </c>
      <c r="R110" s="79"/>
      <c r="S110" s="79"/>
      <c r="T110" s="79" t="s">
        <v>460</v>
      </c>
      <c r="U110" s="79"/>
      <c r="V110" s="82" t="s">
        <v>557</v>
      </c>
      <c r="W110" s="81">
        <v>43647.6818287037</v>
      </c>
      <c r="X110" s="82" t="s">
        <v>653</v>
      </c>
      <c r="Y110" s="79"/>
      <c r="Z110" s="79"/>
      <c r="AA110" s="85" t="s">
        <v>846</v>
      </c>
      <c r="AB110" s="79"/>
      <c r="AC110" s="79" t="b">
        <v>0</v>
      </c>
      <c r="AD110" s="79">
        <v>0</v>
      </c>
      <c r="AE110" s="85" t="s">
        <v>988</v>
      </c>
      <c r="AF110" s="79" t="b">
        <v>0</v>
      </c>
      <c r="AG110" s="79" t="s">
        <v>990</v>
      </c>
      <c r="AH110" s="79"/>
      <c r="AI110" s="85" t="s">
        <v>988</v>
      </c>
      <c r="AJ110" s="79" t="b">
        <v>0</v>
      </c>
      <c r="AK110" s="79">
        <v>9</v>
      </c>
      <c r="AL110" s="85" t="s">
        <v>908</v>
      </c>
      <c r="AM110" s="79" t="s">
        <v>995</v>
      </c>
      <c r="AN110" s="79" t="b">
        <v>0</v>
      </c>
      <c r="AO110" s="85" t="s">
        <v>908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3</v>
      </c>
      <c r="BD110" s="48">
        <v>0</v>
      </c>
      <c r="BE110" s="49">
        <v>0</v>
      </c>
      <c r="BF110" s="48">
        <v>0</v>
      </c>
      <c r="BG110" s="49">
        <v>0</v>
      </c>
      <c r="BH110" s="48">
        <v>0</v>
      </c>
      <c r="BI110" s="49">
        <v>0</v>
      </c>
      <c r="BJ110" s="48">
        <v>19</v>
      </c>
      <c r="BK110" s="49">
        <v>100</v>
      </c>
      <c r="BL110" s="48">
        <v>19</v>
      </c>
    </row>
    <row r="111" spans="1:64" ht="15">
      <c r="A111" s="64" t="s">
        <v>258</v>
      </c>
      <c r="B111" s="64" t="s">
        <v>301</v>
      </c>
      <c r="C111" s="65" t="s">
        <v>2400</v>
      </c>
      <c r="D111" s="66">
        <v>3</v>
      </c>
      <c r="E111" s="67" t="s">
        <v>132</v>
      </c>
      <c r="F111" s="68">
        <v>32</v>
      </c>
      <c r="G111" s="65"/>
      <c r="H111" s="69"/>
      <c r="I111" s="70"/>
      <c r="J111" s="70"/>
      <c r="K111" s="34" t="s">
        <v>65</v>
      </c>
      <c r="L111" s="77">
        <v>111</v>
      </c>
      <c r="M111" s="77"/>
      <c r="N111" s="72"/>
      <c r="O111" s="79" t="s">
        <v>326</v>
      </c>
      <c r="P111" s="81">
        <v>43647.682025462964</v>
      </c>
      <c r="Q111" s="79" t="s">
        <v>341</v>
      </c>
      <c r="R111" s="79"/>
      <c r="S111" s="79"/>
      <c r="T111" s="79" t="s">
        <v>460</v>
      </c>
      <c r="U111" s="79"/>
      <c r="V111" s="82" t="s">
        <v>557</v>
      </c>
      <c r="W111" s="81">
        <v>43647.682025462964</v>
      </c>
      <c r="X111" s="82" t="s">
        <v>654</v>
      </c>
      <c r="Y111" s="79"/>
      <c r="Z111" s="79"/>
      <c r="AA111" s="85" t="s">
        <v>847</v>
      </c>
      <c r="AB111" s="79"/>
      <c r="AC111" s="79" t="b">
        <v>0</v>
      </c>
      <c r="AD111" s="79">
        <v>0</v>
      </c>
      <c r="AE111" s="85" t="s">
        <v>988</v>
      </c>
      <c r="AF111" s="79" t="b">
        <v>0</v>
      </c>
      <c r="AG111" s="79" t="s">
        <v>990</v>
      </c>
      <c r="AH111" s="79"/>
      <c r="AI111" s="85" t="s">
        <v>988</v>
      </c>
      <c r="AJ111" s="79" t="b">
        <v>0</v>
      </c>
      <c r="AK111" s="79">
        <v>5</v>
      </c>
      <c r="AL111" s="85" t="s">
        <v>931</v>
      </c>
      <c r="AM111" s="79" t="s">
        <v>995</v>
      </c>
      <c r="AN111" s="79" t="b">
        <v>0</v>
      </c>
      <c r="AO111" s="85" t="s">
        <v>931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258</v>
      </c>
      <c r="B112" s="64" t="s">
        <v>283</v>
      </c>
      <c r="C112" s="65" t="s">
        <v>2400</v>
      </c>
      <c r="D112" s="66">
        <v>3</v>
      </c>
      <c r="E112" s="67" t="s">
        <v>132</v>
      </c>
      <c r="F112" s="68">
        <v>32</v>
      </c>
      <c r="G112" s="65"/>
      <c r="H112" s="69"/>
      <c r="I112" s="70"/>
      <c r="J112" s="70"/>
      <c r="K112" s="34" t="s">
        <v>65</v>
      </c>
      <c r="L112" s="77">
        <v>112</v>
      </c>
      <c r="M112" s="77"/>
      <c r="N112" s="72"/>
      <c r="O112" s="79" t="s">
        <v>326</v>
      </c>
      <c r="P112" s="81">
        <v>43647.682025462964</v>
      </c>
      <c r="Q112" s="79" t="s">
        <v>341</v>
      </c>
      <c r="R112" s="79"/>
      <c r="S112" s="79"/>
      <c r="T112" s="79" t="s">
        <v>460</v>
      </c>
      <c r="U112" s="79"/>
      <c r="V112" s="82" t="s">
        <v>557</v>
      </c>
      <c r="W112" s="81">
        <v>43647.682025462964</v>
      </c>
      <c r="X112" s="82" t="s">
        <v>654</v>
      </c>
      <c r="Y112" s="79"/>
      <c r="Z112" s="79"/>
      <c r="AA112" s="85" t="s">
        <v>847</v>
      </c>
      <c r="AB112" s="79"/>
      <c r="AC112" s="79" t="b">
        <v>0</v>
      </c>
      <c r="AD112" s="79">
        <v>0</v>
      </c>
      <c r="AE112" s="85" t="s">
        <v>988</v>
      </c>
      <c r="AF112" s="79" t="b">
        <v>0</v>
      </c>
      <c r="AG112" s="79" t="s">
        <v>990</v>
      </c>
      <c r="AH112" s="79"/>
      <c r="AI112" s="85" t="s">
        <v>988</v>
      </c>
      <c r="AJ112" s="79" t="b">
        <v>0</v>
      </c>
      <c r="AK112" s="79">
        <v>5</v>
      </c>
      <c r="AL112" s="85" t="s">
        <v>931</v>
      </c>
      <c r="AM112" s="79" t="s">
        <v>995</v>
      </c>
      <c r="AN112" s="79" t="b">
        <v>0</v>
      </c>
      <c r="AO112" s="85" t="s">
        <v>931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258</v>
      </c>
      <c r="B113" s="64" t="s">
        <v>267</v>
      </c>
      <c r="C113" s="65" t="s">
        <v>2400</v>
      </c>
      <c r="D113" s="66">
        <v>3</v>
      </c>
      <c r="E113" s="67" t="s">
        <v>132</v>
      </c>
      <c r="F113" s="68">
        <v>32</v>
      </c>
      <c r="G113" s="65"/>
      <c r="H113" s="69"/>
      <c r="I113" s="70"/>
      <c r="J113" s="70"/>
      <c r="K113" s="34" t="s">
        <v>65</v>
      </c>
      <c r="L113" s="77">
        <v>113</v>
      </c>
      <c r="M113" s="77"/>
      <c r="N113" s="72"/>
      <c r="O113" s="79" t="s">
        <v>326</v>
      </c>
      <c r="P113" s="81">
        <v>43647.682025462964</v>
      </c>
      <c r="Q113" s="79" t="s">
        <v>341</v>
      </c>
      <c r="R113" s="79"/>
      <c r="S113" s="79"/>
      <c r="T113" s="79" t="s">
        <v>460</v>
      </c>
      <c r="U113" s="79"/>
      <c r="V113" s="82" t="s">
        <v>557</v>
      </c>
      <c r="W113" s="81">
        <v>43647.682025462964</v>
      </c>
      <c r="X113" s="82" t="s">
        <v>654</v>
      </c>
      <c r="Y113" s="79"/>
      <c r="Z113" s="79"/>
      <c r="AA113" s="85" t="s">
        <v>847</v>
      </c>
      <c r="AB113" s="79"/>
      <c r="AC113" s="79" t="b">
        <v>0</v>
      </c>
      <c r="AD113" s="79">
        <v>0</v>
      </c>
      <c r="AE113" s="85" t="s">
        <v>988</v>
      </c>
      <c r="AF113" s="79" t="b">
        <v>0</v>
      </c>
      <c r="AG113" s="79" t="s">
        <v>990</v>
      </c>
      <c r="AH113" s="79"/>
      <c r="AI113" s="85" t="s">
        <v>988</v>
      </c>
      <c r="AJ113" s="79" t="b">
        <v>0</v>
      </c>
      <c r="AK113" s="79">
        <v>5</v>
      </c>
      <c r="AL113" s="85" t="s">
        <v>931</v>
      </c>
      <c r="AM113" s="79" t="s">
        <v>995</v>
      </c>
      <c r="AN113" s="79" t="b">
        <v>0</v>
      </c>
      <c r="AO113" s="85" t="s">
        <v>931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2</v>
      </c>
      <c r="BE113" s="49">
        <v>11.11111111111111</v>
      </c>
      <c r="BF113" s="48">
        <v>0</v>
      </c>
      <c r="BG113" s="49">
        <v>0</v>
      </c>
      <c r="BH113" s="48">
        <v>0</v>
      </c>
      <c r="BI113" s="49">
        <v>0</v>
      </c>
      <c r="BJ113" s="48">
        <v>16</v>
      </c>
      <c r="BK113" s="49">
        <v>88.88888888888889</v>
      </c>
      <c r="BL113" s="48">
        <v>18</v>
      </c>
    </row>
    <row r="114" spans="1:64" ht="15">
      <c r="A114" s="64" t="s">
        <v>258</v>
      </c>
      <c r="B114" s="64" t="s">
        <v>299</v>
      </c>
      <c r="C114" s="65" t="s">
        <v>2400</v>
      </c>
      <c r="D114" s="66">
        <v>3</v>
      </c>
      <c r="E114" s="67" t="s">
        <v>132</v>
      </c>
      <c r="F114" s="68">
        <v>32</v>
      </c>
      <c r="G114" s="65"/>
      <c r="H114" s="69"/>
      <c r="I114" s="70"/>
      <c r="J114" s="70"/>
      <c r="K114" s="34" t="s">
        <v>65</v>
      </c>
      <c r="L114" s="77">
        <v>114</v>
      </c>
      <c r="M114" s="77"/>
      <c r="N114" s="72"/>
      <c r="O114" s="79" t="s">
        <v>326</v>
      </c>
      <c r="P114" s="81">
        <v>43647.683530092596</v>
      </c>
      <c r="Q114" s="79" t="s">
        <v>348</v>
      </c>
      <c r="R114" s="79"/>
      <c r="S114" s="79"/>
      <c r="T114" s="79" t="s">
        <v>460</v>
      </c>
      <c r="U114" s="82" t="s">
        <v>479</v>
      </c>
      <c r="V114" s="82" t="s">
        <v>479</v>
      </c>
      <c r="W114" s="81">
        <v>43647.683530092596</v>
      </c>
      <c r="X114" s="82" t="s">
        <v>655</v>
      </c>
      <c r="Y114" s="79"/>
      <c r="Z114" s="79"/>
      <c r="AA114" s="85" t="s">
        <v>848</v>
      </c>
      <c r="AB114" s="79"/>
      <c r="AC114" s="79" t="b">
        <v>0</v>
      </c>
      <c r="AD114" s="79">
        <v>0</v>
      </c>
      <c r="AE114" s="85" t="s">
        <v>988</v>
      </c>
      <c r="AF114" s="79" t="b">
        <v>0</v>
      </c>
      <c r="AG114" s="79" t="s">
        <v>990</v>
      </c>
      <c r="AH114" s="79"/>
      <c r="AI114" s="85" t="s">
        <v>988</v>
      </c>
      <c r="AJ114" s="79" t="b">
        <v>0</v>
      </c>
      <c r="AK114" s="79">
        <v>6</v>
      </c>
      <c r="AL114" s="85" t="s">
        <v>975</v>
      </c>
      <c r="AM114" s="79" t="s">
        <v>995</v>
      </c>
      <c r="AN114" s="79" t="b">
        <v>0</v>
      </c>
      <c r="AO114" s="85" t="s">
        <v>975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7.142857142857143</v>
      </c>
      <c r="BF114" s="48">
        <v>0</v>
      </c>
      <c r="BG114" s="49">
        <v>0</v>
      </c>
      <c r="BH114" s="48">
        <v>0</v>
      </c>
      <c r="BI114" s="49">
        <v>0</v>
      </c>
      <c r="BJ114" s="48">
        <v>13</v>
      </c>
      <c r="BK114" s="49">
        <v>92.85714285714286</v>
      </c>
      <c r="BL114" s="48">
        <v>14</v>
      </c>
    </row>
    <row r="115" spans="1:64" ht="15">
      <c r="A115" s="64" t="s">
        <v>258</v>
      </c>
      <c r="B115" s="64" t="s">
        <v>258</v>
      </c>
      <c r="C115" s="65" t="s">
        <v>2400</v>
      </c>
      <c r="D115" s="66">
        <v>3</v>
      </c>
      <c r="E115" s="67" t="s">
        <v>132</v>
      </c>
      <c r="F115" s="68">
        <v>32</v>
      </c>
      <c r="G115" s="65"/>
      <c r="H115" s="69"/>
      <c r="I115" s="70"/>
      <c r="J115" s="70"/>
      <c r="K115" s="34" t="s">
        <v>65</v>
      </c>
      <c r="L115" s="77">
        <v>115</v>
      </c>
      <c r="M115" s="77"/>
      <c r="N115" s="72"/>
      <c r="O115" s="79" t="s">
        <v>176</v>
      </c>
      <c r="P115" s="81">
        <v>43647.77097222222</v>
      </c>
      <c r="Q115" s="79" t="s">
        <v>352</v>
      </c>
      <c r="R115" s="82" t="s">
        <v>443</v>
      </c>
      <c r="S115" s="79" t="s">
        <v>454</v>
      </c>
      <c r="T115" s="79" t="s">
        <v>460</v>
      </c>
      <c r="U115" s="82" t="s">
        <v>481</v>
      </c>
      <c r="V115" s="82" t="s">
        <v>481</v>
      </c>
      <c r="W115" s="81">
        <v>43647.77097222222</v>
      </c>
      <c r="X115" s="82" t="s">
        <v>656</v>
      </c>
      <c r="Y115" s="79"/>
      <c r="Z115" s="79"/>
      <c r="AA115" s="85" t="s">
        <v>849</v>
      </c>
      <c r="AB115" s="79"/>
      <c r="AC115" s="79" t="b">
        <v>0</v>
      </c>
      <c r="AD115" s="79">
        <v>3</v>
      </c>
      <c r="AE115" s="85" t="s">
        <v>988</v>
      </c>
      <c r="AF115" s="79" t="b">
        <v>0</v>
      </c>
      <c r="AG115" s="79" t="s">
        <v>990</v>
      </c>
      <c r="AH115" s="79"/>
      <c r="AI115" s="85" t="s">
        <v>988</v>
      </c>
      <c r="AJ115" s="79" t="b">
        <v>0</v>
      </c>
      <c r="AK115" s="79">
        <v>1</v>
      </c>
      <c r="AL115" s="85" t="s">
        <v>988</v>
      </c>
      <c r="AM115" s="79" t="s">
        <v>999</v>
      </c>
      <c r="AN115" s="79" t="b">
        <v>0</v>
      </c>
      <c r="AO115" s="85" t="s">
        <v>849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30</v>
      </c>
      <c r="BK115" s="49">
        <v>100</v>
      </c>
      <c r="BL115" s="48">
        <v>30</v>
      </c>
    </row>
    <row r="116" spans="1:64" ht="15">
      <c r="A116" s="64" t="s">
        <v>259</v>
      </c>
      <c r="B116" s="64" t="s">
        <v>259</v>
      </c>
      <c r="C116" s="65" t="s">
        <v>2400</v>
      </c>
      <c r="D116" s="66">
        <v>3</v>
      </c>
      <c r="E116" s="67" t="s">
        <v>132</v>
      </c>
      <c r="F116" s="68">
        <v>32</v>
      </c>
      <c r="G116" s="65"/>
      <c r="H116" s="69"/>
      <c r="I116" s="70"/>
      <c r="J116" s="70"/>
      <c r="K116" s="34" t="s">
        <v>65</v>
      </c>
      <c r="L116" s="77">
        <v>116</v>
      </c>
      <c r="M116" s="77"/>
      <c r="N116" s="72"/>
      <c r="O116" s="79" t="s">
        <v>176</v>
      </c>
      <c r="P116" s="81">
        <v>43647.22325231481</v>
      </c>
      <c r="Q116" s="79" t="s">
        <v>353</v>
      </c>
      <c r="R116" s="79"/>
      <c r="S116" s="79"/>
      <c r="T116" s="79" t="s">
        <v>466</v>
      </c>
      <c r="U116" s="79"/>
      <c r="V116" s="82" t="s">
        <v>558</v>
      </c>
      <c r="W116" s="81">
        <v>43647.22325231481</v>
      </c>
      <c r="X116" s="82" t="s">
        <v>657</v>
      </c>
      <c r="Y116" s="79"/>
      <c r="Z116" s="79"/>
      <c r="AA116" s="85" t="s">
        <v>850</v>
      </c>
      <c r="AB116" s="79"/>
      <c r="AC116" s="79" t="b">
        <v>0</v>
      </c>
      <c r="AD116" s="79">
        <v>11</v>
      </c>
      <c r="AE116" s="85" t="s">
        <v>988</v>
      </c>
      <c r="AF116" s="79" t="b">
        <v>0</v>
      </c>
      <c r="AG116" s="79" t="s">
        <v>990</v>
      </c>
      <c r="AH116" s="79"/>
      <c r="AI116" s="85" t="s">
        <v>988</v>
      </c>
      <c r="AJ116" s="79" t="b">
        <v>0</v>
      </c>
      <c r="AK116" s="79">
        <v>0</v>
      </c>
      <c r="AL116" s="85" t="s">
        <v>988</v>
      </c>
      <c r="AM116" s="79" t="s">
        <v>992</v>
      </c>
      <c r="AN116" s="79" t="b">
        <v>0</v>
      </c>
      <c r="AO116" s="85" t="s">
        <v>850</v>
      </c>
      <c r="AP116" s="79" t="s">
        <v>176</v>
      </c>
      <c r="AQ116" s="79">
        <v>0</v>
      </c>
      <c r="AR116" s="79">
        <v>0</v>
      </c>
      <c r="AS116" s="79" t="s">
        <v>1000</v>
      </c>
      <c r="AT116" s="79" t="s">
        <v>1001</v>
      </c>
      <c r="AU116" s="79" t="s">
        <v>1002</v>
      </c>
      <c r="AV116" s="79" t="s">
        <v>1003</v>
      </c>
      <c r="AW116" s="79" t="s">
        <v>1004</v>
      </c>
      <c r="AX116" s="79" t="s">
        <v>1005</v>
      </c>
      <c r="AY116" s="79" t="s">
        <v>1006</v>
      </c>
      <c r="AZ116" s="82" t="s">
        <v>1007</v>
      </c>
      <c r="BA116">
        <v>1</v>
      </c>
      <c r="BB116" s="78" t="str">
        <f>REPLACE(INDEX(GroupVertices[Group],MATCH(Edges[[#This Row],[Vertex 1]],GroupVertices[Vertex],0)),1,1,"")</f>
        <v>3</v>
      </c>
      <c r="BC116" s="78" t="str">
        <f>REPLACE(INDEX(GroupVertices[Group],MATCH(Edges[[#This Row],[Vertex 2]],GroupVertices[Vertex],0)),1,1,"")</f>
        <v>3</v>
      </c>
      <c r="BD116" s="48">
        <v>2</v>
      </c>
      <c r="BE116" s="49">
        <v>4.651162790697675</v>
      </c>
      <c r="BF116" s="48">
        <v>3</v>
      </c>
      <c r="BG116" s="49">
        <v>6.976744186046512</v>
      </c>
      <c r="BH116" s="48">
        <v>0</v>
      </c>
      <c r="BI116" s="49">
        <v>0</v>
      </c>
      <c r="BJ116" s="48">
        <v>38</v>
      </c>
      <c r="BK116" s="49">
        <v>88.37209302325581</v>
      </c>
      <c r="BL116" s="48">
        <v>43</v>
      </c>
    </row>
    <row r="117" spans="1:64" ht="15">
      <c r="A117" s="64" t="s">
        <v>259</v>
      </c>
      <c r="B117" s="64" t="s">
        <v>260</v>
      </c>
      <c r="C117" s="65" t="s">
        <v>2400</v>
      </c>
      <c r="D117" s="66">
        <v>3</v>
      </c>
      <c r="E117" s="67" t="s">
        <v>132</v>
      </c>
      <c r="F117" s="68">
        <v>32</v>
      </c>
      <c r="G117" s="65"/>
      <c r="H117" s="69"/>
      <c r="I117" s="70"/>
      <c r="J117" s="70"/>
      <c r="K117" s="34" t="s">
        <v>66</v>
      </c>
      <c r="L117" s="77">
        <v>117</v>
      </c>
      <c r="M117" s="77"/>
      <c r="N117" s="72"/>
      <c r="O117" s="79" t="s">
        <v>326</v>
      </c>
      <c r="P117" s="81">
        <v>43647.63229166667</v>
      </c>
      <c r="Q117" s="79" t="s">
        <v>346</v>
      </c>
      <c r="R117" s="79"/>
      <c r="S117" s="79"/>
      <c r="T117" s="79" t="s">
        <v>460</v>
      </c>
      <c r="U117" s="82" t="s">
        <v>477</v>
      </c>
      <c r="V117" s="82" t="s">
        <v>477</v>
      </c>
      <c r="W117" s="81">
        <v>43647.63229166667</v>
      </c>
      <c r="X117" s="82" t="s">
        <v>658</v>
      </c>
      <c r="Y117" s="79"/>
      <c r="Z117" s="79"/>
      <c r="AA117" s="85" t="s">
        <v>851</v>
      </c>
      <c r="AB117" s="79"/>
      <c r="AC117" s="79" t="b">
        <v>0</v>
      </c>
      <c r="AD117" s="79">
        <v>0</v>
      </c>
      <c r="AE117" s="85" t="s">
        <v>988</v>
      </c>
      <c r="AF117" s="79" t="b">
        <v>0</v>
      </c>
      <c r="AG117" s="79" t="s">
        <v>990</v>
      </c>
      <c r="AH117" s="79"/>
      <c r="AI117" s="85" t="s">
        <v>988</v>
      </c>
      <c r="AJ117" s="79" t="b">
        <v>0</v>
      </c>
      <c r="AK117" s="79">
        <v>3</v>
      </c>
      <c r="AL117" s="85" t="s">
        <v>852</v>
      </c>
      <c r="AM117" s="79" t="s">
        <v>992</v>
      </c>
      <c r="AN117" s="79" t="b">
        <v>0</v>
      </c>
      <c r="AO117" s="85" t="s">
        <v>852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17</v>
      </c>
      <c r="BK117" s="49">
        <v>100</v>
      </c>
      <c r="BL117" s="48">
        <v>17</v>
      </c>
    </row>
    <row r="118" spans="1:64" ht="15">
      <c r="A118" s="64" t="s">
        <v>260</v>
      </c>
      <c r="B118" s="64" t="s">
        <v>259</v>
      </c>
      <c r="C118" s="65" t="s">
        <v>2400</v>
      </c>
      <c r="D118" s="66">
        <v>3</v>
      </c>
      <c r="E118" s="67" t="s">
        <v>132</v>
      </c>
      <c r="F118" s="68">
        <v>32</v>
      </c>
      <c r="G118" s="65"/>
      <c r="H118" s="69"/>
      <c r="I118" s="70"/>
      <c r="J118" s="70"/>
      <c r="K118" s="34" t="s">
        <v>66</v>
      </c>
      <c r="L118" s="77">
        <v>118</v>
      </c>
      <c r="M118" s="77"/>
      <c r="N118" s="72"/>
      <c r="O118" s="79" t="s">
        <v>326</v>
      </c>
      <c r="P118" s="81">
        <v>43647.626875</v>
      </c>
      <c r="Q118" s="79" t="s">
        <v>354</v>
      </c>
      <c r="R118" s="79"/>
      <c r="S118" s="79"/>
      <c r="T118" s="79" t="s">
        <v>460</v>
      </c>
      <c r="U118" s="82" t="s">
        <v>477</v>
      </c>
      <c r="V118" s="82" t="s">
        <v>477</v>
      </c>
      <c r="W118" s="81">
        <v>43647.626875</v>
      </c>
      <c r="X118" s="82" t="s">
        <v>659</v>
      </c>
      <c r="Y118" s="79"/>
      <c r="Z118" s="79"/>
      <c r="AA118" s="85" t="s">
        <v>852</v>
      </c>
      <c r="AB118" s="79"/>
      <c r="AC118" s="79" t="b">
        <v>0</v>
      </c>
      <c r="AD118" s="79">
        <v>10</v>
      </c>
      <c r="AE118" s="85" t="s">
        <v>988</v>
      </c>
      <c r="AF118" s="79" t="b">
        <v>0</v>
      </c>
      <c r="AG118" s="79" t="s">
        <v>990</v>
      </c>
      <c r="AH118" s="79"/>
      <c r="AI118" s="85" t="s">
        <v>988</v>
      </c>
      <c r="AJ118" s="79" t="b">
        <v>0</v>
      </c>
      <c r="AK118" s="79">
        <v>3</v>
      </c>
      <c r="AL118" s="85" t="s">
        <v>988</v>
      </c>
      <c r="AM118" s="79" t="s">
        <v>993</v>
      </c>
      <c r="AN118" s="79" t="b">
        <v>0</v>
      </c>
      <c r="AO118" s="85" t="s">
        <v>852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15</v>
      </c>
      <c r="BK118" s="49">
        <v>100</v>
      </c>
      <c r="BL118" s="48">
        <v>15</v>
      </c>
    </row>
    <row r="119" spans="1:64" ht="15">
      <c r="A119" s="64" t="s">
        <v>261</v>
      </c>
      <c r="B119" s="64" t="s">
        <v>259</v>
      </c>
      <c r="C119" s="65" t="s">
        <v>2400</v>
      </c>
      <c r="D119" s="66">
        <v>3</v>
      </c>
      <c r="E119" s="67" t="s">
        <v>132</v>
      </c>
      <c r="F119" s="68">
        <v>32</v>
      </c>
      <c r="G119" s="65"/>
      <c r="H119" s="69"/>
      <c r="I119" s="70"/>
      <c r="J119" s="70"/>
      <c r="K119" s="34" t="s">
        <v>65</v>
      </c>
      <c r="L119" s="77">
        <v>119</v>
      </c>
      <c r="M119" s="77"/>
      <c r="N119" s="72"/>
      <c r="O119" s="79" t="s">
        <v>326</v>
      </c>
      <c r="P119" s="81">
        <v>43647.78025462963</v>
      </c>
      <c r="Q119" s="79" t="s">
        <v>346</v>
      </c>
      <c r="R119" s="79"/>
      <c r="S119" s="79"/>
      <c r="T119" s="79" t="s">
        <v>460</v>
      </c>
      <c r="U119" s="82" t="s">
        <v>477</v>
      </c>
      <c r="V119" s="82" t="s">
        <v>477</v>
      </c>
      <c r="W119" s="81">
        <v>43647.78025462963</v>
      </c>
      <c r="X119" s="82" t="s">
        <v>660</v>
      </c>
      <c r="Y119" s="79"/>
      <c r="Z119" s="79"/>
      <c r="AA119" s="85" t="s">
        <v>853</v>
      </c>
      <c r="AB119" s="79"/>
      <c r="AC119" s="79" t="b">
        <v>0</v>
      </c>
      <c r="AD119" s="79">
        <v>0</v>
      </c>
      <c r="AE119" s="85" t="s">
        <v>988</v>
      </c>
      <c r="AF119" s="79" t="b">
        <v>0</v>
      </c>
      <c r="AG119" s="79" t="s">
        <v>990</v>
      </c>
      <c r="AH119" s="79"/>
      <c r="AI119" s="85" t="s">
        <v>988</v>
      </c>
      <c r="AJ119" s="79" t="b">
        <v>0</v>
      </c>
      <c r="AK119" s="79">
        <v>3</v>
      </c>
      <c r="AL119" s="85" t="s">
        <v>852</v>
      </c>
      <c r="AM119" s="79" t="s">
        <v>993</v>
      </c>
      <c r="AN119" s="79" t="b">
        <v>0</v>
      </c>
      <c r="AO119" s="85" t="s">
        <v>852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261</v>
      </c>
      <c r="B120" s="64" t="s">
        <v>260</v>
      </c>
      <c r="C120" s="65" t="s">
        <v>2400</v>
      </c>
      <c r="D120" s="66">
        <v>3</v>
      </c>
      <c r="E120" s="67" t="s">
        <v>132</v>
      </c>
      <c r="F120" s="68">
        <v>32</v>
      </c>
      <c r="G120" s="65"/>
      <c r="H120" s="69"/>
      <c r="I120" s="70"/>
      <c r="J120" s="70"/>
      <c r="K120" s="34" t="s">
        <v>65</v>
      </c>
      <c r="L120" s="77">
        <v>120</v>
      </c>
      <c r="M120" s="77"/>
      <c r="N120" s="72"/>
      <c r="O120" s="79" t="s">
        <v>326</v>
      </c>
      <c r="P120" s="81">
        <v>43647.78025462963</v>
      </c>
      <c r="Q120" s="79" t="s">
        <v>346</v>
      </c>
      <c r="R120" s="79"/>
      <c r="S120" s="79"/>
      <c r="T120" s="79" t="s">
        <v>460</v>
      </c>
      <c r="U120" s="82" t="s">
        <v>477</v>
      </c>
      <c r="V120" s="82" t="s">
        <v>477</v>
      </c>
      <c r="W120" s="81">
        <v>43647.78025462963</v>
      </c>
      <c r="X120" s="82" t="s">
        <v>660</v>
      </c>
      <c r="Y120" s="79"/>
      <c r="Z120" s="79"/>
      <c r="AA120" s="85" t="s">
        <v>853</v>
      </c>
      <c r="AB120" s="79"/>
      <c r="AC120" s="79" t="b">
        <v>0</v>
      </c>
      <c r="AD120" s="79">
        <v>0</v>
      </c>
      <c r="AE120" s="85" t="s">
        <v>988</v>
      </c>
      <c r="AF120" s="79" t="b">
        <v>0</v>
      </c>
      <c r="AG120" s="79" t="s">
        <v>990</v>
      </c>
      <c r="AH120" s="79"/>
      <c r="AI120" s="85" t="s">
        <v>988</v>
      </c>
      <c r="AJ120" s="79" t="b">
        <v>0</v>
      </c>
      <c r="AK120" s="79">
        <v>3</v>
      </c>
      <c r="AL120" s="85" t="s">
        <v>852</v>
      </c>
      <c r="AM120" s="79" t="s">
        <v>993</v>
      </c>
      <c r="AN120" s="79" t="b">
        <v>0</v>
      </c>
      <c r="AO120" s="85" t="s">
        <v>852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0</v>
      </c>
      <c r="BG120" s="49">
        <v>0</v>
      </c>
      <c r="BH120" s="48">
        <v>0</v>
      </c>
      <c r="BI120" s="49">
        <v>0</v>
      </c>
      <c r="BJ120" s="48">
        <v>17</v>
      </c>
      <c r="BK120" s="49">
        <v>100</v>
      </c>
      <c r="BL120" s="48">
        <v>17</v>
      </c>
    </row>
    <row r="121" spans="1:64" ht="15">
      <c r="A121" s="64" t="s">
        <v>262</v>
      </c>
      <c r="B121" s="64" t="s">
        <v>300</v>
      </c>
      <c r="C121" s="65" t="s">
        <v>2400</v>
      </c>
      <c r="D121" s="66">
        <v>3</v>
      </c>
      <c r="E121" s="67" t="s">
        <v>132</v>
      </c>
      <c r="F121" s="68">
        <v>32</v>
      </c>
      <c r="G121" s="65"/>
      <c r="H121" s="69"/>
      <c r="I121" s="70"/>
      <c r="J121" s="70"/>
      <c r="K121" s="34" t="s">
        <v>65</v>
      </c>
      <c r="L121" s="77">
        <v>121</v>
      </c>
      <c r="M121" s="77"/>
      <c r="N121" s="72"/>
      <c r="O121" s="79" t="s">
        <v>326</v>
      </c>
      <c r="P121" s="81">
        <v>43647.78177083333</v>
      </c>
      <c r="Q121" s="79" t="s">
        <v>343</v>
      </c>
      <c r="R121" s="79"/>
      <c r="S121" s="79"/>
      <c r="T121" s="79"/>
      <c r="U121" s="79"/>
      <c r="V121" s="82" t="s">
        <v>559</v>
      </c>
      <c r="W121" s="81">
        <v>43647.78177083333</v>
      </c>
      <c r="X121" s="82" t="s">
        <v>661</v>
      </c>
      <c r="Y121" s="79"/>
      <c r="Z121" s="79"/>
      <c r="AA121" s="85" t="s">
        <v>854</v>
      </c>
      <c r="AB121" s="79"/>
      <c r="AC121" s="79" t="b">
        <v>0</v>
      </c>
      <c r="AD121" s="79">
        <v>0</v>
      </c>
      <c r="AE121" s="85" t="s">
        <v>988</v>
      </c>
      <c r="AF121" s="79" t="b">
        <v>0</v>
      </c>
      <c r="AG121" s="79" t="s">
        <v>990</v>
      </c>
      <c r="AH121" s="79"/>
      <c r="AI121" s="85" t="s">
        <v>988</v>
      </c>
      <c r="AJ121" s="79" t="b">
        <v>0</v>
      </c>
      <c r="AK121" s="79">
        <v>8</v>
      </c>
      <c r="AL121" s="85" t="s">
        <v>938</v>
      </c>
      <c r="AM121" s="79" t="s">
        <v>994</v>
      </c>
      <c r="AN121" s="79" t="b">
        <v>0</v>
      </c>
      <c r="AO121" s="85" t="s">
        <v>938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262</v>
      </c>
      <c r="B122" s="64" t="s">
        <v>283</v>
      </c>
      <c r="C122" s="65" t="s">
        <v>2400</v>
      </c>
      <c r="D122" s="66">
        <v>3</v>
      </c>
      <c r="E122" s="67" t="s">
        <v>132</v>
      </c>
      <c r="F122" s="68">
        <v>32</v>
      </c>
      <c r="G122" s="65"/>
      <c r="H122" s="69"/>
      <c r="I122" s="70"/>
      <c r="J122" s="70"/>
      <c r="K122" s="34" t="s">
        <v>65</v>
      </c>
      <c r="L122" s="77">
        <v>122</v>
      </c>
      <c r="M122" s="77"/>
      <c r="N122" s="72"/>
      <c r="O122" s="79" t="s">
        <v>326</v>
      </c>
      <c r="P122" s="81">
        <v>43647.78177083333</v>
      </c>
      <c r="Q122" s="79" t="s">
        <v>343</v>
      </c>
      <c r="R122" s="79"/>
      <c r="S122" s="79"/>
      <c r="T122" s="79"/>
      <c r="U122" s="79"/>
      <c r="V122" s="82" t="s">
        <v>559</v>
      </c>
      <c r="W122" s="81">
        <v>43647.78177083333</v>
      </c>
      <c r="X122" s="82" t="s">
        <v>661</v>
      </c>
      <c r="Y122" s="79"/>
      <c r="Z122" s="79"/>
      <c r="AA122" s="85" t="s">
        <v>854</v>
      </c>
      <c r="AB122" s="79"/>
      <c r="AC122" s="79" t="b">
        <v>0</v>
      </c>
      <c r="AD122" s="79">
        <v>0</v>
      </c>
      <c r="AE122" s="85" t="s">
        <v>988</v>
      </c>
      <c r="AF122" s="79" t="b">
        <v>0</v>
      </c>
      <c r="AG122" s="79" t="s">
        <v>990</v>
      </c>
      <c r="AH122" s="79"/>
      <c r="AI122" s="85" t="s">
        <v>988</v>
      </c>
      <c r="AJ122" s="79" t="b">
        <v>0</v>
      </c>
      <c r="AK122" s="79">
        <v>8</v>
      </c>
      <c r="AL122" s="85" t="s">
        <v>938</v>
      </c>
      <c r="AM122" s="79" t="s">
        <v>994</v>
      </c>
      <c r="AN122" s="79" t="b">
        <v>0</v>
      </c>
      <c r="AO122" s="85" t="s">
        <v>938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1</v>
      </c>
      <c r="BE122" s="49">
        <v>4.761904761904762</v>
      </c>
      <c r="BF122" s="48">
        <v>1</v>
      </c>
      <c r="BG122" s="49">
        <v>4.761904761904762</v>
      </c>
      <c r="BH122" s="48">
        <v>0</v>
      </c>
      <c r="BI122" s="49">
        <v>0</v>
      </c>
      <c r="BJ122" s="48">
        <v>19</v>
      </c>
      <c r="BK122" s="49">
        <v>90.47619047619048</v>
      </c>
      <c r="BL122" s="48">
        <v>21</v>
      </c>
    </row>
    <row r="123" spans="1:64" ht="15">
      <c r="A123" s="64" t="s">
        <v>262</v>
      </c>
      <c r="B123" s="64" t="s">
        <v>267</v>
      </c>
      <c r="C123" s="65" t="s">
        <v>2400</v>
      </c>
      <c r="D123" s="66">
        <v>3</v>
      </c>
      <c r="E123" s="67" t="s">
        <v>132</v>
      </c>
      <c r="F123" s="68">
        <v>32</v>
      </c>
      <c r="G123" s="65"/>
      <c r="H123" s="69"/>
      <c r="I123" s="70"/>
      <c r="J123" s="70"/>
      <c r="K123" s="34" t="s">
        <v>65</v>
      </c>
      <c r="L123" s="77">
        <v>123</v>
      </c>
      <c r="M123" s="77"/>
      <c r="N123" s="72"/>
      <c r="O123" s="79" t="s">
        <v>326</v>
      </c>
      <c r="P123" s="81">
        <v>43647.78184027778</v>
      </c>
      <c r="Q123" s="79" t="s">
        <v>349</v>
      </c>
      <c r="R123" s="79"/>
      <c r="S123" s="79"/>
      <c r="T123" s="79"/>
      <c r="U123" s="79"/>
      <c r="V123" s="82" t="s">
        <v>559</v>
      </c>
      <c r="W123" s="81">
        <v>43647.78184027778</v>
      </c>
      <c r="X123" s="82" t="s">
        <v>662</v>
      </c>
      <c r="Y123" s="79"/>
      <c r="Z123" s="79"/>
      <c r="AA123" s="85" t="s">
        <v>855</v>
      </c>
      <c r="AB123" s="79"/>
      <c r="AC123" s="79" t="b">
        <v>0</v>
      </c>
      <c r="AD123" s="79">
        <v>0</v>
      </c>
      <c r="AE123" s="85" t="s">
        <v>988</v>
      </c>
      <c r="AF123" s="79" t="b">
        <v>0</v>
      </c>
      <c r="AG123" s="79" t="s">
        <v>990</v>
      </c>
      <c r="AH123" s="79"/>
      <c r="AI123" s="85" t="s">
        <v>988</v>
      </c>
      <c r="AJ123" s="79" t="b">
        <v>0</v>
      </c>
      <c r="AK123" s="79">
        <v>3</v>
      </c>
      <c r="AL123" s="85" t="s">
        <v>817</v>
      </c>
      <c r="AM123" s="79" t="s">
        <v>994</v>
      </c>
      <c r="AN123" s="79" t="b">
        <v>0</v>
      </c>
      <c r="AO123" s="85" t="s">
        <v>817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262</v>
      </c>
      <c r="B124" s="64" t="s">
        <v>232</v>
      </c>
      <c r="C124" s="65" t="s">
        <v>2400</v>
      </c>
      <c r="D124" s="66">
        <v>3</v>
      </c>
      <c r="E124" s="67" t="s">
        <v>132</v>
      </c>
      <c r="F124" s="68">
        <v>32</v>
      </c>
      <c r="G124" s="65"/>
      <c r="H124" s="69"/>
      <c r="I124" s="70"/>
      <c r="J124" s="70"/>
      <c r="K124" s="34" t="s">
        <v>65</v>
      </c>
      <c r="L124" s="77">
        <v>124</v>
      </c>
      <c r="M124" s="77"/>
      <c r="N124" s="72"/>
      <c r="O124" s="79" t="s">
        <v>326</v>
      </c>
      <c r="P124" s="81">
        <v>43647.78184027778</v>
      </c>
      <c r="Q124" s="79" t="s">
        <v>349</v>
      </c>
      <c r="R124" s="79"/>
      <c r="S124" s="79"/>
      <c r="T124" s="79"/>
      <c r="U124" s="79"/>
      <c r="V124" s="82" t="s">
        <v>559</v>
      </c>
      <c r="W124" s="81">
        <v>43647.78184027778</v>
      </c>
      <c r="X124" s="82" t="s">
        <v>662</v>
      </c>
      <c r="Y124" s="79"/>
      <c r="Z124" s="79"/>
      <c r="AA124" s="85" t="s">
        <v>855</v>
      </c>
      <c r="AB124" s="79"/>
      <c r="AC124" s="79" t="b">
        <v>0</v>
      </c>
      <c r="AD124" s="79">
        <v>0</v>
      </c>
      <c r="AE124" s="85" t="s">
        <v>988</v>
      </c>
      <c r="AF124" s="79" t="b">
        <v>0</v>
      </c>
      <c r="AG124" s="79" t="s">
        <v>990</v>
      </c>
      <c r="AH124" s="79"/>
      <c r="AI124" s="85" t="s">
        <v>988</v>
      </c>
      <c r="AJ124" s="79" t="b">
        <v>0</v>
      </c>
      <c r="AK124" s="79">
        <v>3</v>
      </c>
      <c r="AL124" s="85" t="s">
        <v>817</v>
      </c>
      <c r="AM124" s="79" t="s">
        <v>994</v>
      </c>
      <c r="AN124" s="79" t="b">
        <v>0</v>
      </c>
      <c r="AO124" s="85" t="s">
        <v>817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4.3478260869565215</v>
      </c>
      <c r="BF124" s="48">
        <v>1</v>
      </c>
      <c r="BG124" s="49">
        <v>4.3478260869565215</v>
      </c>
      <c r="BH124" s="48">
        <v>0</v>
      </c>
      <c r="BI124" s="49">
        <v>0</v>
      </c>
      <c r="BJ124" s="48">
        <v>21</v>
      </c>
      <c r="BK124" s="49">
        <v>91.30434782608695</v>
      </c>
      <c r="BL124" s="48">
        <v>23</v>
      </c>
    </row>
    <row r="125" spans="1:64" ht="15">
      <c r="A125" s="64" t="s">
        <v>263</v>
      </c>
      <c r="B125" s="64" t="s">
        <v>283</v>
      </c>
      <c r="C125" s="65" t="s">
        <v>2400</v>
      </c>
      <c r="D125" s="66">
        <v>3</v>
      </c>
      <c r="E125" s="67" t="s">
        <v>132</v>
      </c>
      <c r="F125" s="68">
        <v>32</v>
      </c>
      <c r="G125" s="65"/>
      <c r="H125" s="69"/>
      <c r="I125" s="70"/>
      <c r="J125" s="70"/>
      <c r="K125" s="34" t="s">
        <v>65</v>
      </c>
      <c r="L125" s="77">
        <v>125</v>
      </c>
      <c r="M125" s="77"/>
      <c r="N125" s="72"/>
      <c r="O125" s="79" t="s">
        <v>326</v>
      </c>
      <c r="P125" s="81">
        <v>43647.78440972222</v>
      </c>
      <c r="Q125" s="79" t="s">
        <v>355</v>
      </c>
      <c r="R125" s="79"/>
      <c r="S125" s="79"/>
      <c r="T125" s="79"/>
      <c r="U125" s="79"/>
      <c r="V125" s="82" t="s">
        <v>560</v>
      </c>
      <c r="W125" s="81">
        <v>43647.78440972222</v>
      </c>
      <c r="X125" s="82" t="s">
        <v>663</v>
      </c>
      <c r="Y125" s="79"/>
      <c r="Z125" s="79"/>
      <c r="AA125" s="85" t="s">
        <v>856</v>
      </c>
      <c r="AB125" s="79"/>
      <c r="AC125" s="79" t="b">
        <v>0</v>
      </c>
      <c r="AD125" s="79">
        <v>0</v>
      </c>
      <c r="AE125" s="85" t="s">
        <v>988</v>
      </c>
      <c r="AF125" s="79" t="b">
        <v>0</v>
      </c>
      <c r="AG125" s="79" t="s">
        <v>990</v>
      </c>
      <c r="AH125" s="79"/>
      <c r="AI125" s="85" t="s">
        <v>988</v>
      </c>
      <c r="AJ125" s="79" t="b">
        <v>0</v>
      </c>
      <c r="AK125" s="79">
        <v>4</v>
      </c>
      <c r="AL125" s="85" t="s">
        <v>934</v>
      </c>
      <c r="AM125" s="79" t="s">
        <v>992</v>
      </c>
      <c r="AN125" s="79" t="b">
        <v>0</v>
      </c>
      <c r="AO125" s="85" t="s">
        <v>934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263</v>
      </c>
      <c r="B126" s="64" t="s">
        <v>302</v>
      </c>
      <c r="C126" s="65" t="s">
        <v>2400</v>
      </c>
      <c r="D126" s="66">
        <v>3</v>
      </c>
      <c r="E126" s="67" t="s">
        <v>132</v>
      </c>
      <c r="F126" s="68">
        <v>32</v>
      </c>
      <c r="G126" s="65"/>
      <c r="H126" s="69"/>
      <c r="I126" s="70"/>
      <c r="J126" s="70"/>
      <c r="K126" s="34" t="s">
        <v>65</v>
      </c>
      <c r="L126" s="77">
        <v>126</v>
      </c>
      <c r="M126" s="77"/>
      <c r="N126" s="72"/>
      <c r="O126" s="79" t="s">
        <v>326</v>
      </c>
      <c r="P126" s="81">
        <v>43647.78440972222</v>
      </c>
      <c r="Q126" s="79" t="s">
        <v>355</v>
      </c>
      <c r="R126" s="79"/>
      <c r="S126" s="79"/>
      <c r="T126" s="79"/>
      <c r="U126" s="79"/>
      <c r="V126" s="82" t="s">
        <v>560</v>
      </c>
      <c r="W126" s="81">
        <v>43647.78440972222</v>
      </c>
      <c r="X126" s="82" t="s">
        <v>663</v>
      </c>
      <c r="Y126" s="79"/>
      <c r="Z126" s="79"/>
      <c r="AA126" s="85" t="s">
        <v>856</v>
      </c>
      <c r="AB126" s="79"/>
      <c r="AC126" s="79" t="b">
        <v>0</v>
      </c>
      <c r="AD126" s="79">
        <v>0</v>
      </c>
      <c r="AE126" s="85" t="s">
        <v>988</v>
      </c>
      <c r="AF126" s="79" t="b">
        <v>0</v>
      </c>
      <c r="AG126" s="79" t="s">
        <v>990</v>
      </c>
      <c r="AH126" s="79"/>
      <c r="AI126" s="85" t="s">
        <v>988</v>
      </c>
      <c r="AJ126" s="79" t="b">
        <v>0</v>
      </c>
      <c r="AK126" s="79">
        <v>4</v>
      </c>
      <c r="AL126" s="85" t="s">
        <v>934</v>
      </c>
      <c r="AM126" s="79" t="s">
        <v>992</v>
      </c>
      <c r="AN126" s="79" t="b">
        <v>0</v>
      </c>
      <c r="AO126" s="85" t="s">
        <v>934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28</v>
      </c>
      <c r="BK126" s="49">
        <v>100</v>
      </c>
      <c r="BL126" s="48">
        <v>28</v>
      </c>
    </row>
    <row r="127" spans="1:64" ht="15">
      <c r="A127" s="64" t="s">
        <v>264</v>
      </c>
      <c r="B127" s="64" t="s">
        <v>291</v>
      </c>
      <c r="C127" s="65" t="s">
        <v>2400</v>
      </c>
      <c r="D127" s="66">
        <v>3</v>
      </c>
      <c r="E127" s="67" t="s">
        <v>132</v>
      </c>
      <c r="F127" s="68">
        <v>32</v>
      </c>
      <c r="G127" s="65"/>
      <c r="H127" s="69"/>
      <c r="I127" s="70"/>
      <c r="J127" s="70"/>
      <c r="K127" s="34" t="s">
        <v>65</v>
      </c>
      <c r="L127" s="77">
        <v>127</v>
      </c>
      <c r="M127" s="77"/>
      <c r="N127" s="72"/>
      <c r="O127" s="79" t="s">
        <v>326</v>
      </c>
      <c r="P127" s="81">
        <v>43647.79016203704</v>
      </c>
      <c r="Q127" s="79" t="s">
        <v>350</v>
      </c>
      <c r="R127" s="79"/>
      <c r="S127" s="79"/>
      <c r="T127" s="79" t="s">
        <v>460</v>
      </c>
      <c r="U127" s="79"/>
      <c r="V127" s="82" t="s">
        <v>561</v>
      </c>
      <c r="W127" s="81">
        <v>43647.79016203704</v>
      </c>
      <c r="X127" s="82" t="s">
        <v>664</v>
      </c>
      <c r="Y127" s="79"/>
      <c r="Z127" s="79"/>
      <c r="AA127" s="85" t="s">
        <v>857</v>
      </c>
      <c r="AB127" s="79"/>
      <c r="AC127" s="79" t="b">
        <v>0</v>
      </c>
      <c r="AD127" s="79">
        <v>0</v>
      </c>
      <c r="AE127" s="85" t="s">
        <v>988</v>
      </c>
      <c r="AF127" s="79" t="b">
        <v>0</v>
      </c>
      <c r="AG127" s="79" t="s">
        <v>990</v>
      </c>
      <c r="AH127" s="79"/>
      <c r="AI127" s="85" t="s">
        <v>988</v>
      </c>
      <c r="AJ127" s="79" t="b">
        <v>0</v>
      </c>
      <c r="AK127" s="79">
        <v>46</v>
      </c>
      <c r="AL127" s="85" t="s">
        <v>893</v>
      </c>
      <c r="AM127" s="79" t="s">
        <v>993</v>
      </c>
      <c r="AN127" s="79" t="b">
        <v>0</v>
      </c>
      <c r="AO127" s="85" t="s">
        <v>893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264</v>
      </c>
      <c r="B128" s="64" t="s">
        <v>290</v>
      </c>
      <c r="C128" s="65" t="s">
        <v>2400</v>
      </c>
      <c r="D128" s="66">
        <v>3</v>
      </c>
      <c r="E128" s="67" t="s">
        <v>132</v>
      </c>
      <c r="F128" s="68">
        <v>32</v>
      </c>
      <c r="G128" s="65"/>
      <c r="H128" s="69"/>
      <c r="I128" s="70"/>
      <c r="J128" s="70"/>
      <c r="K128" s="34" t="s">
        <v>65</v>
      </c>
      <c r="L128" s="77">
        <v>128</v>
      </c>
      <c r="M128" s="77"/>
      <c r="N128" s="72"/>
      <c r="O128" s="79" t="s">
        <v>326</v>
      </c>
      <c r="P128" s="81">
        <v>43647.79016203704</v>
      </c>
      <c r="Q128" s="79" t="s">
        <v>350</v>
      </c>
      <c r="R128" s="79"/>
      <c r="S128" s="79"/>
      <c r="T128" s="79" t="s">
        <v>460</v>
      </c>
      <c r="U128" s="79"/>
      <c r="V128" s="82" t="s">
        <v>561</v>
      </c>
      <c r="W128" s="81">
        <v>43647.79016203704</v>
      </c>
      <c r="X128" s="82" t="s">
        <v>664</v>
      </c>
      <c r="Y128" s="79"/>
      <c r="Z128" s="79"/>
      <c r="AA128" s="85" t="s">
        <v>857</v>
      </c>
      <c r="AB128" s="79"/>
      <c r="AC128" s="79" t="b">
        <v>0</v>
      </c>
      <c r="AD128" s="79">
        <v>0</v>
      </c>
      <c r="AE128" s="85" t="s">
        <v>988</v>
      </c>
      <c r="AF128" s="79" t="b">
        <v>0</v>
      </c>
      <c r="AG128" s="79" t="s">
        <v>990</v>
      </c>
      <c r="AH128" s="79"/>
      <c r="AI128" s="85" t="s">
        <v>988</v>
      </c>
      <c r="AJ128" s="79" t="b">
        <v>0</v>
      </c>
      <c r="AK128" s="79">
        <v>46</v>
      </c>
      <c r="AL128" s="85" t="s">
        <v>893</v>
      </c>
      <c r="AM128" s="79" t="s">
        <v>993</v>
      </c>
      <c r="AN128" s="79" t="b">
        <v>0</v>
      </c>
      <c r="AO128" s="85" t="s">
        <v>893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264</v>
      </c>
      <c r="B129" s="64" t="s">
        <v>289</v>
      </c>
      <c r="C129" s="65" t="s">
        <v>2400</v>
      </c>
      <c r="D129" s="66">
        <v>3</v>
      </c>
      <c r="E129" s="67" t="s">
        <v>132</v>
      </c>
      <c r="F129" s="68">
        <v>32</v>
      </c>
      <c r="G129" s="65"/>
      <c r="H129" s="69"/>
      <c r="I129" s="70"/>
      <c r="J129" s="70"/>
      <c r="K129" s="34" t="s">
        <v>65</v>
      </c>
      <c r="L129" s="77">
        <v>129</v>
      </c>
      <c r="M129" s="77"/>
      <c r="N129" s="72"/>
      <c r="O129" s="79" t="s">
        <v>326</v>
      </c>
      <c r="P129" s="81">
        <v>43647.79016203704</v>
      </c>
      <c r="Q129" s="79" t="s">
        <v>350</v>
      </c>
      <c r="R129" s="79"/>
      <c r="S129" s="79"/>
      <c r="T129" s="79" t="s">
        <v>460</v>
      </c>
      <c r="U129" s="79"/>
      <c r="V129" s="82" t="s">
        <v>561</v>
      </c>
      <c r="W129" s="81">
        <v>43647.79016203704</v>
      </c>
      <c r="X129" s="82" t="s">
        <v>664</v>
      </c>
      <c r="Y129" s="79"/>
      <c r="Z129" s="79"/>
      <c r="AA129" s="85" t="s">
        <v>857</v>
      </c>
      <c r="AB129" s="79"/>
      <c r="AC129" s="79" t="b">
        <v>0</v>
      </c>
      <c r="AD129" s="79">
        <v>0</v>
      </c>
      <c r="AE129" s="85" t="s">
        <v>988</v>
      </c>
      <c r="AF129" s="79" t="b">
        <v>0</v>
      </c>
      <c r="AG129" s="79" t="s">
        <v>990</v>
      </c>
      <c r="AH129" s="79"/>
      <c r="AI129" s="85" t="s">
        <v>988</v>
      </c>
      <c r="AJ129" s="79" t="b">
        <v>0</v>
      </c>
      <c r="AK129" s="79">
        <v>46</v>
      </c>
      <c r="AL129" s="85" t="s">
        <v>893</v>
      </c>
      <c r="AM129" s="79" t="s">
        <v>993</v>
      </c>
      <c r="AN129" s="79" t="b">
        <v>0</v>
      </c>
      <c r="AO129" s="85" t="s">
        <v>893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5</v>
      </c>
      <c r="BF129" s="48">
        <v>0</v>
      </c>
      <c r="BG129" s="49">
        <v>0</v>
      </c>
      <c r="BH129" s="48">
        <v>0</v>
      </c>
      <c r="BI129" s="49">
        <v>0</v>
      </c>
      <c r="BJ129" s="48">
        <v>19</v>
      </c>
      <c r="BK129" s="49">
        <v>95</v>
      </c>
      <c r="BL129" s="48">
        <v>20</v>
      </c>
    </row>
    <row r="130" spans="1:64" ht="15">
      <c r="A130" s="64" t="s">
        <v>265</v>
      </c>
      <c r="B130" s="64" t="s">
        <v>291</v>
      </c>
      <c r="C130" s="65" t="s">
        <v>2400</v>
      </c>
      <c r="D130" s="66">
        <v>3</v>
      </c>
      <c r="E130" s="67" t="s">
        <v>132</v>
      </c>
      <c r="F130" s="68">
        <v>32</v>
      </c>
      <c r="G130" s="65"/>
      <c r="H130" s="69"/>
      <c r="I130" s="70"/>
      <c r="J130" s="70"/>
      <c r="K130" s="34" t="s">
        <v>65</v>
      </c>
      <c r="L130" s="77">
        <v>130</v>
      </c>
      <c r="M130" s="77"/>
      <c r="N130" s="72"/>
      <c r="O130" s="79" t="s">
        <v>326</v>
      </c>
      <c r="P130" s="81">
        <v>43647.79927083333</v>
      </c>
      <c r="Q130" s="79" t="s">
        <v>350</v>
      </c>
      <c r="R130" s="79"/>
      <c r="S130" s="79"/>
      <c r="T130" s="79" t="s">
        <v>460</v>
      </c>
      <c r="U130" s="79"/>
      <c r="V130" s="82" t="s">
        <v>562</v>
      </c>
      <c r="W130" s="81">
        <v>43647.79927083333</v>
      </c>
      <c r="X130" s="82" t="s">
        <v>665</v>
      </c>
      <c r="Y130" s="79"/>
      <c r="Z130" s="79"/>
      <c r="AA130" s="85" t="s">
        <v>858</v>
      </c>
      <c r="AB130" s="79"/>
      <c r="AC130" s="79" t="b">
        <v>0</v>
      </c>
      <c r="AD130" s="79">
        <v>0</v>
      </c>
      <c r="AE130" s="85" t="s">
        <v>988</v>
      </c>
      <c r="AF130" s="79" t="b">
        <v>0</v>
      </c>
      <c r="AG130" s="79" t="s">
        <v>990</v>
      </c>
      <c r="AH130" s="79"/>
      <c r="AI130" s="85" t="s">
        <v>988</v>
      </c>
      <c r="AJ130" s="79" t="b">
        <v>0</v>
      </c>
      <c r="AK130" s="79">
        <v>46</v>
      </c>
      <c r="AL130" s="85" t="s">
        <v>893</v>
      </c>
      <c r="AM130" s="79" t="s">
        <v>992</v>
      </c>
      <c r="AN130" s="79" t="b">
        <v>0</v>
      </c>
      <c r="AO130" s="85" t="s">
        <v>893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265</v>
      </c>
      <c r="B131" s="64" t="s">
        <v>290</v>
      </c>
      <c r="C131" s="65" t="s">
        <v>2400</v>
      </c>
      <c r="D131" s="66">
        <v>3</v>
      </c>
      <c r="E131" s="67" t="s">
        <v>132</v>
      </c>
      <c r="F131" s="68">
        <v>32</v>
      </c>
      <c r="G131" s="65"/>
      <c r="H131" s="69"/>
      <c r="I131" s="70"/>
      <c r="J131" s="70"/>
      <c r="K131" s="34" t="s">
        <v>65</v>
      </c>
      <c r="L131" s="77">
        <v>131</v>
      </c>
      <c r="M131" s="77"/>
      <c r="N131" s="72"/>
      <c r="O131" s="79" t="s">
        <v>326</v>
      </c>
      <c r="P131" s="81">
        <v>43647.79927083333</v>
      </c>
      <c r="Q131" s="79" t="s">
        <v>350</v>
      </c>
      <c r="R131" s="79"/>
      <c r="S131" s="79"/>
      <c r="T131" s="79" t="s">
        <v>460</v>
      </c>
      <c r="U131" s="79"/>
      <c r="V131" s="82" t="s">
        <v>562</v>
      </c>
      <c r="W131" s="81">
        <v>43647.79927083333</v>
      </c>
      <c r="X131" s="82" t="s">
        <v>665</v>
      </c>
      <c r="Y131" s="79"/>
      <c r="Z131" s="79"/>
      <c r="AA131" s="85" t="s">
        <v>858</v>
      </c>
      <c r="AB131" s="79"/>
      <c r="AC131" s="79" t="b">
        <v>0</v>
      </c>
      <c r="AD131" s="79">
        <v>0</v>
      </c>
      <c r="AE131" s="85" t="s">
        <v>988</v>
      </c>
      <c r="AF131" s="79" t="b">
        <v>0</v>
      </c>
      <c r="AG131" s="79" t="s">
        <v>990</v>
      </c>
      <c r="AH131" s="79"/>
      <c r="AI131" s="85" t="s">
        <v>988</v>
      </c>
      <c r="AJ131" s="79" t="b">
        <v>0</v>
      </c>
      <c r="AK131" s="79">
        <v>46</v>
      </c>
      <c r="AL131" s="85" t="s">
        <v>893</v>
      </c>
      <c r="AM131" s="79" t="s">
        <v>992</v>
      </c>
      <c r="AN131" s="79" t="b">
        <v>0</v>
      </c>
      <c r="AO131" s="85" t="s">
        <v>893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265</v>
      </c>
      <c r="B132" s="64" t="s">
        <v>289</v>
      </c>
      <c r="C132" s="65" t="s">
        <v>2400</v>
      </c>
      <c r="D132" s="66">
        <v>3</v>
      </c>
      <c r="E132" s="67" t="s">
        <v>132</v>
      </c>
      <c r="F132" s="68">
        <v>32</v>
      </c>
      <c r="G132" s="65"/>
      <c r="H132" s="69"/>
      <c r="I132" s="70"/>
      <c r="J132" s="70"/>
      <c r="K132" s="34" t="s">
        <v>65</v>
      </c>
      <c r="L132" s="77">
        <v>132</v>
      </c>
      <c r="M132" s="77"/>
      <c r="N132" s="72"/>
      <c r="O132" s="79" t="s">
        <v>326</v>
      </c>
      <c r="P132" s="81">
        <v>43647.79927083333</v>
      </c>
      <c r="Q132" s="79" t="s">
        <v>350</v>
      </c>
      <c r="R132" s="79"/>
      <c r="S132" s="79"/>
      <c r="T132" s="79" t="s">
        <v>460</v>
      </c>
      <c r="U132" s="79"/>
      <c r="V132" s="82" t="s">
        <v>562</v>
      </c>
      <c r="W132" s="81">
        <v>43647.79927083333</v>
      </c>
      <c r="X132" s="82" t="s">
        <v>665</v>
      </c>
      <c r="Y132" s="79"/>
      <c r="Z132" s="79"/>
      <c r="AA132" s="85" t="s">
        <v>858</v>
      </c>
      <c r="AB132" s="79"/>
      <c r="AC132" s="79" t="b">
        <v>0</v>
      </c>
      <c r="AD132" s="79">
        <v>0</v>
      </c>
      <c r="AE132" s="85" t="s">
        <v>988</v>
      </c>
      <c r="AF132" s="79" t="b">
        <v>0</v>
      </c>
      <c r="AG132" s="79" t="s">
        <v>990</v>
      </c>
      <c r="AH132" s="79"/>
      <c r="AI132" s="85" t="s">
        <v>988</v>
      </c>
      <c r="AJ132" s="79" t="b">
        <v>0</v>
      </c>
      <c r="AK132" s="79">
        <v>46</v>
      </c>
      <c r="AL132" s="85" t="s">
        <v>893</v>
      </c>
      <c r="AM132" s="79" t="s">
        <v>992</v>
      </c>
      <c r="AN132" s="79" t="b">
        <v>0</v>
      </c>
      <c r="AO132" s="85" t="s">
        <v>893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5</v>
      </c>
      <c r="BF132" s="48">
        <v>0</v>
      </c>
      <c r="BG132" s="49">
        <v>0</v>
      </c>
      <c r="BH132" s="48">
        <v>0</v>
      </c>
      <c r="BI132" s="49">
        <v>0</v>
      </c>
      <c r="BJ132" s="48">
        <v>19</v>
      </c>
      <c r="BK132" s="49">
        <v>95</v>
      </c>
      <c r="BL132" s="48">
        <v>20</v>
      </c>
    </row>
    <row r="133" spans="1:64" ht="15">
      <c r="A133" s="64" t="s">
        <v>266</v>
      </c>
      <c r="B133" s="64" t="s">
        <v>291</v>
      </c>
      <c r="C133" s="65" t="s">
        <v>2400</v>
      </c>
      <c r="D133" s="66">
        <v>3</v>
      </c>
      <c r="E133" s="67" t="s">
        <v>132</v>
      </c>
      <c r="F133" s="68">
        <v>32</v>
      </c>
      <c r="G133" s="65"/>
      <c r="H133" s="69"/>
      <c r="I133" s="70"/>
      <c r="J133" s="70"/>
      <c r="K133" s="34" t="s">
        <v>65</v>
      </c>
      <c r="L133" s="77">
        <v>133</v>
      </c>
      <c r="M133" s="77"/>
      <c r="N133" s="72"/>
      <c r="O133" s="79" t="s">
        <v>326</v>
      </c>
      <c r="P133" s="81">
        <v>43647.8149537037</v>
      </c>
      <c r="Q133" s="79" t="s">
        <v>350</v>
      </c>
      <c r="R133" s="79"/>
      <c r="S133" s="79"/>
      <c r="T133" s="79" t="s">
        <v>460</v>
      </c>
      <c r="U133" s="79"/>
      <c r="V133" s="82" t="s">
        <v>563</v>
      </c>
      <c r="W133" s="81">
        <v>43647.8149537037</v>
      </c>
      <c r="X133" s="82" t="s">
        <v>666</v>
      </c>
      <c r="Y133" s="79"/>
      <c r="Z133" s="79"/>
      <c r="AA133" s="85" t="s">
        <v>859</v>
      </c>
      <c r="AB133" s="79"/>
      <c r="AC133" s="79" t="b">
        <v>0</v>
      </c>
      <c r="AD133" s="79">
        <v>0</v>
      </c>
      <c r="AE133" s="85" t="s">
        <v>988</v>
      </c>
      <c r="AF133" s="79" t="b">
        <v>0</v>
      </c>
      <c r="AG133" s="79" t="s">
        <v>990</v>
      </c>
      <c r="AH133" s="79"/>
      <c r="AI133" s="85" t="s">
        <v>988</v>
      </c>
      <c r="AJ133" s="79" t="b">
        <v>0</v>
      </c>
      <c r="AK133" s="79">
        <v>46</v>
      </c>
      <c r="AL133" s="85" t="s">
        <v>893</v>
      </c>
      <c r="AM133" s="79" t="s">
        <v>994</v>
      </c>
      <c r="AN133" s="79" t="b">
        <v>0</v>
      </c>
      <c r="AO133" s="85" t="s">
        <v>893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266</v>
      </c>
      <c r="B134" s="64" t="s">
        <v>290</v>
      </c>
      <c r="C134" s="65" t="s">
        <v>2400</v>
      </c>
      <c r="D134" s="66">
        <v>3</v>
      </c>
      <c r="E134" s="67" t="s">
        <v>132</v>
      </c>
      <c r="F134" s="68">
        <v>32</v>
      </c>
      <c r="G134" s="65"/>
      <c r="H134" s="69"/>
      <c r="I134" s="70"/>
      <c r="J134" s="70"/>
      <c r="K134" s="34" t="s">
        <v>65</v>
      </c>
      <c r="L134" s="77">
        <v>134</v>
      </c>
      <c r="M134" s="77"/>
      <c r="N134" s="72"/>
      <c r="O134" s="79" t="s">
        <v>326</v>
      </c>
      <c r="P134" s="81">
        <v>43647.8149537037</v>
      </c>
      <c r="Q134" s="79" t="s">
        <v>350</v>
      </c>
      <c r="R134" s="79"/>
      <c r="S134" s="79"/>
      <c r="T134" s="79" t="s">
        <v>460</v>
      </c>
      <c r="U134" s="79"/>
      <c r="V134" s="82" t="s">
        <v>563</v>
      </c>
      <c r="W134" s="81">
        <v>43647.8149537037</v>
      </c>
      <c r="X134" s="82" t="s">
        <v>666</v>
      </c>
      <c r="Y134" s="79"/>
      <c r="Z134" s="79"/>
      <c r="AA134" s="85" t="s">
        <v>859</v>
      </c>
      <c r="AB134" s="79"/>
      <c r="AC134" s="79" t="b">
        <v>0</v>
      </c>
      <c r="AD134" s="79">
        <v>0</v>
      </c>
      <c r="AE134" s="85" t="s">
        <v>988</v>
      </c>
      <c r="AF134" s="79" t="b">
        <v>0</v>
      </c>
      <c r="AG134" s="79" t="s">
        <v>990</v>
      </c>
      <c r="AH134" s="79"/>
      <c r="AI134" s="85" t="s">
        <v>988</v>
      </c>
      <c r="AJ134" s="79" t="b">
        <v>0</v>
      </c>
      <c r="AK134" s="79">
        <v>46</v>
      </c>
      <c r="AL134" s="85" t="s">
        <v>893</v>
      </c>
      <c r="AM134" s="79" t="s">
        <v>994</v>
      </c>
      <c r="AN134" s="79" t="b">
        <v>0</v>
      </c>
      <c r="AO134" s="85" t="s">
        <v>893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266</v>
      </c>
      <c r="B135" s="64" t="s">
        <v>289</v>
      </c>
      <c r="C135" s="65" t="s">
        <v>2400</v>
      </c>
      <c r="D135" s="66">
        <v>3</v>
      </c>
      <c r="E135" s="67" t="s">
        <v>132</v>
      </c>
      <c r="F135" s="68">
        <v>32</v>
      </c>
      <c r="G135" s="65"/>
      <c r="H135" s="69"/>
      <c r="I135" s="70"/>
      <c r="J135" s="70"/>
      <c r="K135" s="34" t="s">
        <v>65</v>
      </c>
      <c r="L135" s="77">
        <v>135</v>
      </c>
      <c r="M135" s="77"/>
      <c r="N135" s="72"/>
      <c r="O135" s="79" t="s">
        <v>326</v>
      </c>
      <c r="P135" s="81">
        <v>43647.8149537037</v>
      </c>
      <c r="Q135" s="79" t="s">
        <v>350</v>
      </c>
      <c r="R135" s="79"/>
      <c r="S135" s="79"/>
      <c r="T135" s="79" t="s">
        <v>460</v>
      </c>
      <c r="U135" s="79"/>
      <c r="V135" s="82" t="s">
        <v>563</v>
      </c>
      <c r="W135" s="81">
        <v>43647.8149537037</v>
      </c>
      <c r="X135" s="82" t="s">
        <v>666</v>
      </c>
      <c r="Y135" s="79"/>
      <c r="Z135" s="79"/>
      <c r="AA135" s="85" t="s">
        <v>859</v>
      </c>
      <c r="AB135" s="79"/>
      <c r="AC135" s="79" t="b">
        <v>0</v>
      </c>
      <c r="AD135" s="79">
        <v>0</v>
      </c>
      <c r="AE135" s="85" t="s">
        <v>988</v>
      </c>
      <c r="AF135" s="79" t="b">
        <v>0</v>
      </c>
      <c r="AG135" s="79" t="s">
        <v>990</v>
      </c>
      <c r="AH135" s="79"/>
      <c r="AI135" s="85" t="s">
        <v>988</v>
      </c>
      <c r="AJ135" s="79" t="b">
        <v>0</v>
      </c>
      <c r="AK135" s="79">
        <v>46</v>
      </c>
      <c r="AL135" s="85" t="s">
        <v>893</v>
      </c>
      <c r="AM135" s="79" t="s">
        <v>994</v>
      </c>
      <c r="AN135" s="79" t="b">
        <v>0</v>
      </c>
      <c r="AO135" s="85" t="s">
        <v>893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5</v>
      </c>
      <c r="BF135" s="48">
        <v>0</v>
      </c>
      <c r="BG135" s="49">
        <v>0</v>
      </c>
      <c r="BH135" s="48">
        <v>0</v>
      </c>
      <c r="BI135" s="49">
        <v>0</v>
      </c>
      <c r="BJ135" s="48">
        <v>19</v>
      </c>
      <c r="BK135" s="49">
        <v>95</v>
      </c>
      <c r="BL135" s="48">
        <v>20</v>
      </c>
    </row>
    <row r="136" spans="1:64" ht="15">
      <c r="A136" s="64" t="s">
        <v>232</v>
      </c>
      <c r="B136" s="64" t="s">
        <v>283</v>
      </c>
      <c r="C136" s="65" t="s">
        <v>2400</v>
      </c>
      <c r="D136" s="66">
        <v>3</v>
      </c>
      <c r="E136" s="67" t="s">
        <v>132</v>
      </c>
      <c r="F136" s="68">
        <v>32</v>
      </c>
      <c r="G136" s="65"/>
      <c r="H136" s="69"/>
      <c r="I136" s="70"/>
      <c r="J136" s="70"/>
      <c r="K136" s="34" t="s">
        <v>65</v>
      </c>
      <c r="L136" s="77">
        <v>136</v>
      </c>
      <c r="M136" s="77"/>
      <c r="N136" s="72"/>
      <c r="O136" s="79" t="s">
        <v>326</v>
      </c>
      <c r="P136" s="81">
        <v>43647.6265162037</v>
      </c>
      <c r="Q136" s="79" t="s">
        <v>345</v>
      </c>
      <c r="R136" s="79"/>
      <c r="S136" s="79"/>
      <c r="T136" s="79" t="s">
        <v>460</v>
      </c>
      <c r="U136" s="82" t="s">
        <v>476</v>
      </c>
      <c r="V136" s="82" t="s">
        <v>476</v>
      </c>
      <c r="W136" s="81">
        <v>43647.6265162037</v>
      </c>
      <c r="X136" s="82" t="s">
        <v>624</v>
      </c>
      <c r="Y136" s="79"/>
      <c r="Z136" s="79"/>
      <c r="AA136" s="85" t="s">
        <v>817</v>
      </c>
      <c r="AB136" s="79"/>
      <c r="AC136" s="79" t="b">
        <v>0</v>
      </c>
      <c r="AD136" s="79">
        <v>11</v>
      </c>
      <c r="AE136" s="85" t="s">
        <v>988</v>
      </c>
      <c r="AF136" s="79" t="b">
        <v>0</v>
      </c>
      <c r="AG136" s="79" t="s">
        <v>990</v>
      </c>
      <c r="AH136" s="79"/>
      <c r="AI136" s="85" t="s">
        <v>988</v>
      </c>
      <c r="AJ136" s="79" t="b">
        <v>0</v>
      </c>
      <c r="AK136" s="79">
        <v>3</v>
      </c>
      <c r="AL136" s="85" t="s">
        <v>988</v>
      </c>
      <c r="AM136" s="79" t="s">
        <v>993</v>
      </c>
      <c r="AN136" s="79" t="b">
        <v>0</v>
      </c>
      <c r="AO136" s="85" t="s">
        <v>817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232</v>
      </c>
      <c r="B137" s="64" t="s">
        <v>267</v>
      </c>
      <c r="C137" s="65" t="s">
        <v>2400</v>
      </c>
      <c r="D137" s="66">
        <v>3</v>
      </c>
      <c r="E137" s="67" t="s">
        <v>132</v>
      </c>
      <c r="F137" s="68">
        <v>32</v>
      </c>
      <c r="G137" s="65"/>
      <c r="H137" s="69"/>
      <c r="I137" s="70"/>
      <c r="J137" s="70"/>
      <c r="K137" s="34" t="s">
        <v>66</v>
      </c>
      <c r="L137" s="77">
        <v>137</v>
      </c>
      <c r="M137" s="77"/>
      <c r="N137" s="72"/>
      <c r="O137" s="79" t="s">
        <v>326</v>
      </c>
      <c r="P137" s="81">
        <v>43647.6265162037</v>
      </c>
      <c r="Q137" s="79" t="s">
        <v>345</v>
      </c>
      <c r="R137" s="79"/>
      <c r="S137" s="79"/>
      <c r="T137" s="79" t="s">
        <v>460</v>
      </c>
      <c r="U137" s="82" t="s">
        <v>476</v>
      </c>
      <c r="V137" s="82" t="s">
        <v>476</v>
      </c>
      <c r="W137" s="81">
        <v>43647.6265162037</v>
      </c>
      <c r="X137" s="82" t="s">
        <v>624</v>
      </c>
      <c r="Y137" s="79"/>
      <c r="Z137" s="79"/>
      <c r="AA137" s="85" t="s">
        <v>817</v>
      </c>
      <c r="AB137" s="79"/>
      <c r="AC137" s="79" t="b">
        <v>0</v>
      </c>
      <c r="AD137" s="79">
        <v>11</v>
      </c>
      <c r="AE137" s="85" t="s">
        <v>988</v>
      </c>
      <c r="AF137" s="79" t="b">
        <v>0</v>
      </c>
      <c r="AG137" s="79" t="s">
        <v>990</v>
      </c>
      <c r="AH137" s="79"/>
      <c r="AI137" s="85" t="s">
        <v>988</v>
      </c>
      <c r="AJ137" s="79" t="b">
        <v>0</v>
      </c>
      <c r="AK137" s="79">
        <v>3</v>
      </c>
      <c r="AL137" s="85" t="s">
        <v>988</v>
      </c>
      <c r="AM137" s="79" t="s">
        <v>993</v>
      </c>
      <c r="AN137" s="79" t="b">
        <v>0</v>
      </c>
      <c r="AO137" s="85" t="s">
        <v>817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267</v>
      </c>
      <c r="B138" s="64" t="s">
        <v>232</v>
      </c>
      <c r="C138" s="65" t="s">
        <v>2400</v>
      </c>
      <c r="D138" s="66">
        <v>3</v>
      </c>
      <c r="E138" s="67" t="s">
        <v>132</v>
      </c>
      <c r="F138" s="68">
        <v>32</v>
      </c>
      <c r="G138" s="65"/>
      <c r="H138" s="69"/>
      <c r="I138" s="70"/>
      <c r="J138" s="70"/>
      <c r="K138" s="34" t="s">
        <v>66</v>
      </c>
      <c r="L138" s="77">
        <v>138</v>
      </c>
      <c r="M138" s="77"/>
      <c r="N138" s="72"/>
      <c r="O138" s="79" t="s">
        <v>326</v>
      </c>
      <c r="P138" s="81">
        <v>43647.82865740741</v>
      </c>
      <c r="Q138" s="79" t="s">
        <v>349</v>
      </c>
      <c r="R138" s="79"/>
      <c r="S138" s="79"/>
      <c r="T138" s="79"/>
      <c r="U138" s="79"/>
      <c r="V138" s="82" t="s">
        <v>564</v>
      </c>
      <c r="W138" s="81">
        <v>43647.82865740741</v>
      </c>
      <c r="X138" s="82" t="s">
        <v>667</v>
      </c>
      <c r="Y138" s="79"/>
      <c r="Z138" s="79"/>
      <c r="AA138" s="85" t="s">
        <v>860</v>
      </c>
      <c r="AB138" s="79"/>
      <c r="AC138" s="79" t="b">
        <v>0</v>
      </c>
      <c r="AD138" s="79">
        <v>0</v>
      </c>
      <c r="AE138" s="85" t="s">
        <v>988</v>
      </c>
      <c r="AF138" s="79" t="b">
        <v>0</v>
      </c>
      <c r="AG138" s="79" t="s">
        <v>990</v>
      </c>
      <c r="AH138" s="79"/>
      <c r="AI138" s="85" t="s">
        <v>988</v>
      </c>
      <c r="AJ138" s="79" t="b">
        <v>0</v>
      </c>
      <c r="AK138" s="79">
        <v>3</v>
      </c>
      <c r="AL138" s="85" t="s">
        <v>817</v>
      </c>
      <c r="AM138" s="79" t="s">
        <v>993</v>
      </c>
      <c r="AN138" s="79" t="b">
        <v>0</v>
      </c>
      <c r="AO138" s="85" t="s">
        <v>817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1</v>
      </c>
      <c r="BE138" s="49">
        <v>4.3478260869565215</v>
      </c>
      <c r="BF138" s="48">
        <v>1</v>
      </c>
      <c r="BG138" s="49">
        <v>4.3478260869565215</v>
      </c>
      <c r="BH138" s="48">
        <v>0</v>
      </c>
      <c r="BI138" s="49">
        <v>0</v>
      </c>
      <c r="BJ138" s="48">
        <v>21</v>
      </c>
      <c r="BK138" s="49">
        <v>91.30434782608695</v>
      </c>
      <c r="BL138" s="48">
        <v>23</v>
      </c>
    </row>
    <row r="139" spans="1:64" ht="15">
      <c r="A139" s="64" t="s">
        <v>268</v>
      </c>
      <c r="B139" s="64" t="s">
        <v>291</v>
      </c>
      <c r="C139" s="65" t="s">
        <v>2400</v>
      </c>
      <c r="D139" s="66">
        <v>3</v>
      </c>
      <c r="E139" s="67" t="s">
        <v>132</v>
      </c>
      <c r="F139" s="68">
        <v>32</v>
      </c>
      <c r="G139" s="65"/>
      <c r="H139" s="69"/>
      <c r="I139" s="70"/>
      <c r="J139" s="70"/>
      <c r="K139" s="34" t="s">
        <v>65</v>
      </c>
      <c r="L139" s="77">
        <v>139</v>
      </c>
      <c r="M139" s="77"/>
      <c r="N139" s="72"/>
      <c r="O139" s="79" t="s">
        <v>326</v>
      </c>
      <c r="P139" s="81">
        <v>43647.85083333333</v>
      </c>
      <c r="Q139" s="79" t="s">
        <v>350</v>
      </c>
      <c r="R139" s="79"/>
      <c r="S139" s="79"/>
      <c r="T139" s="79" t="s">
        <v>460</v>
      </c>
      <c r="U139" s="79"/>
      <c r="V139" s="82" t="s">
        <v>565</v>
      </c>
      <c r="W139" s="81">
        <v>43647.85083333333</v>
      </c>
      <c r="X139" s="82" t="s">
        <v>668</v>
      </c>
      <c r="Y139" s="79"/>
      <c r="Z139" s="79"/>
      <c r="AA139" s="85" t="s">
        <v>861</v>
      </c>
      <c r="AB139" s="79"/>
      <c r="AC139" s="79" t="b">
        <v>0</v>
      </c>
      <c r="AD139" s="79">
        <v>0</v>
      </c>
      <c r="AE139" s="85" t="s">
        <v>988</v>
      </c>
      <c r="AF139" s="79" t="b">
        <v>0</v>
      </c>
      <c r="AG139" s="79" t="s">
        <v>990</v>
      </c>
      <c r="AH139" s="79"/>
      <c r="AI139" s="85" t="s">
        <v>988</v>
      </c>
      <c r="AJ139" s="79" t="b">
        <v>0</v>
      </c>
      <c r="AK139" s="79">
        <v>46</v>
      </c>
      <c r="AL139" s="85" t="s">
        <v>893</v>
      </c>
      <c r="AM139" s="79" t="s">
        <v>993</v>
      </c>
      <c r="AN139" s="79" t="b">
        <v>0</v>
      </c>
      <c r="AO139" s="85" t="s">
        <v>893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268</v>
      </c>
      <c r="B140" s="64" t="s">
        <v>290</v>
      </c>
      <c r="C140" s="65" t="s">
        <v>2400</v>
      </c>
      <c r="D140" s="66">
        <v>3</v>
      </c>
      <c r="E140" s="67" t="s">
        <v>132</v>
      </c>
      <c r="F140" s="68">
        <v>32</v>
      </c>
      <c r="G140" s="65"/>
      <c r="H140" s="69"/>
      <c r="I140" s="70"/>
      <c r="J140" s="70"/>
      <c r="K140" s="34" t="s">
        <v>65</v>
      </c>
      <c r="L140" s="77">
        <v>140</v>
      </c>
      <c r="M140" s="77"/>
      <c r="N140" s="72"/>
      <c r="O140" s="79" t="s">
        <v>326</v>
      </c>
      <c r="P140" s="81">
        <v>43647.85083333333</v>
      </c>
      <c r="Q140" s="79" t="s">
        <v>350</v>
      </c>
      <c r="R140" s="79"/>
      <c r="S140" s="79"/>
      <c r="T140" s="79" t="s">
        <v>460</v>
      </c>
      <c r="U140" s="79"/>
      <c r="V140" s="82" t="s">
        <v>565</v>
      </c>
      <c r="W140" s="81">
        <v>43647.85083333333</v>
      </c>
      <c r="X140" s="82" t="s">
        <v>668</v>
      </c>
      <c r="Y140" s="79"/>
      <c r="Z140" s="79"/>
      <c r="AA140" s="85" t="s">
        <v>861</v>
      </c>
      <c r="AB140" s="79"/>
      <c r="AC140" s="79" t="b">
        <v>0</v>
      </c>
      <c r="AD140" s="79">
        <v>0</v>
      </c>
      <c r="AE140" s="85" t="s">
        <v>988</v>
      </c>
      <c r="AF140" s="79" t="b">
        <v>0</v>
      </c>
      <c r="AG140" s="79" t="s">
        <v>990</v>
      </c>
      <c r="AH140" s="79"/>
      <c r="AI140" s="85" t="s">
        <v>988</v>
      </c>
      <c r="AJ140" s="79" t="b">
        <v>0</v>
      </c>
      <c r="AK140" s="79">
        <v>46</v>
      </c>
      <c r="AL140" s="85" t="s">
        <v>893</v>
      </c>
      <c r="AM140" s="79" t="s">
        <v>993</v>
      </c>
      <c r="AN140" s="79" t="b">
        <v>0</v>
      </c>
      <c r="AO140" s="85" t="s">
        <v>893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268</v>
      </c>
      <c r="B141" s="64" t="s">
        <v>289</v>
      </c>
      <c r="C141" s="65" t="s">
        <v>2400</v>
      </c>
      <c r="D141" s="66">
        <v>3</v>
      </c>
      <c r="E141" s="67" t="s">
        <v>132</v>
      </c>
      <c r="F141" s="68">
        <v>32</v>
      </c>
      <c r="G141" s="65"/>
      <c r="H141" s="69"/>
      <c r="I141" s="70"/>
      <c r="J141" s="70"/>
      <c r="K141" s="34" t="s">
        <v>65</v>
      </c>
      <c r="L141" s="77">
        <v>141</v>
      </c>
      <c r="M141" s="77"/>
      <c r="N141" s="72"/>
      <c r="O141" s="79" t="s">
        <v>326</v>
      </c>
      <c r="P141" s="81">
        <v>43647.85083333333</v>
      </c>
      <c r="Q141" s="79" t="s">
        <v>350</v>
      </c>
      <c r="R141" s="79"/>
      <c r="S141" s="79"/>
      <c r="T141" s="79" t="s">
        <v>460</v>
      </c>
      <c r="U141" s="79"/>
      <c r="V141" s="82" t="s">
        <v>565</v>
      </c>
      <c r="W141" s="81">
        <v>43647.85083333333</v>
      </c>
      <c r="X141" s="82" t="s">
        <v>668</v>
      </c>
      <c r="Y141" s="79"/>
      <c r="Z141" s="79"/>
      <c r="AA141" s="85" t="s">
        <v>861</v>
      </c>
      <c r="AB141" s="79"/>
      <c r="AC141" s="79" t="b">
        <v>0</v>
      </c>
      <c r="AD141" s="79">
        <v>0</v>
      </c>
      <c r="AE141" s="85" t="s">
        <v>988</v>
      </c>
      <c r="AF141" s="79" t="b">
        <v>0</v>
      </c>
      <c r="AG141" s="79" t="s">
        <v>990</v>
      </c>
      <c r="AH141" s="79"/>
      <c r="AI141" s="85" t="s">
        <v>988</v>
      </c>
      <c r="AJ141" s="79" t="b">
        <v>0</v>
      </c>
      <c r="AK141" s="79">
        <v>46</v>
      </c>
      <c r="AL141" s="85" t="s">
        <v>893</v>
      </c>
      <c r="AM141" s="79" t="s">
        <v>993</v>
      </c>
      <c r="AN141" s="79" t="b">
        <v>0</v>
      </c>
      <c r="AO141" s="85" t="s">
        <v>893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5</v>
      </c>
      <c r="BF141" s="48">
        <v>0</v>
      </c>
      <c r="BG141" s="49">
        <v>0</v>
      </c>
      <c r="BH141" s="48">
        <v>0</v>
      </c>
      <c r="BI141" s="49">
        <v>0</v>
      </c>
      <c r="BJ141" s="48">
        <v>19</v>
      </c>
      <c r="BK141" s="49">
        <v>95</v>
      </c>
      <c r="BL141" s="48">
        <v>20</v>
      </c>
    </row>
    <row r="142" spans="1:64" ht="15">
      <c r="A142" s="64" t="s">
        <v>269</v>
      </c>
      <c r="B142" s="64" t="s">
        <v>291</v>
      </c>
      <c r="C142" s="65" t="s">
        <v>2400</v>
      </c>
      <c r="D142" s="66">
        <v>3</v>
      </c>
      <c r="E142" s="67" t="s">
        <v>132</v>
      </c>
      <c r="F142" s="68">
        <v>32</v>
      </c>
      <c r="G142" s="65"/>
      <c r="H142" s="69"/>
      <c r="I142" s="70"/>
      <c r="J142" s="70"/>
      <c r="K142" s="34" t="s">
        <v>65</v>
      </c>
      <c r="L142" s="77">
        <v>142</v>
      </c>
      <c r="M142" s="77"/>
      <c r="N142" s="72"/>
      <c r="O142" s="79" t="s">
        <v>326</v>
      </c>
      <c r="P142" s="81">
        <v>43647.87075231481</v>
      </c>
      <c r="Q142" s="79" t="s">
        <v>350</v>
      </c>
      <c r="R142" s="79"/>
      <c r="S142" s="79"/>
      <c r="T142" s="79" t="s">
        <v>460</v>
      </c>
      <c r="U142" s="79"/>
      <c r="V142" s="82" t="s">
        <v>566</v>
      </c>
      <c r="W142" s="81">
        <v>43647.87075231481</v>
      </c>
      <c r="X142" s="82" t="s">
        <v>669</v>
      </c>
      <c r="Y142" s="79"/>
      <c r="Z142" s="79"/>
      <c r="AA142" s="85" t="s">
        <v>862</v>
      </c>
      <c r="AB142" s="79"/>
      <c r="AC142" s="79" t="b">
        <v>0</v>
      </c>
      <c r="AD142" s="79">
        <v>0</v>
      </c>
      <c r="AE142" s="85" t="s">
        <v>988</v>
      </c>
      <c r="AF142" s="79" t="b">
        <v>0</v>
      </c>
      <c r="AG142" s="79" t="s">
        <v>990</v>
      </c>
      <c r="AH142" s="79"/>
      <c r="AI142" s="85" t="s">
        <v>988</v>
      </c>
      <c r="AJ142" s="79" t="b">
        <v>0</v>
      </c>
      <c r="AK142" s="79">
        <v>46</v>
      </c>
      <c r="AL142" s="85" t="s">
        <v>893</v>
      </c>
      <c r="AM142" s="79" t="s">
        <v>993</v>
      </c>
      <c r="AN142" s="79" t="b">
        <v>0</v>
      </c>
      <c r="AO142" s="85" t="s">
        <v>893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269</v>
      </c>
      <c r="B143" s="64" t="s">
        <v>290</v>
      </c>
      <c r="C143" s="65" t="s">
        <v>2400</v>
      </c>
      <c r="D143" s="66">
        <v>3</v>
      </c>
      <c r="E143" s="67" t="s">
        <v>132</v>
      </c>
      <c r="F143" s="68">
        <v>32</v>
      </c>
      <c r="G143" s="65"/>
      <c r="H143" s="69"/>
      <c r="I143" s="70"/>
      <c r="J143" s="70"/>
      <c r="K143" s="34" t="s">
        <v>65</v>
      </c>
      <c r="L143" s="77">
        <v>143</v>
      </c>
      <c r="M143" s="77"/>
      <c r="N143" s="72"/>
      <c r="O143" s="79" t="s">
        <v>326</v>
      </c>
      <c r="P143" s="81">
        <v>43647.87075231481</v>
      </c>
      <c r="Q143" s="79" t="s">
        <v>350</v>
      </c>
      <c r="R143" s="79"/>
      <c r="S143" s="79"/>
      <c r="T143" s="79" t="s">
        <v>460</v>
      </c>
      <c r="U143" s="79"/>
      <c r="V143" s="82" t="s">
        <v>566</v>
      </c>
      <c r="W143" s="81">
        <v>43647.87075231481</v>
      </c>
      <c r="X143" s="82" t="s">
        <v>669</v>
      </c>
      <c r="Y143" s="79"/>
      <c r="Z143" s="79"/>
      <c r="AA143" s="85" t="s">
        <v>862</v>
      </c>
      <c r="AB143" s="79"/>
      <c r="AC143" s="79" t="b">
        <v>0</v>
      </c>
      <c r="AD143" s="79">
        <v>0</v>
      </c>
      <c r="AE143" s="85" t="s">
        <v>988</v>
      </c>
      <c r="AF143" s="79" t="b">
        <v>0</v>
      </c>
      <c r="AG143" s="79" t="s">
        <v>990</v>
      </c>
      <c r="AH143" s="79"/>
      <c r="AI143" s="85" t="s">
        <v>988</v>
      </c>
      <c r="AJ143" s="79" t="b">
        <v>0</v>
      </c>
      <c r="AK143" s="79">
        <v>46</v>
      </c>
      <c r="AL143" s="85" t="s">
        <v>893</v>
      </c>
      <c r="AM143" s="79" t="s">
        <v>993</v>
      </c>
      <c r="AN143" s="79" t="b">
        <v>0</v>
      </c>
      <c r="AO143" s="85" t="s">
        <v>893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269</v>
      </c>
      <c r="B144" s="64" t="s">
        <v>289</v>
      </c>
      <c r="C144" s="65" t="s">
        <v>2400</v>
      </c>
      <c r="D144" s="66">
        <v>3</v>
      </c>
      <c r="E144" s="67" t="s">
        <v>132</v>
      </c>
      <c r="F144" s="68">
        <v>32</v>
      </c>
      <c r="G144" s="65"/>
      <c r="H144" s="69"/>
      <c r="I144" s="70"/>
      <c r="J144" s="70"/>
      <c r="K144" s="34" t="s">
        <v>65</v>
      </c>
      <c r="L144" s="77">
        <v>144</v>
      </c>
      <c r="M144" s="77"/>
      <c r="N144" s="72"/>
      <c r="O144" s="79" t="s">
        <v>326</v>
      </c>
      <c r="P144" s="81">
        <v>43647.87075231481</v>
      </c>
      <c r="Q144" s="79" t="s">
        <v>350</v>
      </c>
      <c r="R144" s="79"/>
      <c r="S144" s="79"/>
      <c r="T144" s="79" t="s">
        <v>460</v>
      </c>
      <c r="U144" s="79"/>
      <c r="V144" s="82" t="s">
        <v>566</v>
      </c>
      <c r="W144" s="81">
        <v>43647.87075231481</v>
      </c>
      <c r="X144" s="82" t="s">
        <v>669</v>
      </c>
      <c r="Y144" s="79"/>
      <c r="Z144" s="79"/>
      <c r="AA144" s="85" t="s">
        <v>862</v>
      </c>
      <c r="AB144" s="79"/>
      <c r="AC144" s="79" t="b">
        <v>0</v>
      </c>
      <c r="AD144" s="79">
        <v>0</v>
      </c>
      <c r="AE144" s="85" t="s">
        <v>988</v>
      </c>
      <c r="AF144" s="79" t="b">
        <v>0</v>
      </c>
      <c r="AG144" s="79" t="s">
        <v>990</v>
      </c>
      <c r="AH144" s="79"/>
      <c r="AI144" s="85" t="s">
        <v>988</v>
      </c>
      <c r="AJ144" s="79" t="b">
        <v>0</v>
      </c>
      <c r="AK144" s="79">
        <v>46</v>
      </c>
      <c r="AL144" s="85" t="s">
        <v>893</v>
      </c>
      <c r="AM144" s="79" t="s">
        <v>993</v>
      </c>
      <c r="AN144" s="79" t="b">
        <v>0</v>
      </c>
      <c r="AO144" s="85" t="s">
        <v>893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5</v>
      </c>
      <c r="BF144" s="48">
        <v>0</v>
      </c>
      <c r="BG144" s="49">
        <v>0</v>
      </c>
      <c r="BH144" s="48">
        <v>0</v>
      </c>
      <c r="BI144" s="49">
        <v>0</v>
      </c>
      <c r="BJ144" s="48">
        <v>19</v>
      </c>
      <c r="BK144" s="49">
        <v>95</v>
      </c>
      <c r="BL144" s="48">
        <v>20</v>
      </c>
    </row>
    <row r="145" spans="1:64" ht="15">
      <c r="A145" s="64" t="s">
        <v>270</v>
      </c>
      <c r="B145" s="64" t="s">
        <v>291</v>
      </c>
      <c r="C145" s="65" t="s">
        <v>2400</v>
      </c>
      <c r="D145" s="66">
        <v>3</v>
      </c>
      <c r="E145" s="67" t="s">
        <v>132</v>
      </c>
      <c r="F145" s="68">
        <v>32</v>
      </c>
      <c r="G145" s="65"/>
      <c r="H145" s="69"/>
      <c r="I145" s="70"/>
      <c r="J145" s="70"/>
      <c r="K145" s="34" t="s">
        <v>65</v>
      </c>
      <c r="L145" s="77">
        <v>145</v>
      </c>
      <c r="M145" s="77"/>
      <c r="N145" s="72"/>
      <c r="O145" s="79" t="s">
        <v>326</v>
      </c>
      <c r="P145" s="81">
        <v>43647.87186342593</v>
      </c>
      <c r="Q145" s="79" t="s">
        <v>350</v>
      </c>
      <c r="R145" s="79"/>
      <c r="S145" s="79"/>
      <c r="T145" s="79" t="s">
        <v>460</v>
      </c>
      <c r="U145" s="79"/>
      <c r="V145" s="82" t="s">
        <v>567</v>
      </c>
      <c r="W145" s="81">
        <v>43647.87186342593</v>
      </c>
      <c r="X145" s="82" t="s">
        <v>670</v>
      </c>
      <c r="Y145" s="79"/>
      <c r="Z145" s="79"/>
      <c r="AA145" s="85" t="s">
        <v>863</v>
      </c>
      <c r="AB145" s="79"/>
      <c r="AC145" s="79" t="b">
        <v>0</v>
      </c>
      <c r="AD145" s="79">
        <v>0</v>
      </c>
      <c r="AE145" s="85" t="s">
        <v>988</v>
      </c>
      <c r="AF145" s="79" t="b">
        <v>0</v>
      </c>
      <c r="AG145" s="79" t="s">
        <v>990</v>
      </c>
      <c r="AH145" s="79"/>
      <c r="AI145" s="85" t="s">
        <v>988</v>
      </c>
      <c r="AJ145" s="79" t="b">
        <v>0</v>
      </c>
      <c r="AK145" s="79">
        <v>46</v>
      </c>
      <c r="AL145" s="85" t="s">
        <v>893</v>
      </c>
      <c r="AM145" s="79" t="s">
        <v>995</v>
      </c>
      <c r="AN145" s="79" t="b">
        <v>0</v>
      </c>
      <c r="AO145" s="85" t="s">
        <v>893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270</v>
      </c>
      <c r="B146" s="64" t="s">
        <v>290</v>
      </c>
      <c r="C146" s="65" t="s">
        <v>2400</v>
      </c>
      <c r="D146" s="66">
        <v>3</v>
      </c>
      <c r="E146" s="67" t="s">
        <v>132</v>
      </c>
      <c r="F146" s="68">
        <v>32</v>
      </c>
      <c r="G146" s="65"/>
      <c r="H146" s="69"/>
      <c r="I146" s="70"/>
      <c r="J146" s="70"/>
      <c r="K146" s="34" t="s">
        <v>65</v>
      </c>
      <c r="L146" s="77">
        <v>146</v>
      </c>
      <c r="M146" s="77"/>
      <c r="N146" s="72"/>
      <c r="O146" s="79" t="s">
        <v>326</v>
      </c>
      <c r="P146" s="81">
        <v>43647.87186342593</v>
      </c>
      <c r="Q146" s="79" t="s">
        <v>350</v>
      </c>
      <c r="R146" s="79"/>
      <c r="S146" s="79"/>
      <c r="T146" s="79" t="s">
        <v>460</v>
      </c>
      <c r="U146" s="79"/>
      <c r="V146" s="82" t="s">
        <v>567</v>
      </c>
      <c r="W146" s="81">
        <v>43647.87186342593</v>
      </c>
      <c r="X146" s="82" t="s">
        <v>670</v>
      </c>
      <c r="Y146" s="79"/>
      <c r="Z146" s="79"/>
      <c r="AA146" s="85" t="s">
        <v>863</v>
      </c>
      <c r="AB146" s="79"/>
      <c r="AC146" s="79" t="b">
        <v>0</v>
      </c>
      <c r="AD146" s="79">
        <v>0</v>
      </c>
      <c r="AE146" s="85" t="s">
        <v>988</v>
      </c>
      <c r="AF146" s="79" t="b">
        <v>0</v>
      </c>
      <c r="AG146" s="79" t="s">
        <v>990</v>
      </c>
      <c r="AH146" s="79"/>
      <c r="AI146" s="85" t="s">
        <v>988</v>
      </c>
      <c r="AJ146" s="79" t="b">
        <v>0</v>
      </c>
      <c r="AK146" s="79">
        <v>46</v>
      </c>
      <c r="AL146" s="85" t="s">
        <v>893</v>
      </c>
      <c r="AM146" s="79" t="s">
        <v>995</v>
      </c>
      <c r="AN146" s="79" t="b">
        <v>0</v>
      </c>
      <c r="AO146" s="85" t="s">
        <v>893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270</v>
      </c>
      <c r="B147" s="64" t="s">
        <v>289</v>
      </c>
      <c r="C147" s="65" t="s">
        <v>2400</v>
      </c>
      <c r="D147" s="66">
        <v>3</v>
      </c>
      <c r="E147" s="67" t="s">
        <v>132</v>
      </c>
      <c r="F147" s="68">
        <v>32</v>
      </c>
      <c r="G147" s="65"/>
      <c r="H147" s="69"/>
      <c r="I147" s="70"/>
      <c r="J147" s="70"/>
      <c r="K147" s="34" t="s">
        <v>65</v>
      </c>
      <c r="L147" s="77">
        <v>147</v>
      </c>
      <c r="M147" s="77"/>
      <c r="N147" s="72"/>
      <c r="O147" s="79" t="s">
        <v>326</v>
      </c>
      <c r="P147" s="81">
        <v>43647.87186342593</v>
      </c>
      <c r="Q147" s="79" t="s">
        <v>350</v>
      </c>
      <c r="R147" s="79"/>
      <c r="S147" s="79"/>
      <c r="T147" s="79" t="s">
        <v>460</v>
      </c>
      <c r="U147" s="79"/>
      <c r="V147" s="82" t="s">
        <v>567</v>
      </c>
      <c r="W147" s="81">
        <v>43647.87186342593</v>
      </c>
      <c r="X147" s="82" t="s">
        <v>670</v>
      </c>
      <c r="Y147" s="79"/>
      <c r="Z147" s="79"/>
      <c r="AA147" s="85" t="s">
        <v>863</v>
      </c>
      <c r="AB147" s="79"/>
      <c r="AC147" s="79" t="b">
        <v>0</v>
      </c>
      <c r="AD147" s="79">
        <v>0</v>
      </c>
      <c r="AE147" s="85" t="s">
        <v>988</v>
      </c>
      <c r="AF147" s="79" t="b">
        <v>0</v>
      </c>
      <c r="AG147" s="79" t="s">
        <v>990</v>
      </c>
      <c r="AH147" s="79"/>
      <c r="AI147" s="85" t="s">
        <v>988</v>
      </c>
      <c r="AJ147" s="79" t="b">
        <v>0</v>
      </c>
      <c r="AK147" s="79">
        <v>46</v>
      </c>
      <c r="AL147" s="85" t="s">
        <v>893</v>
      </c>
      <c r="AM147" s="79" t="s">
        <v>995</v>
      </c>
      <c r="AN147" s="79" t="b">
        <v>0</v>
      </c>
      <c r="AO147" s="85" t="s">
        <v>893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v>
      </c>
      <c r="BF147" s="48">
        <v>0</v>
      </c>
      <c r="BG147" s="49">
        <v>0</v>
      </c>
      <c r="BH147" s="48">
        <v>0</v>
      </c>
      <c r="BI147" s="49">
        <v>0</v>
      </c>
      <c r="BJ147" s="48">
        <v>19</v>
      </c>
      <c r="BK147" s="49">
        <v>95</v>
      </c>
      <c r="BL147" s="48">
        <v>20</v>
      </c>
    </row>
    <row r="148" spans="1:64" ht="15">
      <c r="A148" s="64" t="s">
        <v>271</v>
      </c>
      <c r="B148" s="64" t="s">
        <v>299</v>
      </c>
      <c r="C148" s="65" t="s">
        <v>2400</v>
      </c>
      <c r="D148" s="66">
        <v>3</v>
      </c>
      <c r="E148" s="67" t="s">
        <v>132</v>
      </c>
      <c r="F148" s="68">
        <v>32</v>
      </c>
      <c r="G148" s="65"/>
      <c r="H148" s="69"/>
      <c r="I148" s="70"/>
      <c r="J148" s="70"/>
      <c r="K148" s="34" t="s">
        <v>65</v>
      </c>
      <c r="L148" s="77">
        <v>148</v>
      </c>
      <c r="M148" s="77"/>
      <c r="N148" s="72"/>
      <c r="O148" s="79" t="s">
        <v>326</v>
      </c>
      <c r="P148" s="81">
        <v>43647.52060185185</v>
      </c>
      <c r="Q148" s="79" t="s">
        <v>356</v>
      </c>
      <c r="R148" s="79"/>
      <c r="S148" s="79"/>
      <c r="T148" s="79" t="s">
        <v>460</v>
      </c>
      <c r="U148" s="79"/>
      <c r="V148" s="82" t="s">
        <v>568</v>
      </c>
      <c r="W148" s="81">
        <v>43647.52060185185</v>
      </c>
      <c r="X148" s="82" t="s">
        <v>671</v>
      </c>
      <c r="Y148" s="79"/>
      <c r="Z148" s="79"/>
      <c r="AA148" s="85" t="s">
        <v>864</v>
      </c>
      <c r="AB148" s="79"/>
      <c r="AC148" s="79" t="b">
        <v>0</v>
      </c>
      <c r="AD148" s="79">
        <v>1</v>
      </c>
      <c r="AE148" s="85" t="s">
        <v>988</v>
      </c>
      <c r="AF148" s="79" t="b">
        <v>0</v>
      </c>
      <c r="AG148" s="79" t="s">
        <v>990</v>
      </c>
      <c r="AH148" s="79"/>
      <c r="AI148" s="85" t="s">
        <v>988</v>
      </c>
      <c r="AJ148" s="79" t="b">
        <v>0</v>
      </c>
      <c r="AK148" s="79">
        <v>0</v>
      </c>
      <c r="AL148" s="85" t="s">
        <v>988</v>
      </c>
      <c r="AM148" s="79" t="s">
        <v>997</v>
      </c>
      <c r="AN148" s="79" t="b">
        <v>0</v>
      </c>
      <c r="AO148" s="85" t="s">
        <v>864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2</v>
      </c>
      <c r="BD148" s="48"/>
      <c r="BE148" s="49"/>
      <c r="BF148" s="48"/>
      <c r="BG148" s="49"/>
      <c r="BH148" s="48"/>
      <c r="BI148" s="49"/>
      <c r="BJ148" s="48"/>
      <c r="BK148" s="49"/>
      <c r="BL148" s="48"/>
    </row>
    <row r="149" spans="1:64" ht="15">
      <c r="A149" s="64" t="s">
        <v>271</v>
      </c>
      <c r="B149" s="64" t="s">
        <v>283</v>
      </c>
      <c r="C149" s="65" t="s">
        <v>2400</v>
      </c>
      <c r="D149" s="66">
        <v>3</v>
      </c>
      <c r="E149" s="67" t="s">
        <v>132</v>
      </c>
      <c r="F149" s="68">
        <v>32</v>
      </c>
      <c r="G149" s="65"/>
      <c r="H149" s="69"/>
      <c r="I149" s="70"/>
      <c r="J149" s="70"/>
      <c r="K149" s="34" t="s">
        <v>65</v>
      </c>
      <c r="L149" s="77">
        <v>149</v>
      </c>
      <c r="M149" s="77"/>
      <c r="N149" s="72"/>
      <c r="O149" s="79" t="s">
        <v>326</v>
      </c>
      <c r="P149" s="81">
        <v>43647.52060185185</v>
      </c>
      <c r="Q149" s="79" t="s">
        <v>356</v>
      </c>
      <c r="R149" s="79"/>
      <c r="S149" s="79"/>
      <c r="T149" s="79" t="s">
        <v>460</v>
      </c>
      <c r="U149" s="79"/>
      <c r="V149" s="82" t="s">
        <v>568</v>
      </c>
      <c r="W149" s="81">
        <v>43647.52060185185</v>
      </c>
      <c r="X149" s="82" t="s">
        <v>671</v>
      </c>
      <c r="Y149" s="79"/>
      <c r="Z149" s="79"/>
      <c r="AA149" s="85" t="s">
        <v>864</v>
      </c>
      <c r="AB149" s="79"/>
      <c r="AC149" s="79" t="b">
        <v>0</v>
      </c>
      <c r="AD149" s="79">
        <v>1</v>
      </c>
      <c r="AE149" s="85" t="s">
        <v>988</v>
      </c>
      <c r="AF149" s="79" t="b">
        <v>0</v>
      </c>
      <c r="AG149" s="79" t="s">
        <v>990</v>
      </c>
      <c r="AH149" s="79"/>
      <c r="AI149" s="85" t="s">
        <v>988</v>
      </c>
      <c r="AJ149" s="79" t="b">
        <v>0</v>
      </c>
      <c r="AK149" s="79">
        <v>0</v>
      </c>
      <c r="AL149" s="85" t="s">
        <v>988</v>
      </c>
      <c r="AM149" s="79" t="s">
        <v>997</v>
      </c>
      <c r="AN149" s="79" t="b">
        <v>0</v>
      </c>
      <c r="AO149" s="85" t="s">
        <v>864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2</v>
      </c>
      <c r="BD149" s="48">
        <v>0</v>
      </c>
      <c r="BE149" s="49">
        <v>0</v>
      </c>
      <c r="BF149" s="48">
        <v>0</v>
      </c>
      <c r="BG149" s="49">
        <v>0</v>
      </c>
      <c r="BH149" s="48">
        <v>0</v>
      </c>
      <c r="BI149" s="49">
        <v>0</v>
      </c>
      <c r="BJ149" s="48">
        <v>17</v>
      </c>
      <c r="BK149" s="49">
        <v>100</v>
      </c>
      <c r="BL149" s="48">
        <v>17</v>
      </c>
    </row>
    <row r="150" spans="1:64" ht="15">
      <c r="A150" s="64" t="s">
        <v>271</v>
      </c>
      <c r="B150" s="64" t="s">
        <v>291</v>
      </c>
      <c r="C150" s="65" t="s">
        <v>2400</v>
      </c>
      <c r="D150" s="66">
        <v>3</v>
      </c>
      <c r="E150" s="67" t="s">
        <v>132</v>
      </c>
      <c r="F150" s="68">
        <v>32</v>
      </c>
      <c r="G150" s="65"/>
      <c r="H150" s="69"/>
      <c r="I150" s="70"/>
      <c r="J150" s="70"/>
      <c r="K150" s="34" t="s">
        <v>65</v>
      </c>
      <c r="L150" s="77">
        <v>150</v>
      </c>
      <c r="M150" s="77"/>
      <c r="N150" s="72"/>
      <c r="O150" s="79" t="s">
        <v>326</v>
      </c>
      <c r="P150" s="81">
        <v>43647.90075231482</v>
      </c>
      <c r="Q150" s="79" t="s">
        <v>357</v>
      </c>
      <c r="R150" s="79"/>
      <c r="S150" s="79"/>
      <c r="T150" s="79" t="s">
        <v>467</v>
      </c>
      <c r="U150" s="79"/>
      <c r="V150" s="82" t="s">
        <v>568</v>
      </c>
      <c r="W150" s="81">
        <v>43647.90075231482</v>
      </c>
      <c r="X150" s="82" t="s">
        <v>672</v>
      </c>
      <c r="Y150" s="79"/>
      <c r="Z150" s="79"/>
      <c r="AA150" s="85" t="s">
        <v>865</v>
      </c>
      <c r="AB150" s="79"/>
      <c r="AC150" s="79" t="b">
        <v>0</v>
      </c>
      <c r="AD150" s="79">
        <v>0</v>
      </c>
      <c r="AE150" s="85" t="s">
        <v>988</v>
      </c>
      <c r="AF150" s="79" t="b">
        <v>0</v>
      </c>
      <c r="AG150" s="79" t="s">
        <v>990</v>
      </c>
      <c r="AH150" s="79"/>
      <c r="AI150" s="85" t="s">
        <v>988</v>
      </c>
      <c r="AJ150" s="79" t="b">
        <v>0</v>
      </c>
      <c r="AK150" s="79">
        <v>1</v>
      </c>
      <c r="AL150" s="85" t="s">
        <v>896</v>
      </c>
      <c r="AM150" s="79" t="s">
        <v>993</v>
      </c>
      <c r="AN150" s="79" t="b">
        <v>0</v>
      </c>
      <c r="AO150" s="85" t="s">
        <v>896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271</v>
      </c>
      <c r="B151" s="64" t="s">
        <v>289</v>
      </c>
      <c r="C151" s="65" t="s">
        <v>2401</v>
      </c>
      <c r="D151" s="66">
        <v>5.333333333333334</v>
      </c>
      <c r="E151" s="67" t="s">
        <v>136</v>
      </c>
      <c r="F151" s="68">
        <v>30.142857142857142</v>
      </c>
      <c r="G151" s="65"/>
      <c r="H151" s="69"/>
      <c r="I151" s="70"/>
      <c r="J151" s="70"/>
      <c r="K151" s="34" t="s">
        <v>65</v>
      </c>
      <c r="L151" s="77">
        <v>151</v>
      </c>
      <c r="M151" s="77"/>
      <c r="N151" s="72"/>
      <c r="O151" s="79" t="s">
        <v>326</v>
      </c>
      <c r="P151" s="81">
        <v>43647.90075231482</v>
      </c>
      <c r="Q151" s="79" t="s">
        <v>357</v>
      </c>
      <c r="R151" s="79"/>
      <c r="S151" s="79"/>
      <c r="T151" s="79" t="s">
        <v>467</v>
      </c>
      <c r="U151" s="79"/>
      <c r="V151" s="82" t="s">
        <v>568</v>
      </c>
      <c r="W151" s="81">
        <v>43647.90075231482</v>
      </c>
      <c r="X151" s="82" t="s">
        <v>672</v>
      </c>
      <c r="Y151" s="79"/>
      <c r="Z151" s="79"/>
      <c r="AA151" s="85" t="s">
        <v>865</v>
      </c>
      <c r="AB151" s="79"/>
      <c r="AC151" s="79" t="b">
        <v>0</v>
      </c>
      <c r="AD151" s="79">
        <v>0</v>
      </c>
      <c r="AE151" s="85" t="s">
        <v>988</v>
      </c>
      <c r="AF151" s="79" t="b">
        <v>0</v>
      </c>
      <c r="AG151" s="79" t="s">
        <v>990</v>
      </c>
      <c r="AH151" s="79"/>
      <c r="AI151" s="85" t="s">
        <v>988</v>
      </c>
      <c r="AJ151" s="79" t="b">
        <v>0</v>
      </c>
      <c r="AK151" s="79">
        <v>1</v>
      </c>
      <c r="AL151" s="85" t="s">
        <v>896</v>
      </c>
      <c r="AM151" s="79" t="s">
        <v>993</v>
      </c>
      <c r="AN151" s="79" t="b">
        <v>0</v>
      </c>
      <c r="AO151" s="85" t="s">
        <v>896</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22</v>
      </c>
      <c r="BK151" s="49">
        <v>100</v>
      </c>
      <c r="BL151" s="48">
        <v>22</v>
      </c>
    </row>
    <row r="152" spans="1:64" ht="15">
      <c r="A152" s="64" t="s">
        <v>271</v>
      </c>
      <c r="B152" s="64" t="s">
        <v>292</v>
      </c>
      <c r="C152" s="65" t="s">
        <v>2400</v>
      </c>
      <c r="D152" s="66">
        <v>3</v>
      </c>
      <c r="E152" s="67" t="s">
        <v>132</v>
      </c>
      <c r="F152" s="68">
        <v>32</v>
      </c>
      <c r="G152" s="65"/>
      <c r="H152" s="69"/>
      <c r="I152" s="70"/>
      <c r="J152" s="70"/>
      <c r="K152" s="34" t="s">
        <v>65</v>
      </c>
      <c r="L152" s="77">
        <v>152</v>
      </c>
      <c r="M152" s="77"/>
      <c r="N152" s="72"/>
      <c r="O152" s="79" t="s">
        <v>326</v>
      </c>
      <c r="P152" s="81">
        <v>43647.90118055556</v>
      </c>
      <c r="Q152" s="79" t="s">
        <v>358</v>
      </c>
      <c r="R152" s="79"/>
      <c r="S152" s="79"/>
      <c r="T152" s="79" t="s">
        <v>460</v>
      </c>
      <c r="U152" s="79"/>
      <c r="V152" s="82" t="s">
        <v>568</v>
      </c>
      <c r="W152" s="81">
        <v>43647.90118055556</v>
      </c>
      <c r="X152" s="82" t="s">
        <v>673</v>
      </c>
      <c r="Y152" s="79"/>
      <c r="Z152" s="79"/>
      <c r="AA152" s="85" t="s">
        <v>866</v>
      </c>
      <c r="AB152" s="79"/>
      <c r="AC152" s="79" t="b">
        <v>0</v>
      </c>
      <c r="AD152" s="79">
        <v>0</v>
      </c>
      <c r="AE152" s="85" t="s">
        <v>988</v>
      </c>
      <c r="AF152" s="79" t="b">
        <v>0</v>
      </c>
      <c r="AG152" s="79" t="s">
        <v>990</v>
      </c>
      <c r="AH152" s="79"/>
      <c r="AI152" s="85" t="s">
        <v>988</v>
      </c>
      <c r="AJ152" s="79" t="b">
        <v>0</v>
      </c>
      <c r="AK152" s="79">
        <v>4</v>
      </c>
      <c r="AL152" s="85" t="s">
        <v>898</v>
      </c>
      <c r="AM152" s="79" t="s">
        <v>993</v>
      </c>
      <c r="AN152" s="79" t="b">
        <v>0</v>
      </c>
      <c r="AO152" s="85" t="s">
        <v>898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271</v>
      </c>
      <c r="B153" s="64" t="s">
        <v>310</v>
      </c>
      <c r="C153" s="65" t="s">
        <v>2400</v>
      </c>
      <c r="D153" s="66">
        <v>3</v>
      </c>
      <c r="E153" s="67" t="s">
        <v>132</v>
      </c>
      <c r="F153" s="68">
        <v>32</v>
      </c>
      <c r="G153" s="65"/>
      <c r="H153" s="69"/>
      <c r="I153" s="70"/>
      <c r="J153" s="70"/>
      <c r="K153" s="34" t="s">
        <v>65</v>
      </c>
      <c r="L153" s="77">
        <v>153</v>
      </c>
      <c r="M153" s="77"/>
      <c r="N153" s="72"/>
      <c r="O153" s="79" t="s">
        <v>326</v>
      </c>
      <c r="P153" s="81">
        <v>43647.90118055556</v>
      </c>
      <c r="Q153" s="79" t="s">
        <v>358</v>
      </c>
      <c r="R153" s="79"/>
      <c r="S153" s="79"/>
      <c r="T153" s="79" t="s">
        <v>460</v>
      </c>
      <c r="U153" s="79"/>
      <c r="V153" s="82" t="s">
        <v>568</v>
      </c>
      <c r="W153" s="81">
        <v>43647.90118055556</v>
      </c>
      <c r="X153" s="82" t="s">
        <v>673</v>
      </c>
      <c r="Y153" s="79"/>
      <c r="Z153" s="79"/>
      <c r="AA153" s="85" t="s">
        <v>866</v>
      </c>
      <c r="AB153" s="79"/>
      <c r="AC153" s="79" t="b">
        <v>0</v>
      </c>
      <c r="AD153" s="79">
        <v>0</v>
      </c>
      <c r="AE153" s="85" t="s">
        <v>988</v>
      </c>
      <c r="AF153" s="79" t="b">
        <v>0</v>
      </c>
      <c r="AG153" s="79" t="s">
        <v>990</v>
      </c>
      <c r="AH153" s="79"/>
      <c r="AI153" s="85" t="s">
        <v>988</v>
      </c>
      <c r="AJ153" s="79" t="b">
        <v>0</v>
      </c>
      <c r="AK153" s="79">
        <v>4</v>
      </c>
      <c r="AL153" s="85" t="s">
        <v>898</v>
      </c>
      <c r="AM153" s="79" t="s">
        <v>993</v>
      </c>
      <c r="AN153" s="79" t="b">
        <v>0</v>
      </c>
      <c r="AO153" s="85" t="s">
        <v>898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271</v>
      </c>
      <c r="B154" s="64" t="s">
        <v>311</v>
      </c>
      <c r="C154" s="65" t="s">
        <v>2400</v>
      </c>
      <c r="D154" s="66">
        <v>3</v>
      </c>
      <c r="E154" s="67" t="s">
        <v>132</v>
      </c>
      <c r="F154" s="68">
        <v>32</v>
      </c>
      <c r="G154" s="65"/>
      <c r="H154" s="69"/>
      <c r="I154" s="70"/>
      <c r="J154" s="70"/>
      <c r="K154" s="34" t="s">
        <v>65</v>
      </c>
      <c r="L154" s="77">
        <v>154</v>
      </c>
      <c r="M154" s="77"/>
      <c r="N154" s="72"/>
      <c r="O154" s="79" t="s">
        <v>326</v>
      </c>
      <c r="P154" s="81">
        <v>43647.90118055556</v>
      </c>
      <c r="Q154" s="79" t="s">
        <v>358</v>
      </c>
      <c r="R154" s="79"/>
      <c r="S154" s="79"/>
      <c r="T154" s="79" t="s">
        <v>460</v>
      </c>
      <c r="U154" s="79"/>
      <c r="V154" s="82" t="s">
        <v>568</v>
      </c>
      <c r="W154" s="81">
        <v>43647.90118055556</v>
      </c>
      <c r="X154" s="82" t="s">
        <v>673</v>
      </c>
      <c r="Y154" s="79"/>
      <c r="Z154" s="79"/>
      <c r="AA154" s="85" t="s">
        <v>866</v>
      </c>
      <c r="AB154" s="79"/>
      <c r="AC154" s="79" t="b">
        <v>0</v>
      </c>
      <c r="AD154" s="79">
        <v>0</v>
      </c>
      <c r="AE154" s="85" t="s">
        <v>988</v>
      </c>
      <c r="AF154" s="79" t="b">
        <v>0</v>
      </c>
      <c r="AG154" s="79" t="s">
        <v>990</v>
      </c>
      <c r="AH154" s="79"/>
      <c r="AI154" s="85" t="s">
        <v>988</v>
      </c>
      <c r="AJ154" s="79" t="b">
        <v>0</v>
      </c>
      <c r="AK154" s="79">
        <v>4</v>
      </c>
      <c r="AL154" s="85" t="s">
        <v>898</v>
      </c>
      <c r="AM154" s="79" t="s">
        <v>993</v>
      </c>
      <c r="AN154" s="79" t="b">
        <v>0</v>
      </c>
      <c r="AO154" s="85" t="s">
        <v>898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271</v>
      </c>
      <c r="B155" s="64" t="s">
        <v>312</v>
      </c>
      <c r="C155" s="65" t="s">
        <v>2400</v>
      </c>
      <c r="D155" s="66">
        <v>3</v>
      </c>
      <c r="E155" s="67" t="s">
        <v>132</v>
      </c>
      <c r="F155" s="68">
        <v>32</v>
      </c>
      <c r="G155" s="65"/>
      <c r="H155" s="69"/>
      <c r="I155" s="70"/>
      <c r="J155" s="70"/>
      <c r="K155" s="34" t="s">
        <v>65</v>
      </c>
      <c r="L155" s="77">
        <v>155</v>
      </c>
      <c r="M155" s="77"/>
      <c r="N155" s="72"/>
      <c r="O155" s="79" t="s">
        <v>326</v>
      </c>
      <c r="P155" s="81">
        <v>43647.90118055556</v>
      </c>
      <c r="Q155" s="79" t="s">
        <v>358</v>
      </c>
      <c r="R155" s="79"/>
      <c r="S155" s="79"/>
      <c r="T155" s="79" t="s">
        <v>460</v>
      </c>
      <c r="U155" s="79"/>
      <c r="V155" s="82" t="s">
        <v>568</v>
      </c>
      <c r="W155" s="81">
        <v>43647.90118055556</v>
      </c>
      <c r="X155" s="82" t="s">
        <v>673</v>
      </c>
      <c r="Y155" s="79"/>
      <c r="Z155" s="79"/>
      <c r="AA155" s="85" t="s">
        <v>866</v>
      </c>
      <c r="AB155" s="79"/>
      <c r="AC155" s="79" t="b">
        <v>0</v>
      </c>
      <c r="AD155" s="79">
        <v>0</v>
      </c>
      <c r="AE155" s="85" t="s">
        <v>988</v>
      </c>
      <c r="AF155" s="79" t="b">
        <v>0</v>
      </c>
      <c r="AG155" s="79" t="s">
        <v>990</v>
      </c>
      <c r="AH155" s="79"/>
      <c r="AI155" s="85" t="s">
        <v>988</v>
      </c>
      <c r="AJ155" s="79" t="b">
        <v>0</v>
      </c>
      <c r="AK155" s="79">
        <v>4</v>
      </c>
      <c r="AL155" s="85" t="s">
        <v>898</v>
      </c>
      <c r="AM155" s="79" t="s">
        <v>993</v>
      </c>
      <c r="AN155" s="79" t="b">
        <v>0</v>
      </c>
      <c r="AO155" s="85" t="s">
        <v>898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16</v>
      </c>
      <c r="BK155" s="49">
        <v>100</v>
      </c>
      <c r="BL155" s="48">
        <v>16</v>
      </c>
    </row>
    <row r="156" spans="1:64" ht="15">
      <c r="A156" s="64" t="s">
        <v>271</v>
      </c>
      <c r="B156" s="64" t="s">
        <v>289</v>
      </c>
      <c r="C156" s="65" t="s">
        <v>2401</v>
      </c>
      <c r="D156" s="66">
        <v>5.333333333333334</v>
      </c>
      <c r="E156" s="67" t="s">
        <v>136</v>
      </c>
      <c r="F156" s="68">
        <v>30.142857142857142</v>
      </c>
      <c r="G156" s="65"/>
      <c r="H156" s="69"/>
      <c r="I156" s="70"/>
      <c r="J156" s="70"/>
      <c r="K156" s="34" t="s">
        <v>65</v>
      </c>
      <c r="L156" s="77">
        <v>156</v>
      </c>
      <c r="M156" s="77"/>
      <c r="N156" s="72"/>
      <c r="O156" s="79" t="s">
        <v>326</v>
      </c>
      <c r="P156" s="81">
        <v>43647.90118055556</v>
      </c>
      <c r="Q156" s="79" t="s">
        <v>358</v>
      </c>
      <c r="R156" s="79"/>
      <c r="S156" s="79"/>
      <c r="T156" s="79" t="s">
        <v>460</v>
      </c>
      <c r="U156" s="79"/>
      <c r="V156" s="82" t="s">
        <v>568</v>
      </c>
      <c r="W156" s="81">
        <v>43647.90118055556</v>
      </c>
      <c r="X156" s="82" t="s">
        <v>673</v>
      </c>
      <c r="Y156" s="79"/>
      <c r="Z156" s="79"/>
      <c r="AA156" s="85" t="s">
        <v>866</v>
      </c>
      <c r="AB156" s="79"/>
      <c r="AC156" s="79" t="b">
        <v>0</v>
      </c>
      <c r="AD156" s="79">
        <v>0</v>
      </c>
      <c r="AE156" s="85" t="s">
        <v>988</v>
      </c>
      <c r="AF156" s="79" t="b">
        <v>0</v>
      </c>
      <c r="AG156" s="79" t="s">
        <v>990</v>
      </c>
      <c r="AH156" s="79"/>
      <c r="AI156" s="85" t="s">
        <v>988</v>
      </c>
      <c r="AJ156" s="79" t="b">
        <v>0</v>
      </c>
      <c r="AK156" s="79">
        <v>4</v>
      </c>
      <c r="AL156" s="85" t="s">
        <v>898</v>
      </c>
      <c r="AM156" s="79" t="s">
        <v>993</v>
      </c>
      <c r="AN156" s="79" t="b">
        <v>0</v>
      </c>
      <c r="AO156" s="85" t="s">
        <v>898</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272</v>
      </c>
      <c r="B157" s="64" t="s">
        <v>291</v>
      </c>
      <c r="C157" s="65" t="s">
        <v>2400</v>
      </c>
      <c r="D157" s="66">
        <v>3</v>
      </c>
      <c r="E157" s="67" t="s">
        <v>132</v>
      </c>
      <c r="F157" s="68">
        <v>32</v>
      </c>
      <c r="G157" s="65"/>
      <c r="H157" s="69"/>
      <c r="I157" s="70"/>
      <c r="J157" s="70"/>
      <c r="K157" s="34" t="s">
        <v>65</v>
      </c>
      <c r="L157" s="77">
        <v>157</v>
      </c>
      <c r="M157" s="77"/>
      <c r="N157" s="72"/>
      <c r="O157" s="79" t="s">
        <v>326</v>
      </c>
      <c r="P157" s="81">
        <v>43647.950740740744</v>
      </c>
      <c r="Q157" s="79" t="s">
        <v>350</v>
      </c>
      <c r="R157" s="79"/>
      <c r="S157" s="79"/>
      <c r="T157" s="79" t="s">
        <v>460</v>
      </c>
      <c r="U157" s="79"/>
      <c r="V157" s="82" t="s">
        <v>569</v>
      </c>
      <c r="W157" s="81">
        <v>43647.950740740744</v>
      </c>
      <c r="X157" s="82" t="s">
        <v>674</v>
      </c>
      <c r="Y157" s="79"/>
      <c r="Z157" s="79"/>
      <c r="AA157" s="85" t="s">
        <v>867</v>
      </c>
      <c r="AB157" s="79"/>
      <c r="AC157" s="79" t="b">
        <v>0</v>
      </c>
      <c r="AD157" s="79">
        <v>0</v>
      </c>
      <c r="AE157" s="85" t="s">
        <v>988</v>
      </c>
      <c r="AF157" s="79" t="b">
        <v>0</v>
      </c>
      <c r="AG157" s="79" t="s">
        <v>990</v>
      </c>
      <c r="AH157" s="79"/>
      <c r="AI157" s="85" t="s">
        <v>988</v>
      </c>
      <c r="AJ157" s="79" t="b">
        <v>0</v>
      </c>
      <c r="AK157" s="79">
        <v>46</v>
      </c>
      <c r="AL157" s="85" t="s">
        <v>893</v>
      </c>
      <c r="AM157" s="79" t="s">
        <v>993</v>
      </c>
      <c r="AN157" s="79" t="b">
        <v>0</v>
      </c>
      <c r="AO157" s="85" t="s">
        <v>893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272</v>
      </c>
      <c r="B158" s="64" t="s">
        <v>290</v>
      </c>
      <c r="C158" s="65" t="s">
        <v>2400</v>
      </c>
      <c r="D158" s="66">
        <v>3</v>
      </c>
      <c r="E158" s="67" t="s">
        <v>132</v>
      </c>
      <c r="F158" s="68">
        <v>32</v>
      </c>
      <c r="G158" s="65"/>
      <c r="H158" s="69"/>
      <c r="I158" s="70"/>
      <c r="J158" s="70"/>
      <c r="K158" s="34" t="s">
        <v>65</v>
      </c>
      <c r="L158" s="77">
        <v>158</v>
      </c>
      <c r="M158" s="77"/>
      <c r="N158" s="72"/>
      <c r="O158" s="79" t="s">
        <v>326</v>
      </c>
      <c r="P158" s="81">
        <v>43647.950740740744</v>
      </c>
      <c r="Q158" s="79" t="s">
        <v>350</v>
      </c>
      <c r="R158" s="79"/>
      <c r="S158" s="79"/>
      <c r="T158" s="79" t="s">
        <v>460</v>
      </c>
      <c r="U158" s="79"/>
      <c r="V158" s="82" t="s">
        <v>569</v>
      </c>
      <c r="W158" s="81">
        <v>43647.950740740744</v>
      </c>
      <c r="X158" s="82" t="s">
        <v>674</v>
      </c>
      <c r="Y158" s="79"/>
      <c r="Z158" s="79"/>
      <c r="AA158" s="85" t="s">
        <v>867</v>
      </c>
      <c r="AB158" s="79"/>
      <c r="AC158" s="79" t="b">
        <v>0</v>
      </c>
      <c r="AD158" s="79">
        <v>0</v>
      </c>
      <c r="AE158" s="85" t="s">
        <v>988</v>
      </c>
      <c r="AF158" s="79" t="b">
        <v>0</v>
      </c>
      <c r="AG158" s="79" t="s">
        <v>990</v>
      </c>
      <c r="AH158" s="79"/>
      <c r="AI158" s="85" t="s">
        <v>988</v>
      </c>
      <c r="AJ158" s="79" t="b">
        <v>0</v>
      </c>
      <c r="AK158" s="79">
        <v>46</v>
      </c>
      <c r="AL158" s="85" t="s">
        <v>893</v>
      </c>
      <c r="AM158" s="79" t="s">
        <v>993</v>
      </c>
      <c r="AN158" s="79" t="b">
        <v>0</v>
      </c>
      <c r="AO158" s="85" t="s">
        <v>893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272</v>
      </c>
      <c r="B159" s="64" t="s">
        <v>289</v>
      </c>
      <c r="C159" s="65" t="s">
        <v>2400</v>
      </c>
      <c r="D159" s="66">
        <v>3</v>
      </c>
      <c r="E159" s="67" t="s">
        <v>132</v>
      </c>
      <c r="F159" s="68">
        <v>32</v>
      </c>
      <c r="G159" s="65"/>
      <c r="H159" s="69"/>
      <c r="I159" s="70"/>
      <c r="J159" s="70"/>
      <c r="K159" s="34" t="s">
        <v>65</v>
      </c>
      <c r="L159" s="77">
        <v>159</v>
      </c>
      <c r="M159" s="77"/>
      <c r="N159" s="72"/>
      <c r="O159" s="79" t="s">
        <v>326</v>
      </c>
      <c r="P159" s="81">
        <v>43647.950740740744</v>
      </c>
      <c r="Q159" s="79" t="s">
        <v>350</v>
      </c>
      <c r="R159" s="79"/>
      <c r="S159" s="79"/>
      <c r="T159" s="79" t="s">
        <v>460</v>
      </c>
      <c r="U159" s="79"/>
      <c r="V159" s="82" t="s">
        <v>569</v>
      </c>
      <c r="W159" s="81">
        <v>43647.950740740744</v>
      </c>
      <c r="X159" s="82" t="s">
        <v>674</v>
      </c>
      <c r="Y159" s="79"/>
      <c r="Z159" s="79"/>
      <c r="AA159" s="85" t="s">
        <v>867</v>
      </c>
      <c r="AB159" s="79"/>
      <c r="AC159" s="79" t="b">
        <v>0</v>
      </c>
      <c r="AD159" s="79">
        <v>0</v>
      </c>
      <c r="AE159" s="85" t="s">
        <v>988</v>
      </c>
      <c r="AF159" s="79" t="b">
        <v>0</v>
      </c>
      <c r="AG159" s="79" t="s">
        <v>990</v>
      </c>
      <c r="AH159" s="79"/>
      <c r="AI159" s="85" t="s">
        <v>988</v>
      </c>
      <c r="AJ159" s="79" t="b">
        <v>0</v>
      </c>
      <c r="AK159" s="79">
        <v>46</v>
      </c>
      <c r="AL159" s="85" t="s">
        <v>893</v>
      </c>
      <c r="AM159" s="79" t="s">
        <v>993</v>
      </c>
      <c r="AN159" s="79" t="b">
        <v>0</v>
      </c>
      <c r="AO159" s="85" t="s">
        <v>893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5</v>
      </c>
      <c r="BF159" s="48">
        <v>0</v>
      </c>
      <c r="BG159" s="49">
        <v>0</v>
      </c>
      <c r="BH159" s="48">
        <v>0</v>
      </c>
      <c r="BI159" s="49">
        <v>0</v>
      </c>
      <c r="BJ159" s="48">
        <v>19</v>
      </c>
      <c r="BK159" s="49">
        <v>95</v>
      </c>
      <c r="BL159" s="48">
        <v>20</v>
      </c>
    </row>
    <row r="160" spans="1:64" ht="15">
      <c r="A160" s="64" t="s">
        <v>273</v>
      </c>
      <c r="B160" s="64" t="s">
        <v>291</v>
      </c>
      <c r="C160" s="65" t="s">
        <v>2400</v>
      </c>
      <c r="D160" s="66">
        <v>3</v>
      </c>
      <c r="E160" s="67" t="s">
        <v>132</v>
      </c>
      <c r="F160" s="68">
        <v>32</v>
      </c>
      <c r="G160" s="65"/>
      <c r="H160" s="69"/>
      <c r="I160" s="70"/>
      <c r="J160" s="70"/>
      <c r="K160" s="34" t="s">
        <v>65</v>
      </c>
      <c r="L160" s="77">
        <v>160</v>
      </c>
      <c r="M160" s="77"/>
      <c r="N160" s="72"/>
      <c r="O160" s="79" t="s">
        <v>326</v>
      </c>
      <c r="P160" s="81">
        <v>43647.97686342592</v>
      </c>
      <c r="Q160" s="79" t="s">
        <v>350</v>
      </c>
      <c r="R160" s="79"/>
      <c r="S160" s="79"/>
      <c r="T160" s="79" t="s">
        <v>460</v>
      </c>
      <c r="U160" s="79"/>
      <c r="V160" s="82" t="s">
        <v>570</v>
      </c>
      <c r="W160" s="81">
        <v>43647.97686342592</v>
      </c>
      <c r="X160" s="82" t="s">
        <v>675</v>
      </c>
      <c r="Y160" s="79"/>
      <c r="Z160" s="79"/>
      <c r="AA160" s="85" t="s">
        <v>868</v>
      </c>
      <c r="AB160" s="79"/>
      <c r="AC160" s="79" t="b">
        <v>0</v>
      </c>
      <c r="AD160" s="79">
        <v>0</v>
      </c>
      <c r="AE160" s="85" t="s">
        <v>988</v>
      </c>
      <c r="AF160" s="79" t="b">
        <v>0</v>
      </c>
      <c r="AG160" s="79" t="s">
        <v>990</v>
      </c>
      <c r="AH160" s="79"/>
      <c r="AI160" s="85" t="s">
        <v>988</v>
      </c>
      <c r="AJ160" s="79" t="b">
        <v>0</v>
      </c>
      <c r="AK160" s="79">
        <v>46</v>
      </c>
      <c r="AL160" s="85" t="s">
        <v>893</v>
      </c>
      <c r="AM160" s="79" t="s">
        <v>993</v>
      </c>
      <c r="AN160" s="79" t="b">
        <v>0</v>
      </c>
      <c r="AO160" s="85" t="s">
        <v>893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273</v>
      </c>
      <c r="B161" s="64" t="s">
        <v>290</v>
      </c>
      <c r="C161" s="65" t="s">
        <v>2400</v>
      </c>
      <c r="D161" s="66">
        <v>3</v>
      </c>
      <c r="E161" s="67" t="s">
        <v>132</v>
      </c>
      <c r="F161" s="68">
        <v>32</v>
      </c>
      <c r="G161" s="65"/>
      <c r="H161" s="69"/>
      <c r="I161" s="70"/>
      <c r="J161" s="70"/>
      <c r="K161" s="34" t="s">
        <v>65</v>
      </c>
      <c r="L161" s="77">
        <v>161</v>
      </c>
      <c r="M161" s="77"/>
      <c r="N161" s="72"/>
      <c r="O161" s="79" t="s">
        <v>326</v>
      </c>
      <c r="P161" s="81">
        <v>43647.97686342592</v>
      </c>
      <c r="Q161" s="79" t="s">
        <v>350</v>
      </c>
      <c r="R161" s="79"/>
      <c r="S161" s="79"/>
      <c r="T161" s="79" t="s">
        <v>460</v>
      </c>
      <c r="U161" s="79"/>
      <c r="V161" s="82" t="s">
        <v>570</v>
      </c>
      <c r="W161" s="81">
        <v>43647.97686342592</v>
      </c>
      <c r="X161" s="82" t="s">
        <v>675</v>
      </c>
      <c r="Y161" s="79"/>
      <c r="Z161" s="79"/>
      <c r="AA161" s="85" t="s">
        <v>868</v>
      </c>
      <c r="AB161" s="79"/>
      <c r="AC161" s="79" t="b">
        <v>0</v>
      </c>
      <c r="AD161" s="79">
        <v>0</v>
      </c>
      <c r="AE161" s="85" t="s">
        <v>988</v>
      </c>
      <c r="AF161" s="79" t="b">
        <v>0</v>
      </c>
      <c r="AG161" s="79" t="s">
        <v>990</v>
      </c>
      <c r="AH161" s="79"/>
      <c r="AI161" s="85" t="s">
        <v>988</v>
      </c>
      <c r="AJ161" s="79" t="b">
        <v>0</v>
      </c>
      <c r="AK161" s="79">
        <v>46</v>
      </c>
      <c r="AL161" s="85" t="s">
        <v>893</v>
      </c>
      <c r="AM161" s="79" t="s">
        <v>993</v>
      </c>
      <c r="AN161" s="79" t="b">
        <v>0</v>
      </c>
      <c r="AO161" s="85" t="s">
        <v>893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273</v>
      </c>
      <c r="B162" s="64" t="s">
        <v>289</v>
      </c>
      <c r="C162" s="65" t="s">
        <v>2400</v>
      </c>
      <c r="D162" s="66">
        <v>3</v>
      </c>
      <c r="E162" s="67" t="s">
        <v>132</v>
      </c>
      <c r="F162" s="68">
        <v>32</v>
      </c>
      <c r="G162" s="65"/>
      <c r="H162" s="69"/>
      <c r="I162" s="70"/>
      <c r="J162" s="70"/>
      <c r="K162" s="34" t="s">
        <v>65</v>
      </c>
      <c r="L162" s="77">
        <v>162</v>
      </c>
      <c r="M162" s="77"/>
      <c r="N162" s="72"/>
      <c r="O162" s="79" t="s">
        <v>326</v>
      </c>
      <c r="P162" s="81">
        <v>43647.97686342592</v>
      </c>
      <c r="Q162" s="79" t="s">
        <v>350</v>
      </c>
      <c r="R162" s="79"/>
      <c r="S162" s="79"/>
      <c r="T162" s="79" t="s">
        <v>460</v>
      </c>
      <c r="U162" s="79"/>
      <c r="V162" s="82" t="s">
        <v>570</v>
      </c>
      <c r="W162" s="81">
        <v>43647.97686342592</v>
      </c>
      <c r="X162" s="82" t="s">
        <v>675</v>
      </c>
      <c r="Y162" s="79"/>
      <c r="Z162" s="79"/>
      <c r="AA162" s="85" t="s">
        <v>868</v>
      </c>
      <c r="AB162" s="79"/>
      <c r="AC162" s="79" t="b">
        <v>0</v>
      </c>
      <c r="AD162" s="79">
        <v>0</v>
      </c>
      <c r="AE162" s="85" t="s">
        <v>988</v>
      </c>
      <c r="AF162" s="79" t="b">
        <v>0</v>
      </c>
      <c r="AG162" s="79" t="s">
        <v>990</v>
      </c>
      <c r="AH162" s="79"/>
      <c r="AI162" s="85" t="s">
        <v>988</v>
      </c>
      <c r="AJ162" s="79" t="b">
        <v>0</v>
      </c>
      <c r="AK162" s="79">
        <v>46</v>
      </c>
      <c r="AL162" s="85" t="s">
        <v>893</v>
      </c>
      <c r="AM162" s="79" t="s">
        <v>993</v>
      </c>
      <c r="AN162" s="79" t="b">
        <v>0</v>
      </c>
      <c r="AO162" s="85" t="s">
        <v>893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5</v>
      </c>
      <c r="BF162" s="48">
        <v>0</v>
      </c>
      <c r="BG162" s="49">
        <v>0</v>
      </c>
      <c r="BH162" s="48">
        <v>0</v>
      </c>
      <c r="BI162" s="49">
        <v>0</v>
      </c>
      <c r="BJ162" s="48">
        <v>19</v>
      </c>
      <c r="BK162" s="49">
        <v>95</v>
      </c>
      <c r="BL162" s="48">
        <v>20</v>
      </c>
    </row>
    <row r="163" spans="1:64" ht="15">
      <c r="A163" s="64" t="s">
        <v>274</v>
      </c>
      <c r="B163" s="64" t="s">
        <v>291</v>
      </c>
      <c r="C163" s="65" t="s">
        <v>2400</v>
      </c>
      <c r="D163" s="66">
        <v>3</v>
      </c>
      <c r="E163" s="67" t="s">
        <v>132</v>
      </c>
      <c r="F163" s="68">
        <v>32</v>
      </c>
      <c r="G163" s="65"/>
      <c r="H163" s="69"/>
      <c r="I163" s="70"/>
      <c r="J163" s="70"/>
      <c r="K163" s="34" t="s">
        <v>65</v>
      </c>
      <c r="L163" s="77">
        <v>163</v>
      </c>
      <c r="M163" s="77"/>
      <c r="N163" s="72"/>
      <c r="O163" s="79" t="s">
        <v>326</v>
      </c>
      <c r="P163" s="81">
        <v>43647.980150462965</v>
      </c>
      <c r="Q163" s="79" t="s">
        <v>344</v>
      </c>
      <c r="R163" s="79"/>
      <c r="S163" s="79"/>
      <c r="T163" s="79" t="s">
        <v>460</v>
      </c>
      <c r="U163" s="79"/>
      <c r="V163" s="82" t="s">
        <v>571</v>
      </c>
      <c r="W163" s="81">
        <v>43647.980150462965</v>
      </c>
      <c r="X163" s="82" t="s">
        <v>676</v>
      </c>
      <c r="Y163" s="79"/>
      <c r="Z163" s="79"/>
      <c r="AA163" s="85" t="s">
        <v>869</v>
      </c>
      <c r="AB163" s="79"/>
      <c r="AC163" s="79" t="b">
        <v>0</v>
      </c>
      <c r="AD163" s="79">
        <v>0</v>
      </c>
      <c r="AE163" s="85" t="s">
        <v>988</v>
      </c>
      <c r="AF163" s="79" t="b">
        <v>0</v>
      </c>
      <c r="AG163" s="79" t="s">
        <v>990</v>
      </c>
      <c r="AH163" s="79"/>
      <c r="AI163" s="85" t="s">
        <v>988</v>
      </c>
      <c r="AJ163" s="79" t="b">
        <v>0</v>
      </c>
      <c r="AK163" s="79">
        <v>7</v>
      </c>
      <c r="AL163" s="85" t="s">
        <v>892</v>
      </c>
      <c r="AM163" s="79" t="s">
        <v>993</v>
      </c>
      <c r="AN163" s="79" t="b">
        <v>0</v>
      </c>
      <c r="AO163" s="85" t="s">
        <v>892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274</v>
      </c>
      <c r="B164" s="64" t="s">
        <v>289</v>
      </c>
      <c r="C164" s="65" t="s">
        <v>2400</v>
      </c>
      <c r="D164" s="66">
        <v>3</v>
      </c>
      <c r="E164" s="67" t="s">
        <v>132</v>
      </c>
      <c r="F164" s="68">
        <v>32</v>
      </c>
      <c r="G164" s="65"/>
      <c r="H164" s="69"/>
      <c r="I164" s="70"/>
      <c r="J164" s="70"/>
      <c r="K164" s="34" t="s">
        <v>65</v>
      </c>
      <c r="L164" s="77">
        <v>164</v>
      </c>
      <c r="M164" s="77"/>
      <c r="N164" s="72"/>
      <c r="O164" s="79" t="s">
        <v>326</v>
      </c>
      <c r="P164" s="81">
        <v>43647.980150462965</v>
      </c>
      <c r="Q164" s="79" t="s">
        <v>344</v>
      </c>
      <c r="R164" s="79"/>
      <c r="S164" s="79"/>
      <c r="T164" s="79" t="s">
        <v>460</v>
      </c>
      <c r="U164" s="79"/>
      <c r="V164" s="82" t="s">
        <v>571</v>
      </c>
      <c r="W164" s="81">
        <v>43647.980150462965</v>
      </c>
      <c r="X164" s="82" t="s">
        <v>676</v>
      </c>
      <c r="Y164" s="79"/>
      <c r="Z164" s="79"/>
      <c r="AA164" s="85" t="s">
        <v>869</v>
      </c>
      <c r="AB164" s="79"/>
      <c r="AC164" s="79" t="b">
        <v>0</v>
      </c>
      <c r="AD164" s="79">
        <v>0</v>
      </c>
      <c r="AE164" s="85" t="s">
        <v>988</v>
      </c>
      <c r="AF164" s="79" t="b">
        <v>0</v>
      </c>
      <c r="AG164" s="79" t="s">
        <v>990</v>
      </c>
      <c r="AH164" s="79"/>
      <c r="AI164" s="85" t="s">
        <v>988</v>
      </c>
      <c r="AJ164" s="79" t="b">
        <v>0</v>
      </c>
      <c r="AK164" s="79">
        <v>7</v>
      </c>
      <c r="AL164" s="85" t="s">
        <v>892</v>
      </c>
      <c r="AM164" s="79" t="s">
        <v>993</v>
      </c>
      <c r="AN164" s="79" t="b">
        <v>0</v>
      </c>
      <c r="AO164" s="85" t="s">
        <v>892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2</v>
      </c>
      <c r="BE164" s="49">
        <v>8.333333333333334</v>
      </c>
      <c r="BF164" s="48">
        <v>0</v>
      </c>
      <c r="BG164" s="49">
        <v>0</v>
      </c>
      <c r="BH164" s="48">
        <v>0</v>
      </c>
      <c r="BI164" s="49">
        <v>0</v>
      </c>
      <c r="BJ164" s="48">
        <v>22</v>
      </c>
      <c r="BK164" s="49">
        <v>91.66666666666667</v>
      </c>
      <c r="BL164" s="48">
        <v>24</v>
      </c>
    </row>
    <row r="165" spans="1:64" ht="15">
      <c r="A165" s="64" t="s">
        <v>275</v>
      </c>
      <c r="B165" s="64" t="s">
        <v>291</v>
      </c>
      <c r="C165" s="65" t="s">
        <v>2400</v>
      </c>
      <c r="D165" s="66">
        <v>3</v>
      </c>
      <c r="E165" s="67" t="s">
        <v>132</v>
      </c>
      <c r="F165" s="68">
        <v>32</v>
      </c>
      <c r="G165" s="65"/>
      <c r="H165" s="69"/>
      <c r="I165" s="70"/>
      <c r="J165" s="70"/>
      <c r="K165" s="34" t="s">
        <v>65</v>
      </c>
      <c r="L165" s="77">
        <v>165</v>
      </c>
      <c r="M165" s="77"/>
      <c r="N165" s="72"/>
      <c r="O165" s="79" t="s">
        <v>326</v>
      </c>
      <c r="P165" s="81">
        <v>43648.18042824074</v>
      </c>
      <c r="Q165" s="79" t="s">
        <v>350</v>
      </c>
      <c r="R165" s="79"/>
      <c r="S165" s="79"/>
      <c r="T165" s="79" t="s">
        <v>460</v>
      </c>
      <c r="U165" s="79"/>
      <c r="V165" s="82" t="s">
        <v>572</v>
      </c>
      <c r="W165" s="81">
        <v>43648.18042824074</v>
      </c>
      <c r="X165" s="82" t="s">
        <v>677</v>
      </c>
      <c r="Y165" s="79"/>
      <c r="Z165" s="79"/>
      <c r="AA165" s="85" t="s">
        <v>870</v>
      </c>
      <c r="AB165" s="79"/>
      <c r="AC165" s="79" t="b">
        <v>0</v>
      </c>
      <c r="AD165" s="79">
        <v>0</v>
      </c>
      <c r="AE165" s="85" t="s">
        <v>988</v>
      </c>
      <c r="AF165" s="79" t="b">
        <v>0</v>
      </c>
      <c r="AG165" s="79" t="s">
        <v>990</v>
      </c>
      <c r="AH165" s="79"/>
      <c r="AI165" s="85" t="s">
        <v>988</v>
      </c>
      <c r="AJ165" s="79" t="b">
        <v>0</v>
      </c>
      <c r="AK165" s="79">
        <v>46</v>
      </c>
      <c r="AL165" s="85" t="s">
        <v>893</v>
      </c>
      <c r="AM165" s="79" t="s">
        <v>993</v>
      </c>
      <c r="AN165" s="79" t="b">
        <v>0</v>
      </c>
      <c r="AO165" s="85" t="s">
        <v>893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275</v>
      </c>
      <c r="B166" s="64" t="s">
        <v>290</v>
      </c>
      <c r="C166" s="65" t="s">
        <v>2400</v>
      </c>
      <c r="D166" s="66">
        <v>3</v>
      </c>
      <c r="E166" s="67" t="s">
        <v>132</v>
      </c>
      <c r="F166" s="68">
        <v>32</v>
      </c>
      <c r="G166" s="65"/>
      <c r="H166" s="69"/>
      <c r="I166" s="70"/>
      <c r="J166" s="70"/>
      <c r="K166" s="34" t="s">
        <v>65</v>
      </c>
      <c r="L166" s="77">
        <v>166</v>
      </c>
      <c r="M166" s="77"/>
      <c r="N166" s="72"/>
      <c r="O166" s="79" t="s">
        <v>326</v>
      </c>
      <c r="P166" s="81">
        <v>43648.18042824074</v>
      </c>
      <c r="Q166" s="79" t="s">
        <v>350</v>
      </c>
      <c r="R166" s="79"/>
      <c r="S166" s="79"/>
      <c r="T166" s="79" t="s">
        <v>460</v>
      </c>
      <c r="U166" s="79"/>
      <c r="V166" s="82" t="s">
        <v>572</v>
      </c>
      <c r="W166" s="81">
        <v>43648.18042824074</v>
      </c>
      <c r="X166" s="82" t="s">
        <v>677</v>
      </c>
      <c r="Y166" s="79"/>
      <c r="Z166" s="79"/>
      <c r="AA166" s="85" t="s">
        <v>870</v>
      </c>
      <c r="AB166" s="79"/>
      <c r="AC166" s="79" t="b">
        <v>0</v>
      </c>
      <c r="AD166" s="79">
        <v>0</v>
      </c>
      <c r="AE166" s="85" t="s">
        <v>988</v>
      </c>
      <c r="AF166" s="79" t="b">
        <v>0</v>
      </c>
      <c r="AG166" s="79" t="s">
        <v>990</v>
      </c>
      <c r="AH166" s="79"/>
      <c r="AI166" s="85" t="s">
        <v>988</v>
      </c>
      <c r="AJ166" s="79" t="b">
        <v>0</v>
      </c>
      <c r="AK166" s="79">
        <v>46</v>
      </c>
      <c r="AL166" s="85" t="s">
        <v>893</v>
      </c>
      <c r="AM166" s="79" t="s">
        <v>993</v>
      </c>
      <c r="AN166" s="79" t="b">
        <v>0</v>
      </c>
      <c r="AO166" s="85" t="s">
        <v>893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275</v>
      </c>
      <c r="B167" s="64" t="s">
        <v>289</v>
      </c>
      <c r="C167" s="65" t="s">
        <v>2400</v>
      </c>
      <c r="D167" s="66">
        <v>3</v>
      </c>
      <c r="E167" s="67" t="s">
        <v>132</v>
      </c>
      <c r="F167" s="68">
        <v>32</v>
      </c>
      <c r="G167" s="65"/>
      <c r="H167" s="69"/>
      <c r="I167" s="70"/>
      <c r="J167" s="70"/>
      <c r="K167" s="34" t="s">
        <v>65</v>
      </c>
      <c r="L167" s="77">
        <v>167</v>
      </c>
      <c r="M167" s="77"/>
      <c r="N167" s="72"/>
      <c r="O167" s="79" t="s">
        <v>326</v>
      </c>
      <c r="P167" s="81">
        <v>43648.18042824074</v>
      </c>
      <c r="Q167" s="79" t="s">
        <v>350</v>
      </c>
      <c r="R167" s="79"/>
      <c r="S167" s="79"/>
      <c r="T167" s="79" t="s">
        <v>460</v>
      </c>
      <c r="U167" s="79"/>
      <c r="V167" s="82" t="s">
        <v>572</v>
      </c>
      <c r="W167" s="81">
        <v>43648.18042824074</v>
      </c>
      <c r="X167" s="82" t="s">
        <v>677</v>
      </c>
      <c r="Y167" s="79"/>
      <c r="Z167" s="79"/>
      <c r="AA167" s="85" t="s">
        <v>870</v>
      </c>
      <c r="AB167" s="79"/>
      <c r="AC167" s="79" t="b">
        <v>0</v>
      </c>
      <c r="AD167" s="79">
        <v>0</v>
      </c>
      <c r="AE167" s="85" t="s">
        <v>988</v>
      </c>
      <c r="AF167" s="79" t="b">
        <v>0</v>
      </c>
      <c r="AG167" s="79" t="s">
        <v>990</v>
      </c>
      <c r="AH167" s="79"/>
      <c r="AI167" s="85" t="s">
        <v>988</v>
      </c>
      <c r="AJ167" s="79" t="b">
        <v>0</v>
      </c>
      <c r="AK167" s="79">
        <v>46</v>
      </c>
      <c r="AL167" s="85" t="s">
        <v>893</v>
      </c>
      <c r="AM167" s="79" t="s">
        <v>993</v>
      </c>
      <c r="AN167" s="79" t="b">
        <v>0</v>
      </c>
      <c r="AO167" s="85" t="s">
        <v>893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5</v>
      </c>
      <c r="BF167" s="48">
        <v>0</v>
      </c>
      <c r="BG167" s="49">
        <v>0</v>
      </c>
      <c r="BH167" s="48">
        <v>0</v>
      </c>
      <c r="BI167" s="49">
        <v>0</v>
      </c>
      <c r="BJ167" s="48">
        <v>19</v>
      </c>
      <c r="BK167" s="49">
        <v>95</v>
      </c>
      <c r="BL167" s="48">
        <v>20</v>
      </c>
    </row>
    <row r="168" spans="1:64" ht="15">
      <c r="A168" s="64" t="s">
        <v>276</v>
      </c>
      <c r="B168" s="64" t="s">
        <v>285</v>
      </c>
      <c r="C168" s="65" t="s">
        <v>2400</v>
      </c>
      <c r="D168" s="66">
        <v>3</v>
      </c>
      <c r="E168" s="67" t="s">
        <v>132</v>
      </c>
      <c r="F168" s="68">
        <v>32</v>
      </c>
      <c r="G168" s="65"/>
      <c r="H168" s="69"/>
      <c r="I168" s="70"/>
      <c r="J168" s="70"/>
      <c r="K168" s="34" t="s">
        <v>65</v>
      </c>
      <c r="L168" s="77">
        <v>168</v>
      </c>
      <c r="M168" s="77"/>
      <c r="N168" s="72"/>
      <c r="O168" s="79" t="s">
        <v>326</v>
      </c>
      <c r="P168" s="81">
        <v>43648.20228009259</v>
      </c>
      <c r="Q168" s="79" t="s">
        <v>359</v>
      </c>
      <c r="R168" s="79"/>
      <c r="S168" s="79"/>
      <c r="T168" s="79"/>
      <c r="U168" s="79"/>
      <c r="V168" s="82" t="s">
        <v>573</v>
      </c>
      <c r="W168" s="81">
        <v>43648.20228009259</v>
      </c>
      <c r="X168" s="82" t="s">
        <v>678</v>
      </c>
      <c r="Y168" s="79"/>
      <c r="Z168" s="79"/>
      <c r="AA168" s="85" t="s">
        <v>871</v>
      </c>
      <c r="AB168" s="79"/>
      <c r="AC168" s="79" t="b">
        <v>0</v>
      </c>
      <c r="AD168" s="79">
        <v>0</v>
      </c>
      <c r="AE168" s="85" t="s">
        <v>988</v>
      </c>
      <c r="AF168" s="79" t="b">
        <v>0</v>
      </c>
      <c r="AG168" s="79" t="s">
        <v>990</v>
      </c>
      <c r="AH168" s="79"/>
      <c r="AI168" s="85" t="s">
        <v>988</v>
      </c>
      <c r="AJ168" s="79" t="b">
        <v>0</v>
      </c>
      <c r="AK168" s="79">
        <v>2</v>
      </c>
      <c r="AL168" s="85" t="s">
        <v>924</v>
      </c>
      <c r="AM168" s="79" t="s">
        <v>993</v>
      </c>
      <c r="AN168" s="79" t="b">
        <v>0</v>
      </c>
      <c r="AO168" s="85" t="s">
        <v>924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15</v>
      </c>
      <c r="BK168" s="49">
        <v>100</v>
      </c>
      <c r="BL168" s="48">
        <v>15</v>
      </c>
    </row>
    <row r="169" spans="1:64" ht="15">
      <c r="A169" s="64" t="s">
        <v>276</v>
      </c>
      <c r="B169" s="64" t="s">
        <v>305</v>
      </c>
      <c r="C169" s="65" t="s">
        <v>2400</v>
      </c>
      <c r="D169" s="66">
        <v>3</v>
      </c>
      <c r="E169" s="67" t="s">
        <v>132</v>
      </c>
      <c r="F169" s="68">
        <v>32</v>
      </c>
      <c r="G169" s="65"/>
      <c r="H169" s="69"/>
      <c r="I169" s="70"/>
      <c r="J169" s="70"/>
      <c r="K169" s="34" t="s">
        <v>65</v>
      </c>
      <c r="L169" s="77">
        <v>169</v>
      </c>
      <c r="M169" s="77"/>
      <c r="N169" s="72"/>
      <c r="O169" s="79" t="s">
        <v>326</v>
      </c>
      <c r="P169" s="81">
        <v>43648.20233796296</v>
      </c>
      <c r="Q169" s="79" t="s">
        <v>339</v>
      </c>
      <c r="R169" s="82" t="s">
        <v>442</v>
      </c>
      <c r="S169" s="79" t="s">
        <v>453</v>
      </c>
      <c r="T169" s="79" t="s">
        <v>460</v>
      </c>
      <c r="U169" s="79"/>
      <c r="V169" s="82" t="s">
        <v>573</v>
      </c>
      <c r="W169" s="81">
        <v>43648.20233796296</v>
      </c>
      <c r="X169" s="82" t="s">
        <v>679</v>
      </c>
      <c r="Y169" s="79"/>
      <c r="Z169" s="79"/>
      <c r="AA169" s="85" t="s">
        <v>872</v>
      </c>
      <c r="AB169" s="79"/>
      <c r="AC169" s="79" t="b">
        <v>0</v>
      </c>
      <c r="AD169" s="79">
        <v>0</v>
      </c>
      <c r="AE169" s="85" t="s">
        <v>988</v>
      </c>
      <c r="AF169" s="79" t="b">
        <v>0</v>
      </c>
      <c r="AG169" s="79" t="s">
        <v>990</v>
      </c>
      <c r="AH169" s="79"/>
      <c r="AI169" s="85" t="s">
        <v>988</v>
      </c>
      <c r="AJ169" s="79" t="b">
        <v>0</v>
      </c>
      <c r="AK169" s="79">
        <v>3</v>
      </c>
      <c r="AL169" s="85" t="s">
        <v>966</v>
      </c>
      <c r="AM169" s="79" t="s">
        <v>993</v>
      </c>
      <c r="AN169" s="79" t="b">
        <v>0</v>
      </c>
      <c r="AO169" s="85" t="s">
        <v>966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1</v>
      </c>
      <c r="BE169" s="49">
        <v>5.882352941176471</v>
      </c>
      <c r="BF169" s="48">
        <v>0</v>
      </c>
      <c r="BG169" s="49">
        <v>0</v>
      </c>
      <c r="BH169" s="48">
        <v>0</v>
      </c>
      <c r="BI169" s="49">
        <v>0</v>
      </c>
      <c r="BJ169" s="48">
        <v>16</v>
      </c>
      <c r="BK169" s="49">
        <v>94.11764705882354</v>
      </c>
      <c r="BL169" s="48">
        <v>17</v>
      </c>
    </row>
    <row r="170" spans="1:64" ht="15">
      <c r="A170" s="64" t="s">
        <v>277</v>
      </c>
      <c r="B170" s="64" t="s">
        <v>292</v>
      </c>
      <c r="C170" s="65" t="s">
        <v>2400</v>
      </c>
      <c r="D170" s="66">
        <v>3</v>
      </c>
      <c r="E170" s="67" t="s">
        <v>132</v>
      </c>
      <c r="F170" s="68">
        <v>32</v>
      </c>
      <c r="G170" s="65"/>
      <c r="H170" s="69"/>
      <c r="I170" s="70"/>
      <c r="J170" s="70"/>
      <c r="K170" s="34" t="s">
        <v>65</v>
      </c>
      <c r="L170" s="77">
        <v>170</v>
      </c>
      <c r="M170" s="77"/>
      <c r="N170" s="72"/>
      <c r="O170" s="79" t="s">
        <v>326</v>
      </c>
      <c r="P170" s="81">
        <v>43648.30076388889</v>
      </c>
      <c r="Q170" s="79" t="s">
        <v>358</v>
      </c>
      <c r="R170" s="79"/>
      <c r="S170" s="79"/>
      <c r="T170" s="79" t="s">
        <v>460</v>
      </c>
      <c r="U170" s="79"/>
      <c r="V170" s="82" t="s">
        <v>574</v>
      </c>
      <c r="W170" s="81">
        <v>43648.30076388889</v>
      </c>
      <c r="X170" s="82" t="s">
        <v>680</v>
      </c>
      <c r="Y170" s="79"/>
      <c r="Z170" s="79"/>
      <c r="AA170" s="85" t="s">
        <v>873</v>
      </c>
      <c r="AB170" s="79"/>
      <c r="AC170" s="79" t="b">
        <v>0</v>
      </c>
      <c r="AD170" s="79">
        <v>0</v>
      </c>
      <c r="AE170" s="85" t="s">
        <v>988</v>
      </c>
      <c r="AF170" s="79" t="b">
        <v>0</v>
      </c>
      <c r="AG170" s="79" t="s">
        <v>990</v>
      </c>
      <c r="AH170" s="79"/>
      <c r="AI170" s="85" t="s">
        <v>988</v>
      </c>
      <c r="AJ170" s="79" t="b">
        <v>0</v>
      </c>
      <c r="AK170" s="79">
        <v>4</v>
      </c>
      <c r="AL170" s="85" t="s">
        <v>898</v>
      </c>
      <c r="AM170" s="79" t="s">
        <v>996</v>
      </c>
      <c r="AN170" s="79" t="b">
        <v>0</v>
      </c>
      <c r="AO170" s="85" t="s">
        <v>898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277</v>
      </c>
      <c r="B171" s="64" t="s">
        <v>310</v>
      </c>
      <c r="C171" s="65" t="s">
        <v>2400</v>
      </c>
      <c r="D171" s="66">
        <v>3</v>
      </c>
      <c r="E171" s="67" t="s">
        <v>132</v>
      </c>
      <c r="F171" s="68">
        <v>32</v>
      </c>
      <c r="G171" s="65"/>
      <c r="H171" s="69"/>
      <c r="I171" s="70"/>
      <c r="J171" s="70"/>
      <c r="K171" s="34" t="s">
        <v>65</v>
      </c>
      <c r="L171" s="77">
        <v>171</v>
      </c>
      <c r="M171" s="77"/>
      <c r="N171" s="72"/>
      <c r="O171" s="79" t="s">
        <v>326</v>
      </c>
      <c r="P171" s="81">
        <v>43648.30076388889</v>
      </c>
      <c r="Q171" s="79" t="s">
        <v>358</v>
      </c>
      <c r="R171" s="79"/>
      <c r="S171" s="79"/>
      <c r="T171" s="79" t="s">
        <v>460</v>
      </c>
      <c r="U171" s="79"/>
      <c r="V171" s="82" t="s">
        <v>574</v>
      </c>
      <c r="W171" s="81">
        <v>43648.30076388889</v>
      </c>
      <c r="X171" s="82" t="s">
        <v>680</v>
      </c>
      <c r="Y171" s="79"/>
      <c r="Z171" s="79"/>
      <c r="AA171" s="85" t="s">
        <v>873</v>
      </c>
      <c r="AB171" s="79"/>
      <c r="AC171" s="79" t="b">
        <v>0</v>
      </c>
      <c r="AD171" s="79">
        <v>0</v>
      </c>
      <c r="AE171" s="85" t="s">
        <v>988</v>
      </c>
      <c r="AF171" s="79" t="b">
        <v>0</v>
      </c>
      <c r="AG171" s="79" t="s">
        <v>990</v>
      </c>
      <c r="AH171" s="79"/>
      <c r="AI171" s="85" t="s">
        <v>988</v>
      </c>
      <c r="AJ171" s="79" t="b">
        <v>0</v>
      </c>
      <c r="AK171" s="79">
        <v>4</v>
      </c>
      <c r="AL171" s="85" t="s">
        <v>898</v>
      </c>
      <c r="AM171" s="79" t="s">
        <v>996</v>
      </c>
      <c r="AN171" s="79" t="b">
        <v>0</v>
      </c>
      <c r="AO171" s="85" t="s">
        <v>898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277</v>
      </c>
      <c r="B172" s="64" t="s">
        <v>311</v>
      </c>
      <c r="C172" s="65" t="s">
        <v>2400</v>
      </c>
      <c r="D172" s="66">
        <v>3</v>
      </c>
      <c r="E172" s="67" t="s">
        <v>132</v>
      </c>
      <c r="F172" s="68">
        <v>32</v>
      </c>
      <c r="G172" s="65"/>
      <c r="H172" s="69"/>
      <c r="I172" s="70"/>
      <c r="J172" s="70"/>
      <c r="K172" s="34" t="s">
        <v>65</v>
      </c>
      <c r="L172" s="77">
        <v>172</v>
      </c>
      <c r="M172" s="77"/>
      <c r="N172" s="72"/>
      <c r="O172" s="79" t="s">
        <v>326</v>
      </c>
      <c r="P172" s="81">
        <v>43648.30076388889</v>
      </c>
      <c r="Q172" s="79" t="s">
        <v>358</v>
      </c>
      <c r="R172" s="79"/>
      <c r="S172" s="79"/>
      <c r="T172" s="79" t="s">
        <v>460</v>
      </c>
      <c r="U172" s="79"/>
      <c r="V172" s="82" t="s">
        <v>574</v>
      </c>
      <c r="W172" s="81">
        <v>43648.30076388889</v>
      </c>
      <c r="X172" s="82" t="s">
        <v>680</v>
      </c>
      <c r="Y172" s="79"/>
      <c r="Z172" s="79"/>
      <c r="AA172" s="85" t="s">
        <v>873</v>
      </c>
      <c r="AB172" s="79"/>
      <c r="AC172" s="79" t="b">
        <v>0</v>
      </c>
      <c r="AD172" s="79">
        <v>0</v>
      </c>
      <c r="AE172" s="85" t="s">
        <v>988</v>
      </c>
      <c r="AF172" s="79" t="b">
        <v>0</v>
      </c>
      <c r="AG172" s="79" t="s">
        <v>990</v>
      </c>
      <c r="AH172" s="79"/>
      <c r="AI172" s="85" t="s">
        <v>988</v>
      </c>
      <c r="AJ172" s="79" t="b">
        <v>0</v>
      </c>
      <c r="AK172" s="79">
        <v>4</v>
      </c>
      <c r="AL172" s="85" t="s">
        <v>898</v>
      </c>
      <c r="AM172" s="79" t="s">
        <v>996</v>
      </c>
      <c r="AN172" s="79" t="b">
        <v>0</v>
      </c>
      <c r="AO172" s="85" t="s">
        <v>898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277</v>
      </c>
      <c r="B173" s="64" t="s">
        <v>312</v>
      </c>
      <c r="C173" s="65" t="s">
        <v>2400</v>
      </c>
      <c r="D173" s="66">
        <v>3</v>
      </c>
      <c r="E173" s="67" t="s">
        <v>132</v>
      </c>
      <c r="F173" s="68">
        <v>32</v>
      </c>
      <c r="G173" s="65"/>
      <c r="H173" s="69"/>
      <c r="I173" s="70"/>
      <c r="J173" s="70"/>
      <c r="K173" s="34" t="s">
        <v>65</v>
      </c>
      <c r="L173" s="77">
        <v>173</v>
      </c>
      <c r="M173" s="77"/>
      <c r="N173" s="72"/>
      <c r="O173" s="79" t="s">
        <v>326</v>
      </c>
      <c r="P173" s="81">
        <v>43648.30076388889</v>
      </c>
      <c r="Q173" s="79" t="s">
        <v>358</v>
      </c>
      <c r="R173" s="79"/>
      <c r="S173" s="79"/>
      <c r="T173" s="79" t="s">
        <v>460</v>
      </c>
      <c r="U173" s="79"/>
      <c r="V173" s="82" t="s">
        <v>574</v>
      </c>
      <c r="W173" s="81">
        <v>43648.30076388889</v>
      </c>
      <c r="X173" s="82" t="s">
        <v>680</v>
      </c>
      <c r="Y173" s="79"/>
      <c r="Z173" s="79"/>
      <c r="AA173" s="85" t="s">
        <v>873</v>
      </c>
      <c r="AB173" s="79"/>
      <c r="AC173" s="79" t="b">
        <v>0</v>
      </c>
      <c r="AD173" s="79">
        <v>0</v>
      </c>
      <c r="AE173" s="85" t="s">
        <v>988</v>
      </c>
      <c r="AF173" s="79" t="b">
        <v>0</v>
      </c>
      <c r="AG173" s="79" t="s">
        <v>990</v>
      </c>
      <c r="AH173" s="79"/>
      <c r="AI173" s="85" t="s">
        <v>988</v>
      </c>
      <c r="AJ173" s="79" t="b">
        <v>0</v>
      </c>
      <c r="AK173" s="79">
        <v>4</v>
      </c>
      <c r="AL173" s="85" t="s">
        <v>898</v>
      </c>
      <c r="AM173" s="79" t="s">
        <v>996</v>
      </c>
      <c r="AN173" s="79" t="b">
        <v>0</v>
      </c>
      <c r="AO173" s="85" t="s">
        <v>898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277</v>
      </c>
      <c r="B174" s="64" t="s">
        <v>289</v>
      </c>
      <c r="C174" s="65" t="s">
        <v>2400</v>
      </c>
      <c r="D174" s="66">
        <v>3</v>
      </c>
      <c r="E174" s="67" t="s">
        <v>132</v>
      </c>
      <c r="F174" s="68">
        <v>32</v>
      </c>
      <c r="G174" s="65"/>
      <c r="H174" s="69"/>
      <c r="I174" s="70"/>
      <c r="J174" s="70"/>
      <c r="K174" s="34" t="s">
        <v>65</v>
      </c>
      <c r="L174" s="77">
        <v>174</v>
      </c>
      <c r="M174" s="77"/>
      <c r="N174" s="72"/>
      <c r="O174" s="79" t="s">
        <v>326</v>
      </c>
      <c r="P174" s="81">
        <v>43648.30076388889</v>
      </c>
      <c r="Q174" s="79" t="s">
        <v>358</v>
      </c>
      <c r="R174" s="79"/>
      <c r="S174" s="79"/>
      <c r="T174" s="79" t="s">
        <v>460</v>
      </c>
      <c r="U174" s="79"/>
      <c r="V174" s="82" t="s">
        <v>574</v>
      </c>
      <c r="W174" s="81">
        <v>43648.30076388889</v>
      </c>
      <c r="X174" s="82" t="s">
        <v>680</v>
      </c>
      <c r="Y174" s="79"/>
      <c r="Z174" s="79"/>
      <c r="AA174" s="85" t="s">
        <v>873</v>
      </c>
      <c r="AB174" s="79"/>
      <c r="AC174" s="79" t="b">
        <v>0</v>
      </c>
      <c r="AD174" s="79">
        <v>0</v>
      </c>
      <c r="AE174" s="85" t="s">
        <v>988</v>
      </c>
      <c r="AF174" s="79" t="b">
        <v>0</v>
      </c>
      <c r="AG174" s="79" t="s">
        <v>990</v>
      </c>
      <c r="AH174" s="79"/>
      <c r="AI174" s="85" t="s">
        <v>988</v>
      </c>
      <c r="AJ174" s="79" t="b">
        <v>0</v>
      </c>
      <c r="AK174" s="79">
        <v>4</v>
      </c>
      <c r="AL174" s="85" t="s">
        <v>898</v>
      </c>
      <c r="AM174" s="79" t="s">
        <v>996</v>
      </c>
      <c r="AN174" s="79" t="b">
        <v>0</v>
      </c>
      <c r="AO174" s="85" t="s">
        <v>898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16</v>
      </c>
      <c r="BK174" s="49">
        <v>100</v>
      </c>
      <c r="BL174" s="48">
        <v>16</v>
      </c>
    </row>
    <row r="175" spans="1:64" ht="15">
      <c r="A175" s="64" t="s">
        <v>278</v>
      </c>
      <c r="B175" s="64" t="s">
        <v>291</v>
      </c>
      <c r="C175" s="65" t="s">
        <v>2400</v>
      </c>
      <c r="D175" s="66">
        <v>3</v>
      </c>
      <c r="E175" s="67" t="s">
        <v>132</v>
      </c>
      <c r="F175" s="68">
        <v>32</v>
      </c>
      <c r="G175" s="65"/>
      <c r="H175" s="69"/>
      <c r="I175" s="70"/>
      <c r="J175" s="70"/>
      <c r="K175" s="34" t="s">
        <v>65</v>
      </c>
      <c r="L175" s="77">
        <v>175</v>
      </c>
      <c r="M175" s="77"/>
      <c r="N175" s="72"/>
      <c r="O175" s="79" t="s">
        <v>326</v>
      </c>
      <c r="P175" s="81">
        <v>43648.313726851855</v>
      </c>
      <c r="Q175" s="79" t="s">
        <v>350</v>
      </c>
      <c r="R175" s="79"/>
      <c r="S175" s="79"/>
      <c r="T175" s="79" t="s">
        <v>460</v>
      </c>
      <c r="U175" s="79"/>
      <c r="V175" s="82" t="s">
        <v>575</v>
      </c>
      <c r="W175" s="81">
        <v>43648.313726851855</v>
      </c>
      <c r="X175" s="82" t="s">
        <v>681</v>
      </c>
      <c r="Y175" s="79"/>
      <c r="Z175" s="79"/>
      <c r="AA175" s="85" t="s">
        <v>874</v>
      </c>
      <c r="AB175" s="79"/>
      <c r="AC175" s="79" t="b">
        <v>0</v>
      </c>
      <c r="AD175" s="79">
        <v>0</v>
      </c>
      <c r="AE175" s="85" t="s">
        <v>988</v>
      </c>
      <c r="AF175" s="79" t="b">
        <v>0</v>
      </c>
      <c r="AG175" s="79" t="s">
        <v>990</v>
      </c>
      <c r="AH175" s="79"/>
      <c r="AI175" s="85" t="s">
        <v>988</v>
      </c>
      <c r="AJ175" s="79" t="b">
        <v>0</v>
      </c>
      <c r="AK175" s="79">
        <v>46</v>
      </c>
      <c r="AL175" s="85" t="s">
        <v>893</v>
      </c>
      <c r="AM175" s="79" t="s">
        <v>993</v>
      </c>
      <c r="AN175" s="79" t="b">
        <v>0</v>
      </c>
      <c r="AO175" s="85" t="s">
        <v>893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278</v>
      </c>
      <c r="B176" s="64" t="s">
        <v>290</v>
      </c>
      <c r="C176" s="65" t="s">
        <v>2400</v>
      </c>
      <c r="D176" s="66">
        <v>3</v>
      </c>
      <c r="E176" s="67" t="s">
        <v>132</v>
      </c>
      <c r="F176" s="68">
        <v>32</v>
      </c>
      <c r="G176" s="65"/>
      <c r="H176" s="69"/>
      <c r="I176" s="70"/>
      <c r="J176" s="70"/>
      <c r="K176" s="34" t="s">
        <v>65</v>
      </c>
      <c r="L176" s="77">
        <v>176</v>
      </c>
      <c r="M176" s="77"/>
      <c r="N176" s="72"/>
      <c r="O176" s="79" t="s">
        <v>326</v>
      </c>
      <c r="P176" s="81">
        <v>43648.313726851855</v>
      </c>
      <c r="Q176" s="79" t="s">
        <v>350</v>
      </c>
      <c r="R176" s="79"/>
      <c r="S176" s="79"/>
      <c r="T176" s="79" t="s">
        <v>460</v>
      </c>
      <c r="U176" s="79"/>
      <c r="V176" s="82" t="s">
        <v>575</v>
      </c>
      <c r="W176" s="81">
        <v>43648.313726851855</v>
      </c>
      <c r="X176" s="82" t="s">
        <v>681</v>
      </c>
      <c r="Y176" s="79"/>
      <c r="Z176" s="79"/>
      <c r="AA176" s="85" t="s">
        <v>874</v>
      </c>
      <c r="AB176" s="79"/>
      <c r="AC176" s="79" t="b">
        <v>0</v>
      </c>
      <c r="AD176" s="79">
        <v>0</v>
      </c>
      <c r="AE176" s="85" t="s">
        <v>988</v>
      </c>
      <c r="AF176" s="79" t="b">
        <v>0</v>
      </c>
      <c r="AG176" s="79" t="s">
        <v>990</v>
      </c>
      <c r="AH176" s="79"/>
      <c r="AI176" s="85" t="s">
        <v>988</v>
      </c>
      <c r="AJ176" s="79" t="b">
        <v>0</v>
      </c>
      <c r="AK176" s="79">
        <v>46</v>
      </c>
      <c r="AL176" s="85" t="s">
        <v>893</v>
      </c>
      <c r="AM176" s="79" t="s">
        <v>993</v>
      </c>
      <c r="AN176" s="79" t="b">
        <v>0</v>
      </c>
      <c r="AO176" s="85" t="s">
        <v>893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278</v>
      </c>
      <c r="B177" s="64" t="s">
        <v>289</v>
      </c>
      <c r="C177" s="65" t="s">
        <v>2400</v>
      </c>
      <c r="D177" s="66">
        <v>3</v>
      </c>
      <c r="E177" s="67" t="s">
        <v>132</v>
      </c>
      <c r="F177" s="68">
        <v>32</v>
      </c>
      <c r="G177" s="65"/>
      <c r="H177" s="69"/>
      <c r="I177" s="70"/>
      <c r="J177" s="70"/>
      <c r="K177" s="34" t="s">
        <v>65</v>
      </c>
      <c r="L177" s="77">
        <v>177</v>
      </c>
      <c r="M177" s="77"/>
      <c r="N177" s="72"/>
      <c r="O177" s="79" t="s">
        <v>326</v>
      </c>
      <c r="P177" s="81">
        <v>43648.313726851855</v>
      </c>
      <c r="Q177" s="79" t="s">
        <v>350</v>
      </c>
      <c r="R177" s="79"/>
      <c r="S177" s="79"/>
      <c r="T177" s="79" t="s">
        <v>460</v>
      </c>
      <c r="U177" s="79"/>
      <c r="V177" s="82" t="s">
        <v>575</v>
      </c>
      <c r="W177" s="81">
        <v>43648.313726851855</v>
      </c>
      <c r="X177" s="82" t="s">
        <v>681</v>
      </c>
      <c r="Y177" s="79"/>
      <c r="Z177" s="79"/>
      <c r="AA177" s="85" t="s">
        <v>874</v>
      </c>
      <c r="AB177" s="79"/>
      <c r="AC177" s="79" t="b">
        <v>0</v>
      </c>
      <c r="AD177" s="79">
        <v>0</v>
      </c>
      <c r="AE177" s="85" t="s">
        <v>988</v>
      </c>
      <c r="AF177" s="79" t="b">
        <v>0</v>
      </c>
      <c r="AG177" s="79" t="s">
        <v>990</v>
      </c>
      <c r="AH177" s="79"/>
      <c r="AI177" s="85" t="s">
        <v>988</v>
      </c>
      <c r="AJ177" s="79" t="b">
        <v>0</v>
      </c>
      <c r="AK177" s="79">
        <v>46</v>
      </c>
      <c r="AL177" s="85" t="s">
        <v>893</v>
      </c>
      <c r="AM177" s="79" t="s">
        <v>993</v>
      </c>
      <c r="AN177" s="79" t="b">
        <v>0</v>
      </c>
      <c r="AO177" s="85" t="s">
        <v>893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1</v>
      </c>
      <c r="BE177" s="49">
        <v>5</v>
      </c>
      <c r="BF177" s="48">
        <v>0</v>
      </c>
      <c r="BG177" s="49">
        <v>0</v>
      </c>
      <c r="BH177" s="48">
        <v>0</v>
      </c>
      <c r="BI177" s="49">
        <v>0</v>
      </c>
      <c r="BJ177" s="48">
        <v>19</v>
      </c>
      <c r="BK177" s="49">
        <v>95</v>
      </c>
      <c r="BL177" s="48">
        <v>20</v>
      </c>
    </row>
    <row r="178" spans="1:64" ht="15">
      <c r="A178" s="64" t="s">
        <v>279</v>
      </c>
      <c r="B178" s="64" t="s">
        <v>283</v>
      </c>
      <c r="C178" s="65" t="s">
        <v>2400</v>
      </c>
      <c r="D178" s="66">
        <v>3</v>
      </c>
      <c r="E178" s="67" t="s">
        <v>132</v>
      </c>
      <c r="F178" s="68">
        <v>32</v>
      </c>
      <c r="G178" s="65"/>
      <c r="H178" s="69"/>
      <c r="I178" s="70"/>
      <c r="J178" s="70"/>
      <c r="K178" s="34" t="s">
        <v>65</v>
      </c>
      <c r="L178" s="77">
        <v>178</v>
      </c>
      <c r="M178" s="77"/>
      <c r="N178" s="72"/>
      <c r="O178" s="79" t="s">
        <v>326</v>
      </c>
      <c r="P178" s="81">
        <v>43648.329560185186</v>
      </c>
      <c r="Q178" s="79" t="s">
        <v>355</v>
      </c>
      <c r="R178" s="79"/>
      <c r="S178" s="79"/>
      <c r="T178" s="79"/>
      <c r="U178" s="79"/>
      <c r="V178" s="82" t="s">
        <v>576</v>
      </c>
      <c r="W178" s="81">
        <v>43648.329560185186</v>
      </c>
      <c r="X178" s="82" t="s">
        <v>682</v>
      </c>
      <c r="Y178" s="79"/>
      <c r="Z178" s="79"/>
      <c r="AA178" s="85" t="s">
        <v>875</v>
      </c>
      <c r="AB178" s="79"/>
      <c r="AC178" s="79" t="b">
        <v>0</v>
      </c>
      <c r="AD178" s="79">
        <v>0</v>
      </c>
      <c r="AE178" s="85" t="s">
        <v>988</v>
      </c>
      <c r="AF178" s="79" t="b">
        <v>0</v>
      </c>
      <c r="AG178" s="79" t="s">
        <v>990</v>
      </c>
      <c r="AH178" s="79"/>
      <c r="AI178" s="85" t="s">
        <v>988</v>
      </c>
      <c r="AJ178" s="79" t="b">
        <v>0</v>
      </c>
      <c r="AK178" s="79">
        <v>4</v>
      </c>
      <c r="AL178" s="85" t="s">
        <v>934</v>
      </c>
      <c r="AM178" s="79" t="s">
        <v>994</v>
      </c>
      <c r="AN178" s="79" t="b">
        <v>0</v>
      </c>
      <c r="AO178" s="85" t="s">
        <v>934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279</v>
      </c>
      <c r="B179" s="64" t="s">
        <v>302</v>
      </c>
      <c r="C179" s="65" t="s">
        <v>2400</v>
      </c>
      <c r="D179" s="66">
        <v>3</v>
      </c>
      <c r="E179" s="67" t="s">
        <v>132</v>
      </c>
      <c r="F179" s="68">
        <v>32</v>
      </c>
      <c r="G179" s="65"/>
      <c r="H179" s="69"/>
      <c r="I179" s="70"/>
      <c r="J179" s="70"/>
      <c r="K179" s="34" t="s">
        <v>65</v>
      </c>
      <c r="L179" s="77">
        <v>179</v>
      </c>
      <c r="M179" s="77"/>
      <c r="N179" s="72"/>
      <c r="O179" s="79" t="s">
        <v>326</v>
      </c>
      <c r="P179" s="81">
        <v>43648.329560185186</v>
      </c>
      <c r="Q179" s="79" t="s">
        <v>355</v>
      </c>
      <c r="R179" s="79"/>
      <c r="S179" s="79"/>
      <c r="T179" s="79"/>
      <c r="U179" s="79"/>
      <c r="V179" s="82" t="s">
        <v>576</v>
      </c>
      <c r="W179" s="81">
        <v>43648.329560185186</v>
      </c>
      <c r="X179" s="82" t="s">
        <v>682</v>
      </c>
      <c r="Y179" s="79"/>
      <c r="Z179" s="79"/>
      <c r="AA179" s="85" t="s">
        <v>875</v>
      </c>
      <c r="AB179" s="79"/>
      <c r="AC179" s="79" t="b">
        <v>0</v>
      </c>
      <c r="AD179" s="79">
        <v>0</v>
      </c>
      <c r="AE179" s="85" t="s">
        <v>988</v>
      </c>
      <c r="AF179" s="79" t="b">
        <v>0</v>
      </c>
      <c r="AG179" s="79" t="s">
        <v>990</v>
      </c>
      <c r="AH179" s="79"/>
      <c r="AI179" s="85" t="s">
        <v>988</v>
      </c>
      <c r="AJ179" s="79" t="b">
        <v>0</v>
      </c>
      <c r="AK179" s="79">
        <v>4</v>
      </c>
      <c r="AL179" s="85" t="s">
        <v>934</v>
      </c>
      <c r="AM179" s="79" t="s">
        <v>994</v>
      </c>
      <c r="AN179" s="79" t="b">
        <v>0</v>
      </c>
      <c r="AO179" s="85" t="s">
        <v>934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28</v>
      </c>
      <c r="BK179" s="49">
        <v>100</v>
      </c>
      <c r="BL179" s="48">
        <v>28</v>
      </c>
    </row>
    <row r="180" spans="1:64" ht="15">
      <c r="A180" s="64" t="s">
        <v>280</v>
      </c>
      <c r="B180" s="64" t="s">
        <v>291</v>
      </c>
      <c r="C180" s="65" t="s">
        <v>2400</v>
      </c>
      <c r="D180" s="66">
        <v>3</v>
      </c>
      <c r="E180" s="67" t="s">
        <v>132</v>
      </c>
      <c r="F180" s="68">
        <v>32</v>
      </c>
      <c r="G180" s="65"/>
      <c r="H180" s="69"/>
      <c r="I180" s="70"/>
      <c r="J180" s="70"/>
      <c r="K180" s="34" t="s">
        <v>65</v>
      </c>
      <c r="L180" s="77">
        <v>180</v>
      </c>
      <c r="M180" s="77"/>
      <c r="N180" s="72"/>
      <c r="O180" s="79" t="s">
        <v>326</v>
      </c>
      <c r="P180" s="81">
        <v>43648.36219907407</v>
      </c>
      <c r="Q180" s="79" t="s">
        <v>350</v>
      </c>
      <c r="R180" s="79"/>
      <c r="S180" s="79"/>
      <c r="T180" s="79" t="s">
        <v>460</v>
      </c>
      <c r="U180" s="79"/>
      <c r="V180" s="82" t="s">
        <v>577</v>
      </c>
      <c r="W180" s="81">
        <v>43648.36219907407</v>
      </c>
      <c r="X180" s="82" t="s">
        <v>683</v>
      </c>
      <c r="Y180" s="79"/>
      <c r="Z180" s="79"/>
      <c r="AA180" s="85" t="s">
        <v>876</v>
      </c>
      <c r="AB180" s="79"/>
      <c r="AC180" s="79" t="b">
        <v>0</v>
      </c>
      <c r="AD180" s="79">
        <v>0</v>
      </c>
      <c r="AE180" s="85" t="s">
        <v>988</v>
      </c>
      <c r="AF180" s="79" t="b">
        <v>0</v>
      </c>
      <c r="AG180" s="79" t="s">
        <v>990</v>
      </c>
      <c r="AH180" s="79"/>
      <c r="AI180" s="85" t="s">
        <v>988</v>
      </c>
      <c r="AJ180" s="79" t="b">
        <v>0</v>
      </c>
      <c r="AK180" s="79">
        <v>46</v>
      </c>
      <c r="AL180" s="85" t="s">
        <v>893</v>
      </c>
      <c r="AM180" s="79" t="s">
        <v>992</v>
      </c>
      <c r="AN180" s="79" t="b">
        <v>0</v>
      </c>
      <c r="AO180" s="85" t="s">
        <v>893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280</v>
      </c>
      <c r="B181" s="64" t="s">
        <v>290</v>
      </c>
      <c r="C181" s="65" t="s">
        <v>2400</v>
      </c>
      <c r="D181" s="66">
        <v>3</v>
      </c>
      <c r="E181" s="67" t="s">
        <v>132</v>
      </c>
      <c r="F181" s="68">
        <v>32</v>
      </c>
      <c r="G181" s="65"/>
      <c r="H181" s="69"/>
      <c r="I181" s="70"/>
      <c r="J181" s="70"/>
      <c r="K181" s="34" t="s">
        <v>65</v>
      </c>
      <c r="L181" s="77">
        <v>181</v>
      </c>
      <c r="M181" s="77"/>
      <c r="N181" s="72"/>
      <c r="O181" s="79" t="s">
        <v>326</v>
      </c>
      <c r="P181" s="81">
        <v>43648.36219907407</v>
      </c>
      <c r="Q181" s="79" t="s">
        <v>350</v>
      </c>
      <c r="R181" s="79"/>
      <c r="S181" s="79"/>
      <c r="T181" s="79" t="s">
        <v>460</v>
      </c>
      <c r="U181" s="79"/>
      <c r="V181" s="82" t="s">
        <v>577</v>
      </c>
      <c r="W181" s="81">
        <v>43648.36219907407</v>
      </c>
      <c r="X181" s="82" t="s">
        <v>683</v>
      </c>
      <c r="Y181" s="79"/>
      <c r="Z181" s="79"/>
      <c r="AA181" s="85" t="s">
        <v>876</v>
      </c>
      <c r="AB181" s="79"/>
      <c r="AC181" s="79" t="b">
        <v>0</v>
      </c>
      <c r="AD181" s="79">
        <v>0</v>
      </c>
      <c r="AE181" s="85" t="s">
        <v>988</v>
      </c>
      <c r="AF181" s="79" t="b">
        <v>0</v>
      </c>
      <c r="AG181" s="79" t="s">
        <v>990</v>
      </c>
      <c r="AH181" s="79"/>
      <c r="AI181" s="85" t="s">
        <v>988</v>
      </c>
      <c r="AJ181" s="79" t="b">
        <v>0</v>
      </c>
      <c r="AK181" s="79">
        <v>46</v>
      </c>
      <c r="AL181" s="85" t="s">
        <v>893</v>
      </c>
      <c r="AM181" s="79" t="s">
        <v>992</v>
      </c>
      <c r="AN181" s="79" t="b">
        <v>0</v>
      </c>
      <c r="AO181" s="85" t="s">
        <v>893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280</v>
      </c>
      <c r="B182" s="64" t="s">
        <v>289</v>
      </c>
      <c r="C182" s="65" t="s">
        <v>2400</v>
      </c>
      <c r="D182" s="66">
        <v>3</v>
      </c>
      <c r="E182" s="67" t="s">
        <v>132</v>
      </c>
      <c r="F182" s="68">
        <v>32</v>
      </c>
      <c r="G182" s="65"/>
      <c r="H182" s="69"/>
      <c r="I182" s="70"/>
      <c r="J182" s="70"/>
      <c r="K182" s="34" t="s">
        <v>65</v>
      </c>
      <c r="L182" s="77">
        <v>182</v>
      </c>
      <c r="M182" s="77"/>
      <c r="N182" s="72"/>
      <c r="O182" s="79" t="s">
        <v>326</v>
      </c>
      <c r="P182" s="81">
        <v>43648.36219907407</v>
      </c>
      <c r="Q182" s="79" t="s">
        <v>350</v>
      </c>
      <c r="R182" s="79"/>
      <c r="S182" s="79"/>
      <c r="T182" s="79" t="s">
        <v>460</v>
      </c>
      <c r="U182" s="79"/>
      <c r="V182" s="82" t="s">
        <v>577</v>
      </c>
      <c r="W182" s="81">
        <v>43648.36219907407</v>
      </c>
      <c r="X182" s="82" t="s">
        <v>683</v>
      </c>
      <c r="Y182" s="79"/>
      <c r="Z182" s="79"/>
      <c r="AA182" s="85" t="s">
        <v>876</v>
      </c>
      <c r="AB182" s="79"/>
      <c r="AC182" s="79" t="b">
        <v>0</v>
      </c>
      <c r="AD182" s="79">
        <v>0</v>
      </c>
      <c r="AE182" s="85" t="s">
        <v>988</v>
      </c>
      <c r="AF182" s="79" t="b">
        <v>0</v>
      </c>
      <c r="AG182" s="79" t="s">
        <v>990</v>
      </c>
      <c r="AH182" s="79"/>
      <c r="AI182" s="85" t="s">
        <v>988</v>
      </c>
      <c r="AJ182" s="79" t="b">
        <v>0</v>
      </c>
      <c r="AK182" s="79">
        <v>46</v>
      </c>
      <c r="AL182" s="85" t="s">
        <v>893</v>
      </c>
      <c r="AM182" s="79" t="s">
        <v>992</v>
      </c>
      <c r="AN182" s="79" t="b">
        <v>0</v>
      </c>
      <c r="AO182" s="85" t="s">
        <v>893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5</v>
      </c>
      <c r="BF182" s="48">
        <v>0</v>
      </c>
      <c r="BG182" s="49">
        <v>0</v>
      </c>
      <c r="BH182" s="48">
        <v>0</v>
      </c>
      <c r="BI182" s="49">
        <v>0</v>
      </c>
      <c r="BJ182" s="48">
        <v>19</v>
      </c>
      <c r="BK182" s="49">
        <v>95</v>
      </c>
      <c r="BL182" s="48">
        <v>20</v>
      </c>
    </row>
    <row r="183" spans="1:64" ht="15">
      <c r="A183" s="64" t="s">
        <v>281</v>
      </c>
      <c r="B183" s="64" t="s">
        <v>313</v>
      </c>
      <c r="C183" s="65" t="s">
        <v>2400</v>
      </c>
      <c r="D183" s="66">
        <v>3</v>
      </c>
      <c r="E183" s="67" t="s">
        <v>132</v>
      </c>
      <c r="F183" s="68">
        <v>32</v>
      </c>
      <c r="G183" s="65"/>
      <c r="H183" s="69"/>
      <c r="I183" s="70"/>
      <c r="J183" s="70"/>
      <c r="K183" s="34" t="s">
        <v>65</v>
      </c>
      <c r="L183" s="77">
        <v>183</v>
      </c>
      <c r="M183" s="77"/>
      <c r="N183" s="72"/>
      <c r="O183" s="79" t="s">
        <v>326</v>
      </c>
      <c r="P183" s="81">
        <v>43648.51666666667</v>
      </c>
      <c r="Q183" s="79" t="s">
        <v>360</v>
      </c>
      <c r="R183" s="82" t="s">
        <v>444</v>
      </c>
      <c r="S183" s="79" t="s">
        <v>453</v>
      </c>
      <c r="T183" s="79" t="s">
        <v>468</v>
      </c>
      <c r="U183" s="79"/>
      <c r="V183" s="82" t="s">
        <v>578</v>
      </c>
      <c r="W183" s="81">
        <v>43648.51666666667</v>
      </c>
      <c r="X183" s="82" t="s">
        <v>684</v>
      </c>
      <c r="Y183" s="79"/>
      <c r="Z183" s="79"/>
      <c r="AA183" s="85" t="s">
        <v>877</v>
      </c>
      <c r="AB183" s="79"/>
      <c r="AC183" s="79" t="b">
        <v>0</v>
      </c>
      <c r="AD183" s="79">
        <v>3</v>
      </c>
      <c r="AE183" s="85" t="s">
        <v>988</v>
      </c>
      <c r="AF183" s="79" t="b">
        <v>0</v>
      </c>
      <c r="AG183" s="79" t="s">
        <v>990</v>
      </c>
      <c r="AH183" s="79"/>
      <c r="AI183" s="85" t="s">
        <v>988</v>
      </c>
      <c r="AJ183" s="79" t="b">
        <v>0</v>
      </c>
      <c r="AK183" s="79">
        <v>2</v>
      </c>
      <c r="AL183" s="85" t="s">
        <v>988</v>
      </c>
      <c r="AM183" s="79" t="s">
        <v>997</v>
      </c>
      <c r="AN183" s="79" t="b">
        <v>0</v>
      </c>
      <c r="AO183" s="85" t="s">
        <v>877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282</v>
      </c>
      <c r="B184" s="64" t="s">
        <v>314</v>
      </c>
      <c r="C184" s="65" t="s">
        <v>2400</v>
      </c>
      <c r="D184" s="66">
        <v>3</v>
      </c>
      <c r="E184" s="67" t="s">
        <v>132</v>
      </c>
      <c r="F184" s="68">
        <v>32</v>
      </c>
      <c r="G184" s="65"/>
      <c r="H184" s="69"/>
      <c r="I184" s="70"/>
      <c r="J184" s="70"/>
      <c r="K184" s="34" t="s">
        <v>65</v>
      </c>
      <c r="L184" s="77">
        <v>184</v>
      </c>
      <c r="M184" s="77"/>
      <c r="N184" s="72"/>
      <c r="O184" s="79" t="s">
        <v>326</v>
      </c>
      <c r="P184" s="81">
        <v>43648.520578703705</v>
      </c>
      <c r="Q184" s="79" t="s">
        <v>361</v>
      </c>
      <c r="R184" s="79"/>
      <c r="S184" s="79"/>
      <c r="T184" s="79"/>
      <c r="U184" s="79"/>
      <c r="V184" s="82" t="s">
        <v>579</v>
      </c>
      <c r="W184" s="81">
        <v>43648.520578703705</v>
      </c>
      <c r="X184" s="82" t="s">
        <v>685</v>
      </c>
      <c r="Y184" s="79"/>
      <c r="Z184" s="79"/>
      <c r="AA184" s="85" t="s">
        <v>878</v>
      </c>
      <c r="AB184" s="79"/>
      <c r="AC184" s="79" t="b">
        <v>0</v>
      </c>
      <c r="AD184" s="79">
        <v>0</v>
      </c>
      <c r="AE184" s="85" t="s">
        <v>988</v>
      </c>
      <c r="AF184" s="79" t="b">
        <v>0</v>
      </c>
      <c r="AG184" s="79" t="s">
        <v>990</v>
      </c>
      <c r="AH184" s="79"/>
      <c r="AI184" s="85" t="s">
        <v>988</v>
      </c>
      <c r="AJ184" s="79" t="b">
        <v>0</v>
      </c>
      <c r="AK184" s="79">
        <v>2</v>
      </c>
      <c r="AL184" s="85" t="s">
        <v>877</v>
      </c>
      <c r="AM184" s="79" t="s">
        <v>997</v>
      </c>
      <c r="AN184" s="79" t="b">
        <v>0</v>
      </c>
      <c r="AO184" s="85" t="s">
        <v>877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282</v>
      </c>
      <c r="B185" s="64" t="s">
        <v>315</v>
      </c>
      <c r="C185" s="65" t="s">
        <v>2400</v>
      </c>
      <c r="D185" s="66">
        <v>3</v>
      </c>
      <c r="E185" s="67" t="s">
        <v>132</v>
      </c>
      <c r="F185" s="68">
        <v>32</v>
      </c>
      <c r="G185" s="65"/>
      <c r="H185" s="69"/>
      <c r="I185" s="70"/>
      <c r="J185" s="70"/>
      <c r="K185" s="34" t="s">
        <v>65</v>
      </c>
      <c r="L185" s="77">
        <v>185</v>
      </c>
      <c r="M185" s="77"/>
      <c r="N185" s="72"/>
      <c r="O185" s="79" t="s">
        <v>326</v>
      </c>
      <c r="P185" s="81">
        <v>43648.520578703705</v>
      </c>
      <c r="Q185" s="79" t="s">
        <v>361</v>
      </c>
      <c r="R185" s="79"/>
      <c r="S185" s="79"/>
      <c r="T185" s="79"/>
      <c r="U185" s="79"/>
      <c r="V185" s="82" t="s">
        <v>579</v>
      </c>
      <c r="W185" s="81">
        <v>43648.520578703705</v>
      </c>
      <c r="X185" s="82" t="s">
        <v>685</v>
      </c>
      <c r="Y185" s="79"/>
      <c r="Z185" s="79"/>
      <c r="AA185" s="85" t="s">
        <v>878</v>
      </c>
      <c r="AB185" s="79"/>
      <c r="AC185" s="79" t="b">
        <v>0</v>
      </c>
      <c r="AD185" s="79">
        <v>0</v>
      </c>
      <c r="AE185" s="85" t="s">
        <v>988</v>
      </c>
      <c r="AF185" s="79" t="b">
        <v>0</v>
      </c>
      <c r="AG185" s="79" t="s">
        <v>990</v>
      </c>
      <c r="AH185" s="79"/>
      <c r="AI185" s="85" t="s">
        <v>988</v>
      </c>
      <c r="AJ185" s="79" t="b">
        <v>0</v>
      </c>
      <c r="AK185" s="79">
        <v>2</v>
      </c>
      <c r="AL185" s="85" t="s">
        <v>877</v>
      </c>
      <c r="AM185" s="79" t="s">
        <v>997</v>
      </c>
      <c r="AN185" s="79" t="b">
        <v>0</v>
      </c>
      <c r="AO185" s="85" t="s">
        <v>877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v>0</v>
      </c>
      <c r="BE185" s="49">
        <v>0</v>
      </c>
      <c r="BF185" s="48">
        <v>1</v>
      </c>
      <c r="BG185" s="49">
        <v>5.2631578947368425</v>
      </c>
      <c r="BH185" s="48">
        <v>0</v>
      </c>
      <c r="BI185" s="49">
        <v>0</v>
      </c>
      <c r="BJ185" s="48">
        <v>18</v>
      </c>
      <c r="BK185" s="49">
        <v>94.73684210526316</v>
      </c>
      <c r="BL185" s="48">
        <v>19</v>
      </c>
    </row>
    <row r="186" spans="1:64" ht="15">
      <c r="A186" s="64" t="s">
        <v>282</v>
      </c>
      <c r="B186" s="64" t="s">
        <v>281</v>
      </c>
      <c r="C186" s="65" t="s">
        <v>2400</v>
      </c>
      <c r="D186" s="66">
        <v>3</v>
      </c>
      <c r="E186" s="67" t="s">
        <v>132</v>
      </c>
      <c r="F186" s="68">
        <v>32</v>
      </c>
      <c r="G186" s="65"/>
      <c r="H186" s="69"/>
      <c r="I186" s="70"/>
      <c r="J186" s="70"/>
      <c r="K186" s="34" t="s">
        <v>65</v>
      </c>
      <c r="L186" s="77">
        <v>186</v>
      </c>
      <c r="M186" s="77"/>
      <c r="N186" s="72"/>
      <c r="O186" s="79" t="s">
        <v>326</v>
      </c>
      <c r="P186" s="81">
        <v>43648.520578703705</v>
      </c>
      <c r="Q186" s="79" t="s">
        <v>361</v>
      </c>
      <c r="R186" s="79"/>
      <c r="S186" s="79"/>
      <c r="T186" s="79"/>
      <c r="U186" s="79"/>
      <c r="V186" s="82" t="s">
        <v>579</v>
      </c>
      <c r="W186" s="81">
        <v>43648.520578703705</v>
      </c>
      <c r="X186" s="82" t="s">
        <v>685</v>
      </c>
      <c r="Y186" s="79"/>
      <c r="Z186" s="79"/>
      <c r="AA186" s="85" t="s">
        <v>878</v>
      </c>
      <c r="AB186" s="79"/>
      <c r="AC186" s="79" t="b">
        <v>0</v>
      </c>
      <c r="AD186" s="79">
        <v>0</v>
      </c>
      <c r="AE186" s="85" t="s">
        <v>988</v>
      </c>
      <c r="AF186" s="79" t="b">
        <v>0</v>
      </c>
      <c r="AG186" s="79" t="s">
        <v>990</v>
      </c>
      <c r="AH186" s="79"/>
      <c r="AI186" s="85" t="s">
        <v>988</v>
      </c>
      <c r="AJ186" s="79" t="b">
        <v>0</v>
      </c>
      <c r="AK186" s="79">
        <v>2</v>
      </c>
      <c r="AL186" s="85" t="s">
        <v>877</v>
      </c>
      <c r="AM186" s="79" t="s">
        <v>997</v>
      </c>
      <c r="AN186" s="79" t="b">
        <v>0</v>
      </c>
      <c r="AO186" s="85" t="s">
        <v>877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283</v>
      </c>
      <c r="B187" s="64" t="s">
        <v>316</v>
      </c>
      <c r="C187" s="65" t="s">
        <v>2400</v>
      </c>
      <c r="D187" s="66">
        <v>3</v>
      </c>
      <c r="E187" s="67" t="s">
        <v>132</v>
      </c>
      <c r="F187" s="68">
        <v>32</v>
      </c>
      <c r="G187" s="65"/>
      <c r="H187" s="69"/>
      <c r="I187" s="70"/>
      <c r="J187" s="70"/>
      <c r="K187" s="34" t="s">
        <v>65</v>
      </c>
      <c r="L187" s="77">
        <v>187</v>
      </c>
      <c r="M187" s="77"/>
      <c r="N187" s="72"/>
      <c r="O187" s="79" t="s">
        <v>326</v>
      </c>
      <c r="P187" s="81">
        <v>43647.041284722225</v>
      </c>
      <c r="Q187" s="79" t="s">
        <v>362</v>
      </c>
      <c r="R187" s="79"/>
      <c r="S187" s="79"/>
      <c r="T187" s="79" t="s">
        <v>460</v>
      </c>
      <c r="U187" s="79"/>
      <c r="V187" s="82" t="s">
        <v>580</v>
      </c>
      <c r="W187" s="81">
        <v>43647.041284722225</v>
      </c>
      <c r="X187" s="82" t="s">
        <v>686</v>
      </c>
      <c r="Y187" s="79"/>
      <c r="Z187" s="79"/>
      <c r="AA187" s="85" t="s">
        <v>879</v>
      </c>
      <c r="AB187" s="79"/>
      <c r="AC187" s="79" t="b">
        <v>0</v>
      </c>
      <c r="AD187" s="79">
        <v>19</v>
      </c>
      <c r="AE187" s="85" t="s">
        <v>988</v>
      </c>
      <c r="AF187" s="79" t="b">
        <v>0</v>
      </c>
      <c r="AG187" s="79" t="s">
        <v>990</v>
      </c>
      <c r="AH187" s="79"/>
      <c r="AI187" s="85" t="s">
        <v>988</v>
      </c>
      <c r="AJ187" s="79" t="b">
        <v>0</v>
      </c>
      <c r="AK187" s="79">
        <v>3</v>
      </c>
      <c r="AL187" s="85" t="s">
        <v>988</v>
      </c>
      <c r="AM187" s="79" t="s">
        <v>993</v>
      </c>
      <c r="AN187" s="79" t="b">
        <v>0</v>
      </c>
      <c r="AO187" s="85" t="s">
        <v>879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1</v>
      </c>
      <c r="BE187" s="49">
        <v>2.7777777777777777</v>
      </c>
      <c r="BF187" s="48">
        <v>0</v>
      </c>
      <c r="BG187" s="49">
        <v>0</v>
      </c>
      <c r="BH187" s="48">
        <v>0</v>
      </c>
      <c r="BI187" s="49">
        <v>0</v>
      </c>
      <c r="BJ187" s="48">
        <v>35</v>
      </c>
      <c r="BK187" s="49">
        <v>97.22222222222223</v>
      </c>
      <c r="BL187" s="48">
        <v>36</v>
      </c>
    </row>
    <row r="188" spans="1:64" ht="15">
      <c r="A188" s="64" t="s">
        <v>234</v>
      </c>
      <c r="B188" s="64" t="s">
        <v>234</v>
      </c>
      <c r="C188" s="65" t="s">
        <v>2400</v>
      </c>
      <c r="D188" s="66">
        <v>3</v>
      </c>
      <c r="E188" s="67" t="s">
        <v>132</v>
      </c>
      <c r="F188" s="68">
        <v>32</v>
      </c>
      <c r="G188" s="65"/>
      <c r="H188" s="69"/>
      <c r="I188" s="70"/>
      <c r="J188" s="70"/>
      <c r="K188" s="34" t="s">
        <v>65</v>
      </c>
      <c r="L188" s="77">
        <v>188</v>
      </c>
      <c r="M188" s="77"/>
      <c r="N188" s="72"/>
      <c r="O188" s="79" t="s">
        <v>176</v>
      </c>
      <c r="P188" s="81">
        <v>43646.62778935185</v>
      </c>
      <c r="Q188" s="79" t="s">
        <v>363</v>
      </c>
      <c r="R188" s="79"/>
      <c r="S188" s="79"/>
      <c r="T188" s="79" t="s">
        <v>460</v>
      </c>
      <c r="U188" s="82" t="s">
        <v>482</v>
      </c>
      <c r="V188" s="82" t="s">
        <v>482</v>
      </c>
      <c r="W188" s="81">
        <v>43646.62778935185</v>
      </c>
      <c r="X188" s="82" t="s">
        <v>687</v>
      </c>
      <c r="Y188" s="79"/>
      <c r="Z188" s="79"/>
      <c r="AA188" s="85" t="s">
        <v>880</v>
      </c>
      <c r="AB188" s="79"/>
      <c r="AC188" s="79" t="b">
        <v>0</v>
      </c>
      <c r="AD188" s="79">
        <v>9</v>
      </c>
      <c r="AE188" s="85" t="s">
        <v>988</v>
      </c>
      <c r="AF188" s="79" t="b">
        <v>0</v>
      </c>
      <c r="AG188" s="79" t="s">
        <v>990</v>
      </c>
      <c r="AH188" s="79"/>
      <c r="AI188" s="85" t="s">
        <v>988</v>
      </c>
      <c r="AJ188" s="79" t="b">
        <v>0</v>
      </c>
      <c r="AK188" s="79">
        <v>0</v>
      </c>
      <c r="AL188" s="85" t="s">
        <v>988</v>
      </c>
      <c r="AM188" s="79" t="s">
        <v>992</v>
      </c>
      <c r="AN188" s="79" t="b">
        <v>0</v>
      </c>
      <c r="AO188" s="85" t="s">
        <v>880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1</v>
      </c>
      <c r="BE188" s="49">
        <v>6.666666666666667</v>
      </c>
      <c r="BF188" s="48">
        <v>1</v>
      </c>
      <c r="BG188" s="49">
        <v>6.666666666666667</v>
      </c>
      <c r="BH188" s="48">
        <v>0</v>
      </c>
      <c r="BI188" s="49">
        <v>0</v>
      </c>
      <c r="BJ188" s="48">
        <v>13</v>
      </c>
      <c r="BK188" s="49">
        <v>86.66666666666667</v>
      </c>
      <c r="BL188" s="48">
        <v>15</v>
      </c>
    </row>
    <row r="189" spans="1:64" ht="15">
      <c r="A189" s="64" t="s">
        <v>283</v>
      </c>
      <c r="B189" s="64" t="s">
        <v>234</v>
      </c>
      <c r="C189" s="65" t="s">
        <v>2400</v>
      </c>
      <c r="D189" s="66">
        <v>3</v>
      </c>
      <c r="E189" s="67" t="s">
        <v>132</v>
      </c>
      <c r="F189" s="68">
        <v>32</v>
      </c>
      <c r="G189" s="65"/>
      <c r="H189" s="69"/>
      <c r="I189" s="70"/>
      <c r="J189" s="70"/>
      <c r="K189" s="34" t="s">
        <v>65</v>
      </c>
      <c r="L189" s="77">
        <v>189</v>
      </c>
      <c r="M189" s="77"/>
      <c r="N189" s="72"/>
      <c r="O189" s="79" t="s">
        <v>326</v>
      </c>
      <c r="P189" s="81">
        <v>43647.041284722225</v>
      </c>
      <c r="Q189" s="79" t="s">
        <v>362</v>
      </c>
      <c r="R189" s="79"/>
      <c r="S189" s="79"/>
      <c r="T189" s="79" t="s">
        <v>460</v>
      </c>
      <c r="U189" s="79"/>
      <c r="V189" s="82" t="s">
        <v>580</v>
      </c>
      <c r="W189" s="81">
        <v>43647.041284722225</v>
      </c>
      <c r="X189" s="82" t="s">
        <v>686</v>
      </c>
      <c r="Y189" s="79"/>
      <c r="Z189" s="79"/>
      <c r="AA189" s="85" t="s">
        <v>879</v>
      </c>
      <c r="AB189" s="79"/>
      <c r="AC189" s="79" t="b">
        <v>0</v>
      </c>
      <c r="AD189" s="79">
        <v>19</v>
      </c>
      <c r="AE189" s="85" t="s">
        <v>988</v>
      </c>
      <c r="AF189" s="79" t="b">
        <v>0</v>
      </c>
      <c r="AG189" s="79" t="s">
        <v>990</v>
      </c>
      <c r="AH189" s="79"/>
      <c r="AI189" s="85" t="s">
        <v>988</v>
      </c>
      <c r="AJ189" s="79" t="b">
        <v>0</v>
      </c>
      <c r="AK189" s="79">
        <v>3</v>
      </c>
      <c r="AL189" s="85" t="s">
        <v>988</v>
      </c>
      <c r="AM189" s="79" t="s">
        <v>993</v>
      </c>
      <c r="AN189" s="79" t="b">
        <v>0</v>
      </c>
      <c r="AO189" s="85" t="s">
        <v>879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5</v>
      </c>
      <c r="BD189" s="48"/>
      <c r="BE189" s="49"/>
      <c r="BF189" s="48"/>
      <c r="BG189" s="49"/>
      <c r="BH189" s="48"/>
      <c r="BI189" s="49"/>
      <c r="BJ189" s="48"/>
      <c r="BK189" s="49"/>
      <c r="BL189" s="48"/>
    </row>
    <row r="190" spans="1:64" ht="15">
      <c r="A190" s="64" t="s">
        <v>284</v>
      </c>
      <c r="B190" s="64" t="s">
        <v>283</v>
      </c>
      <c r="C190" s="65" t="s">
        <v>2400</v>
      </c>
      <c r="D190" s="66">
        <v>3</v>
      </c>
      <c r="E190" s="67" t="s">
        <v>132</v>
      </c>
      <c r="F190" s="68">
        <v>32</v>
      </c>
      <c r="G190" s="65"/>
      <c r="H190" s="69"/>
      <c r="I190" s="70"/>
      <c r="J190" s="70"/>
      <c r="K190" s="34" t="s">
        <v>66</v>
      </c>
      <c r="L190" s="77">
        <v>190</v>
      </c>
      <c r="M190" s="77"/>
      <c r="N190" s="72"/>
      <c r="O190" s="79" t="s">
        <v>326</v>
      </c>
      <c r="P190" s="81">
        <v>43647.51212962963</v>
      </c>
      <c r="Q190" s="79" t="s">
        <v>340</v>
      </c>
      <c r="R190" s="79"/>
      <c r="S190" s="79"/>
      <c r="T190" s="79"/>
      <c r="U190" s="79"/>
      <c r="V190" s="82" t="s">
        <v>581</v>
      </c>
      <c r="W190" s="81">
        <v>43647.51212962963</v>
      </c>
      <c r="X190" s="82" t="s">
        <v>688</v>
      </c>
      <c r="Y190" s="79"/>
      <c r="Z190" s="79"/>
      <c r="AA190" s="85" t="s">
        <v>881</v>
      </c>
      <c r="AB190" s="79"/>
      <c r="AC190" s="79" t="b">
        <v>0</v>
      </c>
      <c r="AD190" s="79">
        <v>0</v>
      </c>
      <c r="AE190" s="85" t="s">
        <v>988</v>
      </c>
      <c r="AF190" s="79" t="b">
        <v>0</v>
      </c>
      <c r="AG190" s="79" t="s">
        <v>990</v>
      </c>
      <c r="AH190" s="79"/>
      <c r="AI190" s="85" t="s">
        <v>988</v>
      </c>
      <c r="AJ190" s="79" t="b">
        <v>0</v>
      </c>
      <c r="AK190" s="79">
        <v>2</v>
      </c>
      <c r="AL190" s="85" t="s">
        <v>882</v>
      </c>
      <c r="AM190" s="79" t="s">
        <v>993</v>
      </c>
      <c r="AN190" s="79" t="b">
        <v>0</v>
      </c>
      <c r="AO190" s="85" t="s">
        <v>882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27</v>
      </c>
      <c r="BK190" s="49">
        <v>100</v>
      </c>
      <c r="BL190" s="48">
        <v>27</v>
      </c>
    </row>
    <row r="191" spans="1:64" ht="15">
      <c r="A191" s="64" t="s">
        <v>283</v>
      </c>
      <c r="B191" s="64" t="s">
        <v>284</v>
      </c>
      <c r="C191" s="65" t="s">
        <v>2400</v>
      </c>
      <c r="D191" s="66">
        <v>3</v>
      </c>
      <c r="E191" s="67" t="s">
        <v>132</v>
      </c>
      <c r="F191" s="68">
        <v>32</v>
      </c>
      <c r="G191" s="65"/>
      <c r="H191" s="69"/>
      <c r="I191" s="70"/>
      <c r="J191" s="70"/>
      <c r="K191" s="34" t="s">
        <v>66</v>
      </c>
      <c r="L191" s="77">
        <v>191</v>
      </c>
      <c r="M191" s="77"/>
      <c r="N191" s="72"/>
      <c r="O191" s="79" t="s">
        <v>326</v>
      </c>
      <c r="P191" s="81">
        <v>43647.454097222224</v>
      </c>
      <c r="Q191" s="79" t="s">
        <v>364</v>
      </c>
      <c r="R191" s="82" t="s">
        <v>445</v>
      </c>
      <c r="S191" s="79" t="s">
        <v>455</v>
      </c>
      <c r="T191" s="79" t="s">
        <v>460</v>
      </c>
      <c r="U191" s="79"/>
      <c r="V191" s="82" t="s">
        <v>580</v>
      </c>
      <c r="W191" s="81">
        <v>43647.454097222224</v>
      </c>
      <c r="X191" s="82" t="s">
        <v>689</v>
      </c>
      <c r="Y191" s="79"/>
      <c r="Z191" s="79"/>
      <c r="AA191" s="85" t="s">
        <v>882</v>
      </c>
      <c r="AB191" s="79"/>
      <c r="AC191" s="79" t="b">
        <v>0</v>
      </c>
      <c r="AD191" s="79">
        <v>3</v>
      </c>
      <c r="AE191" s="85" t="s">
        <v>988</v>
      </c>
      <c r="AF191" s="79" t="b">
        <v>0</v>
      </c>
      <c r="AG191" s="79" t="s">
        <v>990</v>
      </c>
      <c r="AH191" s="79"/>
      <c r="AI191" s="85" t="s">
        <v>988</v>
      </c>
      <c r="AJ191" s="79" t="b">
        <v>0</v>
      </c>
      <c r="AK191" s="79">
        <v>2</v>
      </c>
      <c r="AL191" s="85" t="s">
        <v>988</v>
      </c>
      <c r="AM191" s="79" t="s">
        <v>993</v>
      </c>
      <c r="AN191" s="79" t="b">
        <v>0</v>
      </c>
      <c r="AO191" s="85" t="s">
        <v>882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32</v>
      </c>
      <c r="BK191" s="49">
        <v>100</v>
      </c>
      <c r="BL191" s="48">
        <v>32</v>
      </c>
    </row>
    <row r="192" spans="1:64" ht="15">
      <c r="A192" s="64" t="s">
        <v>283</v>
      </c>
      <c r="B192" s="64" t="s">
        <v>317</v>
      </c>
      <c r="C192" s="65" t="s">
        <v>2400</v>
      </c>
      <c r="D192" s="66">
        <v>3</v>
      </c>
      <c r="E192" s="67" t="s">
        <v>132</v>
      </c>
      <c r="F192" s="68">
        <v>32</v>
      </c>
      <c r="G192" s="65"/>
      <c r="H192" s="69"/>
      <c r="I192" s="70"/>
      <c r="J192" s="70"/>
      <c r="K192" s="34" t="s">
        <v>65</v>
      </c>
      <c r="L192" s="77">
        <v>192</v>
      </c>
      <c r="M192" s="77"/>
      <c r="N192" s="72"/>
      <c r="O192" s="79" t="s">
        <v>326</v>
      </c>
      <c r="P192" s="81">
        <v>43648.548310185186</v>
      </c>
      <c r="Q192" s="79" t="s">
        <v>365</v>
      </c>
      <c r="R192" s="79"/>
      <c r="S192" s="79"/>
      <c r="T192" s="79" t="s">
        <v>460</v>
      </c>
      <c r="U192" s="79"/>
      <c r="V192" s="82" t="s">
        <v>580</v>
      </c>
      <c r="W192" s="81">
        <v>43648.548310185186</v>
      </c>
      <c r="X192" s="82" t="s">
        <v>690</v>
      </c>
      <c r="Y192" s="79"/>
      <c r="Z192" s="79"/>
      <c r="AA192" s="85" t="s">
        <v>883</v>
      </c>
      <c r="AB192" s="79"/>
      <c r="AC192" s="79" t="b">
        <v>0</v>
      </c>
      <c r="AD192" s="79">
        <v>1</v>
      </c>
      <c r="AE192" s="85" t="s">
        <v>988</v>
      </c>
      <c r="AF192" s="79" t="b">
        <v>0</v>
      </c>
      <c r="AG192" s="79" t="s">
        <v>990</v>
      </c>
      <c r="AH192" s="79"/>
      <c r="AI192" s="85" t="s">
        <v>988</v>
      </c>
      <c r="AJ192" s="79" t="b">
        <v>0</v>
      </c>
      <c r="AK192" s="79">
        <v>0</v>
      </c>
      <c r="AL192" s="85" t="s">
        <v>988</v>
      </c>
      <c r="AM192" s="79" t="s">
        <v>996</v>
      </c>
      <c r="AN192" s="79" t="b">
        <v>0</v>
      </c>
      <c r="AO192" s="85" t="s">
        <v>883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14</v>
      </c>
      <c r="BK192" s="49">
        <v>100</v>
      </c>
      <c r="BL192" s="48">
        <v>14</v>
      </c>
    </row>
    <row r="193" spans="1:64" ht="15">
      <c r="A193" s="64" t="s">
        <v>285</v>
      </c>
      <c r="B193" s="64" t="s">
        <v>318</v>
      </c>
      <c r="C193" s="65" t="s">
        <v>2400</v>
      </c>
      <c r="D193" s="66">
        <v>3</v>
      </c>
      <c r="E193" s="67" t="s">
        <v>132</v>
      </c>
      <c r="F193" s="68">
        <v>32</v>
      </c>
      <c r="G193" s="65"/>
      <c r="H193" s="69"/>
      <c r="I193" s="70"/>
      <c r="J193" s="70"/>
      <c r="K193" s="34" t="s">
        <v>65</v>
      </c>
      <c r="L193" s="77">
        <v>193</v>
      </c>
      <c r="M193" s="77"/>
      <c r="N193" s="72"/>
      <c r="O193" s="79" t="s">
        <v>326</v>
      </c>
      <c r="P193" s="81">
        <v>43647.59061342593</v>
      </c>
      <c r="Q193" s="79" t="s">
        <v>366</v>
      </c>
      <c r="R193" s="79"/>
      <c r="S193" s="79"/>
      <c r="T193" s="79" t="s">
        <v>460</v>
      </c>
      <c r="U193" s="79"/>
      <c r="V193" s="82" t="s">
        <v>582</v>
      </c>
      <c r="W193" s="81">
        <v>43647.59061342593</v>
      </c>
      <c r="X193" s="82" t="s">
        <v>691</v>
      </c>
      <c r="Y193" s="79"/>
      <c r="Z193" s="79"/>
      <c r="AA193" s="85" t="s">
        <v>884</v>
      </c>
      <c r="AB193" s="79"/>
      <c r="AC193" s="79" t="b">
        <v>0</v>
      </c>
      <c r="AD193" s="79">
        <v>2</v>
      </c>
      <c r="AE193" s="85" t="s">
        <v>988</v>
      </c>
      <c r="AF193" s="79" t="b">
        <v>0</v>
      </c>
      <c r="AG193" s="79" t="s">
        <v>990</v>
      </c>
      <c r="AH193" s="79"/>
      <c r="AI193" s="85" t="s">
        <v>988</v>
      </c>
      <c r="AJ193" s="79" t="b">
        <v>0</v>
      </c>
      <c r="AK193" s="79">
        <v>1</v>
      </c>
      <c r="AL193" s="85" t="s">
        <v>988</v>
      </c>
      <c r="AM193" s="79" t="s">
        <v>993</v>
      </c>
      <c r="AN193" s="79" t="b">
        <v>0</v>
      </c>
      <c r="AO193" s="85" t="s">
        <v>884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2</v>
      </c>
      <c r="BE193" s="49">
        <v>7.6923076923076925</v>
      </c>
      <c r="BF193" s="48">
        <v>0</v>
      </c>
      <c r="BG193" s="49">
        <v>0</v>
      </c>
      <c r="BH193" s="48">
        <v>0</v>
      </c>
      <c r="BI193" s="49">
        <v>0</v>
      </c>
      <c r="BJ193" s="48">
        <v>24</v>
      </c>
      <c r="BK193" s="49">
        <v>92.3076923076923</v>
      </c>
      <c r="BL193" s="48">
        <v>26</v>
      </c>
    </row>
    <row r="194" spans="1:64" ht="15">
      <c r="A194" s="64" t="s">
        <v>286</v>
      </c>
      <c r="B194" s="64" t="s">
        <v>286</v>
      </c>
      <c r="C194" s="65" t="s">
        <v>2400</v>
      </c>
      <c r="D194" s="66">
        <v>3</v>
      </c>
      <c r="E194" s="67" t="s">
        <v>132</v>
      </c>
      <c r="F194" s="68">
        <v>32</v>
      </c>
      <c r="G194" s="65"/>
      <c r="H194" s="69"/>
      <c r="I194" s="70"/>
      <c r="J194" s="70"/>
      <c r="K194" s="34" t="s">
        <v>65</v>
      </c>
      <c r="L194" s="77">
        <v>194</v>
      </c>
      <c r="M194" s="77"/>
      <c r="N194" s="72"/>
      <c r="O194" s="79" t="s">
        <v>176</v>
      </c>
      <c r="P194" s="81">
        <v>43647.57451388889</v>
      </c>
      <c r="Q194" s="79" t="s">
        <v>367</v>
      </c>
      <c r="R194" s="82" t="s">
        <v>446</v>
      </c>
      <c r="S194" s="79" t="s">
        <v>452</v>
      </c>
      <c r="T194" s="79" t="s">
        <v>460</v>
      </c>
      <c r="U194" s="79"/>
      <c r="V194" s="82" t="s">
        <v>583</v>
      </c>
      <c r="W194" s="81">
        <v>43647.57451388889</v>
      </c>
      <c r="X194" s="82" t="s">
        <v>692</v>
      </c>
      <c r="Y194" s="79"/>
      <c r="Z194" s="79"/>
      <c r="AA194" s="85" t="s">
        <v>885</v>
      </c>
      <c r="AB194" s="79"/>
      <c r="AC194" s="79" t="b">
        <v>0</v>
      </c>
      <c r="AD194" s="79">
        <v>4</v>
      </c>
      <c r="AE194" s="85" t="s">
        <v>988</v>
      </c>
      <c r="AF194" s="79" t="b">
        <v>1</v>
      </c>
      <c r="AG194" s="79" t="s">
        <v>990</v>
      </c>
      <c r="AH194" s="79"/>
      <c r="AI194" s="85" t="s">
        <v>924</v>
      </c>
      <c r="AJ194" s="79" t="b">
        <v>0</v>
      </c>
      <c r="AK194" s="79">
        <v>1</v>
      </c>
      <c r="AL194" s="85" t="s">
        <v>988</v>
      </c>
      <c r="AM194" s="79" t="s">
        <v>994</v>
      </c>
      <c r="AN194" s="79" t="b">
        <v>0</v>
      </c>
      <c r="AO194" s="85" t="s">
        <v>885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v>2</v>
      </c>
      <c r="BE194" s="49">
        <v>25</v>
      </c>
      <c r="BF194" s="48">
        <v>0</v>
      </c>
      <c r="BG194" s="49">
        <v>0</v>
      </c>
      <c r="BH194" s="48">
        <v>0</v>
      </c>
      <c r="BI194" s="49">
        <v>0</v>
      </c>
      <c r="BJ194" s="48">
        <v>6</v>
      </c>
      <c r="BK194" s="49">
        <v>75</v>
      </c>
      <c r="BL194" s="48">
        <v>8</v>
      </c>
    </row>
    <row r="195" spans="1:64" ht="15">
      <c r="A195" s="64" t="s">
        <v>281</v>
      </c>
      <c r="B195" s="64" t="s">
        <v>286</v>
      </c>
      <c r="C195" s="65" t="s">
        <v>2400</v>
      </c>
      <c r="D195" s="66">
        <v>3</v>
      </c>
      <c r="E195" s="67" t="s">
        <v>132</v>
      </c>
      <c r="F195" s="68">
        <v>32</v>
      </c>
      <c r="G195" s="65"/>
      <c r="H195" s="69"/>
      <c r="I195" s="70"/>
      <c r="J195" s="70"/>
      <c r="K195" s="34" t="s">
        <v>65</v>
      </c>
      <c r="L195" s="77">
        <v>195</v>
      </c>
      <c r="M195" s="77"/>
      <c r="N195" s="72"/>
      <c r="O195" s="79" t="s">
        <v>326</v>
      </c>
      <c r="P195" s="81">
        <v>43648.51666666667</v>
      </c>
      <c r="Q195" s="79" t="s">
        <v>360</v>
      </c>
      <c r="R195" s="82" t="s">
        <v>444</v>
      </c>
      <c r="S195" s="79" t="s">
        <v>453</v>
      </c>
      <c r="T195" s="79" t="s">
        <v>468</v>
      </c>
      <c r="U195" s="79"/>
      <c r="V195" s="82" t="s">
        <v>578</v>
      </c>
      <c r="W195" s="81">
        <v>43648.51666666667</v>
      </c>
      <c r="X195" s="82" t="s">
        <v>684</v>
      </c>
      <c r="Y195" s="79"/>
      <c r="Z195" s="79"/>
      <c r="AA195" s="85" t="s">
        <v>877</v>
      </c>
      <c r="AB195" s="79"/>
      <c r="AC195" s="79" t="b">
        <v>0</v>
      </c>
      <c r="AD195" s="79">
        <v>3</v>
      </c>
      <c r="AE195" s="85" t="s">
        <v>988</v>
      </c>
      <c r="AF195" s="79" t="b">
        <v>0</v>
      </c>
      <c r="AG195" s="79" t="s">
        <v>990</v>
      </c>
      <c r="AH195" s="79"/>
      <c r="AI195" s="85" t="s">
        <v>988</v>
      </c>
      <c r="AJ195" s="79" t="b">
        <v>0</v>
      </c>
      <c r="AK195" s="79">
        <v>2</v>
      </c>
      <c r="AL195" s="85" t="s">
        <v>988</v>
      </c>
      <c r="AM195" s="79" t="s">
        <v>997</v>
      </c>
      <c r="AN195" s="79" t="b">
        <v>0</v>
      </c>
      <c r="AO195" s="85" t="s">
        <v>877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c r="BE195" s="49"/>
      <c r="BF195" s="48"/>
      <c r="BG195" s="49"/>
      <c r="BH195" s="48"/>
      <c r="BI195" s="49"/>
      <c r="BJ195" s="48"/>
      <c r="BK195" s="49"/>
      <c r="BL195" s="48"/>
    </row>
    <row r="196" spans="1:64" ht="15">
      <c r="A196" s="64" t="s">
        <v>287</v>
      </c>
      <c r="B196" s="64" t="s">
        <v>286</v>
      </c>
      <c r="C196" s="65" t="s">
        <v>2400</v>
      </c>
      <c r="D196" s="66">
        <v>3</v>
      </c>
      <c r="E196" s="67" t="s">
        <v>132</v>
      </c>
      <c r="F196" s="68">
        <v>32</v>
      </c>
      <c r="G196" s="65"/>
      <c r="H196" s="69"/>
      <c r="I196" s="70"/>
      <c r="J196" s="70"/>
      <c r="K196" s="34" t="s">
        <v>65</v>
      </c>
      <c r="L196" s="77">
        <v>196</v>
      </c>
      <c r="M196" s="77"/>
      <c r="N196" s="72"/>
      <c r="O196" s="79" t="s">
        <v>326</v>
      </c>
      <c r="P196" s="81">
        <v>43647.806921296295</v>
      </c>
      <c r="Q196" s="79" t="s">
        <v>368</v>
      </c>
      <c r="R196" s="82" t="s">
        <v>446</v>
      </c>
      <c r="S196" s="79" t="s">
        <v>452</v>
      </c>
      <c r="T196" s="79" t="s">
        <v>460</v>
      </c>
      <c r="U196" s="79"/>
      <c r="V196" s="82" t="s">
        <v>584</v>
      </c>
      <c r="W196" s="81">
        <v>43647.806921296295</v>
      </c>
      <c r="X196" s="82" t="s">
        <v>693</v>
      </c>
      <c r="Y196" s="79"/>
      <c r="Z196" s="79"/>
      <c r="AA196" s="85" t="s">
        <v>886</v>
      </c>
      <c r="AB196" s="79"/>
      <c r="AC196" s="79" t="b">
        <v>0</v>
      </c>
      <c r="AD196" s="79">
        <v>0</v>
      </c>
      <c r="AE196" s="85" t="s">
        <v>988</v>
      </c>
      <c r="AF196" s="79" t="b">
        <v>1</v>
      </c>
      <c r="AG196" s="79" t="s">
        <v>990</v>
      </c>
      <c r="AH196" s="79"/>
      <c r="AI196" s="85" t="s">
        <v>924</v>
      </c>
      <c r="AJ196" s="79" t="b">
        <v>0</v>
      </c>
      <c r="AK196" s="79">
        <v>1</v>
      </c>
      <c r="AL196" s="85" t="s">
        <v>885</v>
      </c>
      <c r="AM196" s="79" t="s">
        <v>992</v>
      </c>
      <c r="AN196" s="79" t="b">
        <v>0</v>
      </c>
      <c r="AO196" s="85" t="s">
        <v>885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4</v>
      </c>
      <c r="BC196" s="78" t="str">
        <f>REPLACE(INDEX(GroupVertices[Group],MATCH(Edges[[#This Row],[Vertex 2]],GroupVertices[Vertex],0)),1,1,"")</f>
        <v>4</v>
      </c>
      <c r="BD196" s="48">
        <v>2</v>
      </c>
      <c r="BE196" s="49">
        <v>20</v>
      </c>
      <c r="BF196" s="48">
        <v>0</v>
      </c>
      <c r="BG196" s="49">
        <v>0</v>
      </c>
      <c r="BH196" s="48">
        <v>0</v>
      </c>
      <c r="BI196" s="49">
        <v>0</v>
      </c>
      <c r="BJ196" s="48">
        <v>8</v>
      </c>
      <c r="BK196" s="49">
        <v>80</v>
      </c>
      <c r="BL196" s="48">
        <v>10</v>
      </c>
    </row>
    <row r="197" spans="1:64" ht="15">
      <c r="A197" s="64" t="s">
        <v>287</v>
      </c>
      <c r="B197" s="64" t="s">
        <v>314</v>
      </c>
      <c r="C197" s="65" t="s">
        <v>2400</v>
      </c>
      <c r="D197" s="66">
        <v>3</v>
      </c>
      <c r="E197" s="67" t="s">
        <v>132</v>
      </c>
      <c r="F197" s="68">
        <v>32</v>
      </c>
      <c r="G197" s="65"/>
      <c r="H197" s="69"/>
      <c r="I197" s="70"/>
      <c r="J197" s="70"/>
      <c r="K197" s="34" t="s">
        <v>65</v>
      </c>
      <c r="L197" s="77">
        <v>197</v>
      </c>
      <c r="M197" s="77"/>
      <c r="N197" s="72"/>
      <c r="O197" s="79" t="s">
        <v>326</v>
      </c>
      <c r="P197" s="81">
        <v>43648.56519675926</v>
      </c>
      <c r="Q197" s="79" t="s">
        <v>361</v>
      </c>
      <c r="R197" s="79"/>
      <c r="S197" s="79"/>
      <c r="T197" s="79"/>
      <c r="U197" s="79"/>
      <c r="V197" s="82" t="s">
        <v>584</v>
      </c>
      <c r="W197" s="81">
        <v>43648.56519675926</v>
      </c>
      <c r="X197" s="82" t="s">
        <v>694</v>
      </c>
      <c r="Y197" s="79"/>
      <c r="Z197" s="79"/>
      <c r="AA197" s="85" t="s">
        <v>887</v>
      </c>
      <c r="AB197" s="79"/>
      <c r="AC197" s="79" t="b">
        <v>0</v>
      </c>
      <c r="AD197" s="79">
        <v>0</v>
      </c>
      <c r="AE197" s="85" t="s">
        <v>988</v>
      </c>
      <c r="AF197" s="79" t="b">
        <v>0</v>
      </c>
      <c r="AG197" s="79" t="s">
        <v>990</v>
      </c>
      <c r="AH197" s="79"/>
      <c r="AI197" s="85" t="s">
        <v>988</v>
      </c>
      <c r="AJ197" s="79" t="b">
        <v>0</v>
      </c>
      <c r="AK197" s="79">
        <v>2</v>
      </c>
      <c r="AL197" s="85" t="s">
        <v>877</v>
      </c>
      <c r="AM197" s="79" t="s">
        <v>992</v>
      </c>
      <c r="AN197" s="79" t="b">
        <v>0</v>
      </c>
      <c r="AO197" s="85" t="s">
        <v>877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4</v>
      </c>
      <c r="BC197" s="78" t="str">
        <f>REPLACE(INDEX(GroupVertices[Group],MATCH(Edges[[#This Row],[Vertex 2]],GroupVertices[Vertex],0)),1,1,"")</f>
        <v>4</v>
      </c>
      <c r="BD197" s="48"/>
      <c r="BE197" s="49"/>
      <c r="BF197" s="48"/>
      <c r="BG197" s="49"/>
      <c r="BH197" s="48"/>
      <c r="BI197" s="49"/>
      <c r="BJ197" s="48"/>
      <c r="BK197" s="49"/>
      <c r="BL197" s="48"/>
    </row>
    <row r="198" spans="1:64" ht="15">
      <c r="A198" s="64" t="s">
        <v>281</v>
      </c>
      <c r="B198" s="64" t="s">
        <v>315</v>
      </c>
      <c r="C198" s="65" t="s">
        <v>2400</v>
      </c>
      <c r="D198" s="66">
        <v>3</v>
      </c>
      <c r="E198" s="67" t="s">
        <v>132</v>
      </c>
      <c r="F198" s="68">
        <v>32</v>
      </c>
      <c r="G198" s="65"/>
      <c r="H198" s="69"/>
      <c r="I198" s="70"/>
      <c r="J198" s="70"/>
      <c r="K198" s="34" t="s">
        <v>65</v>
      </c>
      <c r="L198" s="77">
        <v>198</v>
      </c>
      <c r="M198" s="77"/>
      <c r="N198" s="72"/>
      <c r="O198" s="79" t="s">
        <v>326</v>
      </c>
      <c r="P198" s="81">
        <v>43648.51666666667</v>
      </c>
      <c r="Q198" s="79" t="s">
        <v>360</v>
      </c>
      <c r="R198" s="82" t="s">
        <v>444</v>
      </c>
      <c r="S198" s="79" t="s">
        <v>453</v>
      </c>
      <c r="T198" s="79" t="s">
        <v>468</v>
      </c>
      <c r="U198" s="79"/>
      <c r="V198" s="82" t="s">
        <v>578</v>
      </c>
      <c r="W198" s="81">
        <v>43648.51666666667</v>
      </c>
      <c r="X198" s="82" t="s">
        <v>684</v>
      </c>
      <c r="Y198" s="79"/>
      <c r="Z198" s="79"/>
      <c r="AA198" s="85" t="s">
        <v>877</v>
      </c>
      <c r="AB198" s="79"/>
      <c r="AC198" s="79" t="b">
        <v>0</v>
      </c>
      <c r="AD198" s="79">
        <v>3</v>
      </c>
      <c r="AE198" s="85" t="s">
        <v>988</v>
      </c>
      <c r="AF198" s="79" t="b">
        <v>0</v>
      </c>
      <c r="AG198" s="79" t="s">
        <v>990</v>
      </c>
      <c r="AH198" s="79"/>
      <c r="AI198" s="85" t="s">
        <v>988</v>
      </c>
      <c r="AJ198" s="79" t="b">
        <v>0</v>
      </c>
      <c r="AK198" s="79">
        <v>2</v>
      </c>
      <c r="AL198" s="85" t="s">
        <v>988</v>
      </c>
      <c r="AM198" s="79" t="s">
        <v>997</v>
      </c>
      <c r="AN198" s="79" t="b">
        <v>0</v>
      </c>
      <c r="AO198" s="85" t="s">
        <v>877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4</v>
      </c>
      <c r="BC198" s="78" t="str">
        <f>REPLACE(INDEX(GroupVertices[Group],MATCH(Edges[[#This Row],[Vertex 2]],GroupVertices[Vertex],0)),1,1,"")</f>
        <v>4</v>
      </c>
      <c r="BD198" s="48"/>
      <c r="BE198" s="49"/>
      <c r="BF198" s="48"/>
      <c r="BG198" s="49"/>
      <c r="BH198" s="48"/>
      <c r="BI198" s="49"/>
      <c r="BJ198" s="48"/>
      <c r="BK198" s="49"/>
      <c r="BL198" s="48"/>
    </row>
    <row r="199" spans="1:64" ht="15">
      <c r="A199" s="64" t="s">
        <v>287</v>
      </c>
      <c r="B199" s="64" t="s">
        <v>315</v>
      </c>
      <c r="C199" s="65" t="s">
        <v>2400</v>
      </c>
      <c r="D199" s="66">
        <v>3</v>
      </c>
      <c r="E199" s="67" t="s">
        <v>132</v>
      </c>
      <c r="F199" s="68">
        <v>32</v>
      </c>
      <c r="G199" s="65"/>
      <c r="H199" s="69"/>
      <c r="I199" s="70"/>
      <c r="J199" s="70"/>
      <c r="K199" s="34" t="s">
        <v>65</v>
      </c>
      <c r="L199" s="77">
        <v>199</v>
      </c>
      <c r="M199" s="77"/>
      <c r="N199" s="72"/>
      <c r="O199" s="79" t="s">
        <v>326</v>
      </c>
      <c r="P199" s="81">
        <v>43648.56519675926</v>
      </c>
      <c r="Q199" s="79" t="s">
        <v>361</v>
      </c>
      <c r="R199" s="79"/>
      <c r="S199" s="79"/>
      <c r="T199" s="79"/>
      <c r="U199" s="79"/>
      <c r="V199" s="82" t="s">
        <v>584</v>
      </c>
      <c r="W199" s="81">
        <v>43648.56519675926</v>
      </c>
      <c r="X199" s="82" t="s">
        <v>694</v>
      </c>
      <c r="Y199" s="79"/>
      <c r="Z199" s="79"/>
      <c r="AA199" s="85" t="s">
        <v>887</v>
      </c>
      <c r="AB199" s="79"/>
      <c r="AC199" s="79" t="b">
        <v>0</v>
      </c>
      <c r="AD199" s="79">
        <v>0</v>
      </c>
      <c r="AE199" s="85" t="s">
        <v>988</v>
      </c>
      <c r="AF199" s="79" t="b">
        <v>0</v>
      </c>
      <c r="AG199" s="79" t="s">
        <v>990</v>
      </c>
      <c r="AH199" s="79"/>
      <c r="AI199" s="85" t="s">
        <v>988</v>
      </c>
      <c r="AJ199" s="79" t="b">
        <v>0</v>
      </c>
      <c r="AK199" s="79">
        <v>2</v>
      </c>
      <c r="AL199" s="85" t="s">
        <v>877</v>
      </c>
      <c r="AM199" s="79" t="s">
        <v>992</v>
      </c>
      <c r="AN199" s="79" t="b">
        <v>0</v>
      </c>
      <c r="AO199" s="85" t="s">
        <v>877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4</v>
      </c>
      <c r="BC199" s="78" t="str">
        <f>REPLACE(INDEX(GroupVertices[Group],MATCH(Edges[[#This Row],[Vertex 2]],GroupVertices[Vertex],0)),1,1,"")</f>
        <v>4</v>
      </c>
      <c r="BD199" s="48"/>
      <c r="BE199" s="49"/>
      <c r="BF199" s="48"/>
      <c r="BG199" s="49"/>
      <c r="BH199" s="48"/>
      <c r="BI199" s="49"/>
      <c r="BJ199" s="48"/>
      <c r="BK199" s="49"/>
      <c r="BL199" s="48"/>
    </row>
    <row r="200" spans="1:64" ht="15">
      <c r="A200" s="64" t="s">
        <v>281</v>
      </c>
      <c r="B200" s="64" t="s">
        <v>287</v>
      </c>
      <c r="C200" s="65" t="s">
        <v>2400</v>
      </c>
      <c r="D200" s="66">
        <v>3</v>
      </c>
      <c r="E200" s="67" t="s">
        <v>132</v>
      </c>
      <c r="F200" s="68">
        <v>32</v>
      </c>
      <c r="G200" s="65"/>
      <c r="H200" s="69"/>
      <c r="I200" s="70"/>
      <c r="J200" s="70"/>
      <c r="K200" s="34" t="s">
        <v>66</v>
      </c>
      <c r="L200" s="77">
        <v>200</v>
      </c>
      <c r="M200" s="77"/>
      <c r="N200" s="72"/>
      <c r="O200" s="79" t="s">
        <v>326</v>
      </c>
      <c r="P200" s="81">
        <v>43648.51666666667</v>
      </c>
      <c r="Q200" s="79" t="s">
        <v>360</v>
      </c>
      <c r="R200" s="82" t="s">
        <v>444</v>
      </c>
      <c r="S200" s="79" t="s">
        <v>453</v>
      </c>
      <c r="T200" s="79" t="s">
        <v>468</v>
      </c>
      <c r="U200" s="79"/>
      <c r="V200" s="82" t="s">
        <v>578</v>
      </c>
      <c r="W200" s="81">
        <v>43648.51666666667</v>
      </c>
      <c r="X200" s="82" t="s">
        <v>684</v>
      </c>
      <c r="Y200" s="79"/>
      <c r="Z200" s="79"/>
      <c r="AA200" s="85" t="s">
        <v>877</v>
      </c>
      <c r="AB200" s="79"/>
      <c r="AC200" s="79" t="b">
        <v>0</v>
      </c>
      <c r="AD200" s="79">
        <v>3</v>
      </c>
      <c r="AE200" s="85" t="s">
        <v>988</v>
      </c>
      <c r="AF200" s="79" t="b">
        <v>0</v>
      </c>
      <c r="AG200" s="79" t="s">
        <v>990</v>
      </c>
      <c r="AH200" s="79"/>
      <c r="AI200" s="85" t="s">
        <v>988</v>
      </c>
      <c r="AJ200" s="79" t="b">
        <v>0</v>
      </c>
      <c r="AK200" s="79">
        <v>2</v>
      </c>
      <c r="AL200" s="85" t="s">
        <v>988</v>
      </c>
      <c r="AM200" s="79" t="s">
        <v>997</v>
      </c>
      <c r="AN200" s="79" t="b">
        <v>0</v>
      </c>
      <c r="AO200" s="85" t="s">
        <v>877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4</v>
      </c>
      <c r="BC200" s="78" t="str">
        <f>REPLACE(INDEX(GroupVertices[Group],MATCH(Edges[[#This Row],[Vertex 2]],GroupVertices[Vertex],0)),1,1,"")</f>
        <v>4</v>
      </c>
      <c r="BD200" s="48">
        <v>0</v>
      </c>
      <c r="BE200" s="49">
        <v>0</v>
      </c>
      <c r="BF200" s="48">
        <v>1</v>
      </c>
      <c r="BG200" s="49">
        <v>3.7037037037037037</v>
      </c>
      <c r="BH200" s="48">
        <v>0</v>
      </c>
      <c r="BI200" s="49">
        <v>0</v>
      </c>
      <c r="BJ200" s="48">
        <v>26</v>
      </c>
      <c r="BK200" s="49">
        <v>96.29629629629629</v>
      </c>
      <c r="BL200" s="48">
        <v>27</v>
      </c>
    </row>
    <row r="201" spans="1:64" ht="15">
      <c r="A201" s="64" t="s">
        <v>287</v>
      </c>
      <c r="B201" s="64" t="s">
        <v>281</v>
      </c>
      <c r="C201" s="65" t="s">
        <v>2400</v>
      </c>
      <c r="D201" s="66">
        <v>3</v>
      </c>
      <c r="E201" s="67" t="s">
        <v>132</v>
      </c>
      <c r="F201" s="68">
        <v>32</v>
      </c>
      <c r="G201" s="65"/>
      <c r="H201" s="69"/>
      <c r="I201" s="70"/>
      <c r="J201" s="70"/>
      <c r="K201" s="34" t="s">
        <v>66</v>
      </c>
      <c r="L201" s="77">
        <v>201</v>
      </c>
      <c r="M201" s="77"/>
      <c r="N201" s="72"/>
      <c r="O201" s="79" t="s">
        <v>326</v>
      </c>
      <c r="P201" s="81">
        <v>43648.56519675926</v>
      </c>
      <c r="Q201" s="79" t="s">
        <v>361</v>
      </c>
      <c r="R201" s="79"/>
      <c r="S201" s="79"/>
      <c r="T201" s="79"/>
      <c r="U201" s="79"/>
      <c r="V201" s="82" t="s">
        <v>584</v>
      </c>
      <c r="W201" s="81">
        <v>43648.56519675926</v>
      </c>
      <c r="X201" s="82" t="s">
        <v>694</v>
      </c>
      <c r="Y201" s="79"/>
      <c r="Z201" s="79"/>
      <c r="AA201" s="85" t="s">
        <v>887</v>
      </c>
      <c r="AB201" s="79"/>
      <c r="AC201" s="79" t="b">
        <v>0</v>
      </c>
      <c r="AD201" s="79">
        <v>0</v>
      </c>
      <c r="AE201" s="85" t="s">
        <v>988</v>
      </c>
      <c r="AF201" s="79" t="b">
        <v>0</v>
      </c>
      <c r="AG201" s="79" t="s">
        <v>990</v>
      </c>
      <c r="AH201" s="79"/>
      <c r="AI201" s="85" t="s">
        <v>988</v>
      </c>
      <c r="AJ201" s="79" t="b">
        <v>0</v>
      </c>
      <c r="AK201" s="79">
        <v>2</v>
      </c>
      <c r="AL201" s="85" t="s">
        <v>877</v>
      </c>
      <c r="AM201" s="79" t="s">
        <v>992</v>
      </c>
      <c r="AN201" s="79" t="b">
        <v>0</v>
      </c>
      <c r="AO201" s="85" t="s">
        <v>877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4</v>
      </c>
      <c r="BD201" s="48">
        <v>0</v>
      </c>
      <c r="BE201" s="49">
        <v>0</v>
      </c>
      <c r="BF201" s="48">
        <v>1</v>
      </c>
      <c r="BG201" s="49">
        <v>5.2631578947368425</v>
      </c>
      <c r="BH201" s="48">
        <v>0</v>
      </c>
      <c r="BI201" s="49">
        <v>0</v>
      </c>
      <c r="BJ201" s="48">
        <v>18</v>
      </c>
      <c r="BK201" s="49">
        <v>94.73684210526316</v>
      </c>
      <c r="BL201" s="48">
        <v>19</v>
      </c>
    </row>
    <row r="202" spans="1:64" ht="15">
      <c r="A202" s="64" t="s">
        <v>260</v>
      </c>
      <c r="B202" s="64" t="s">
        <v>319</v>
      </c>
      <c r="C202" s="65" t="s">
        <v>2400</v>
      </c>
      <c r="D202" s="66">
        <v>3</v>
      </c>
      <c r="E202" s="67" t="s">
        <v>132</v>
      </c>
      <c r="F202" s="68">
        <v>32</v>
      </c>
      <c r="G202" s="65"/>
      <c r="H202" s="69"/>
      <c r="I202" s="70"/>
      <c r="J202" s="70"/>
      <c r="K202" s="34" t="s">
        <v>65</v>
      </c>
      <c r="L202" s="77">
        <v>202</v>
      </c>
      <c r="M202" s="77"/>
      <c r="N202" s="72"/>
      <c r="O202" s="79" t="s">
        <v>326</v>
      </c>
      <c r="P202" s="81">
        <v>43647.4615162037</v>
      </c>
      <c r="Q202" s="79" t="s">
        <v>369</v>
      </c>
      <c r="R202" s="79"/>
      <c r="S202" s="79"/>
      <c r="T202" s="79" t="s">
        <v>460</v>
      </c>
      <c r="U202" s="79"/>
      <c r="V202" s="82" t="s">
        <v>585</v>
      </c>
      <c r="W202" s="81">
        <v>43647.4615162037</v>
      </c>
      <c r="X202" s="82" t="s">
        <v>695</v>
      </c>
      <c r="Y202" s="79"/>
      <c r="Z202" s="79"/>
      <c r="AA202" s="85" t="s">
        <v>888</v>
      </c>
      <c r="AB202" s="79"/>
      <c r="AC202" s="79" t="b">
        <v>0</v>
      </c>
      <c r="AD202" s="79">
        <v>0</v>
      </c>
      <c r="AE202" s="85" t="s">
        <v>988</v>
      </c>
      <c r="AF202" s="79" t="b">
        <v>0</v>
      </c>
      <c r="AG202" s="79" t="s">
        <v>990</v>
      </c>
      <c r="AH202" s="79"/>
      <c r="AI202" s="85" t="s">
        <v>988</v>
      </c>
      <c r="AJ202" s="79" t="b">
        <v>0</v>
      </c>
      <c r="AK202" s="79">
        <v>3</v>
      </c>
      <c r="AL202" s="85" t="s">
        <v>879</v>
      </c>
      <c r="AM202" s="79" t="s">
        <v>993</v>
      </c>
      <c r="AN202" s="79" t="b">
        <v>0</v>
      </c>
      <c r="AO202" s="85" t="s">
        <v>879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0</v>
      </c>
      <c r="BE202" s="49">
        <v>0</v>
      </c>
      <c r="BF202" s="48">
        <v>0</v>
      </c>
      <c r="BG202" s="49">
        <v>0</v>
      </c>
      <c r="BH202" s="48">
        <v>0</v>
      </c>
      <c r="BI202" s="49">
        <v>0</v>
      </c>
      <c r="BJ202" s="48">
        <v>21</v>
      </c>
      <c r="BK202" s="49">
        <v>100</v>
      </c>
      <c r="BL202" s="48">
        <v>21</v>
      </c>
    </row>
    <row r="203" spans="1:64" ht="15">
      <c r="A203" s="64" t="s">
        <v>288</v>
      </c>
      <c r="B203" s="64" t="s">
        <v>319</v>
      </c>
      <c r="C203" s="65" t="s">
        <v>2400</v>
      </c>
      <c r="D203" s="66">
        <v>3</v>
      </c>
      <c r="E203" s="67" t="s">
        <v>132</v>
      </c>
      <c r="F203" s="68">
        <v>32</v>
      </c>
      <c r="G203" s="65"/>
      <c r="H203" s="69"/>
      <c r="I203" s="70"/>
      <c r="J203" s="70"/>
      <c r="K203" s="34" t="s">
        <v>65</v>
      </c>
      <c r="L203" s="77">
        <v>203</v>
      </c>
      <c r="M203" s="77"/>
      <c r="N203" s="72"/>
      <c r="O203" s="79" t="s">
        <v>326</v>
      </c>
      <c r="P203" s="81">
        <v>43647.04237268519</v>
      </c>
      <c r="Q203" s="79" t="s">
        <v>369</v>
      </c>
      <c r="R203" s="79"/>
      <c r="S203" s="79"/>
      <c r="T203" s="79" t="s">
        <v>460</v>
      </c>
      <c r="U203" s="79"/>
      <c r="V203" s="82" t="s">
        <v>586</v>
      </c>
      <c r="W203" s="81">
        <v>43647.04237268519</v>
      </c>
      <c r="X203" s="82" t="s">
        <v>696</v>
      </c>
      <c r="Y203" s="79"/>
      <c r="Z203" s="79"/>
      <c r="AA203" s="85" t="s">
        <v>889</v>
      </c>
      <c r="AB203" s="79"/>
      <c r="AC203" s="79" t="b">
        <v>0</v>
      </c>
      <c r="AD203" s="79">
        <v>0</v>
      </c>
      <c r="AE203" s="85" t="s">
        <v>988</v>
      </c>
      <c r="AF203" s="79" t="b">
        <v>0</v>
      </c>
      <c r="AG203" s="79" t="s">
        <v>990</v>
      </c>
      <c r="AH203" s="79"/>
      <c r="AI203" s="85" t="s">
        <v>988</v>
      </c>
      <c r="AJ203" s="79" t="b">
        <v>0</v>
      </c>
      <c r="AK203" s="79">
        <v>3</v>
      </c>
      <c r="AL203" s="85" t="s">
        <v>879</v>
      </c>
      <c r="AM203" s="79" t="s">
        <v>993</v>
      </c>
      <c r="AN203" s="79" t="b">
        <v>0</v>
      </c>
      <c r="AO203" s="85" t="s">
        <v>879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0</v>
      </c>
      <c r="BE203" s="49">
        <v>0</v>
      </c>
      <c r="BF203" s="48">
        <v>0</v>
      </c>
      <c r="BG203" s="49">
        <v>0</v>
      </c>
      <c r="BH203" s="48">
        <v>0</v>
      </c>
      <c r="BI203" s="49">
        <v>0</v>
      </c>
      <c r="BJ203" s="48">
        <v>21</v>
      </c>
      <c r="BK203" s="49">
        <v>100</v>
      </c>
      <c r="BL203" s="48">
        <v>21</v>
      </c>
    </row>
    <row r="204" spans="1:64" ht="15">
      <c r="A204" s="64" t="s">
        <v>289</v>
      </c>
      <c r="B204" s="64" t="s">
        <v>319</v>
      </c>
      <c r="C204" s="65" t="s">
        <v>2400</v>
      </c>
      <c r="D204" s="66">
        <v>3</v>
      </c>
      <c r="E204" s="67" t="s">
        <v>132</v>
      </c>
      <c r="F204" s="68">
        <v>32</v>
      </c>
      <c r="G204" s="65"/>
      <c r="H204" s="69"/>
      <c r="I204" s="70"/>
      <c r="J204" s="70"/>
      <c r="K204" s="34" t="s">
        <v>65</v>
      </c>
      <c r="L204" s="77">
        <v>204</v>
      </c>
      <c r="M204" s="77"/>
      <c r="N204" s="72"/>
      <c r="O204" s="79" t="s">
        <v>326</v>
      </c>
      <c r="P204" s="81">
        <v>43647.069236111114</v>
      </c>
      <c r="Q204" s="79" t="s">
        <v>369</v>
      </c>
      <c r="R204" s="79"/>
      <c r="S204" s="79"/>
      <c r="T204" s="79" t="s">
        <v>460</v>
      </c>
      <c r="U204" s="79"/>
      <c r="V204" s="82" t="s">
        <v>587</v>
      </c>
      <c r="W204" s="81">
        <v>43647.069236111114</v>
      </c>
      <c r="X204" s="82" t="s">
        <v>697</v>
      </c>
      <c r="Y204" s="79"/>
      <c r="Z204" s="79"/>
      <c r="AA204" s="85" t="s">
        <v>890</v>
      </c>
      <c r="AB204" s="79"/>
      <c r="AC204" s="79" t="b">
        <v>0</v>
      </c>
      <c r="AD204" s="79">
        <v>0</v>
      </c>
      <c r="AE204" s="85" t="s">
        <v>988</v>
      </c>
      <c r="AF204" s="79" t="b">
        <v>0</v>
      </c>
      <c r="AG204" s="79" t="s">
        <v>990</v>
      </c>
      <c r="AH204" s="79"/>
      <c r="AI204" s="85" t="s">
        <v>988</v>
      </c>
      <c r="AJ204" s="79" t="b">
        <v>0</v>
      </c>
      <c r="AK204" s="79">
        <v>3</v>
      </c>
      <c r="AL204" s="85" t="s">
        <v>879</v>
      </c>
      <c r="AM204" s="79" t="s">
        <v>993</v>
      </c>
      <c r="AN204" s="79" t="b">
        <v>0</v>
      </c>
      <c r="AO204" s="85" t="s">
        <v>879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3</v>
      </c>
      <c r="BD204" s="48">
        <v>0</v>
      </c>
      <c r="BE204" s="49">
        <v>0</v>
      </c>
      <c r="BF204" s="48">
        <v>0</v>
      </c>
      <c r="BG204" s="49">
        <v>0</v>
      </c>
      <c r="BH204" s="48">
        <v>0</v>
      </c>
      <c r="BI204" s="49">
        <v>0</v>
      </c>
      <c r="BJ204" s="48">
        <v>21</v>
      </c>
      <c r="BK204" s="49">
        <v>100</v>
      </c>
      <c r="BL204" s="48">
        <v>21</v>
      </c>
    </row>
    <row r="205" spans="1:64" ht="15">
      <c r="A205" s="64" t="s">
        <v>290</v>
      </c>
      <c r="B205" s="64" t="s">
        <v>291</v>
      </c>
      <c r="C205" s="65" t="s">
        <v>2400</v>
      </c>
      <c r="D205" s="66">
        <v>3</v>
      </c>
      <c r="E205" s="67" t="s">
        <v>132</v>
      </c>
      <c r="F205" s="68">
        <v>32</v>
      </c>
      <c r="G205" s="65"/>
      <c r="H205" s="69"/>
      <c r="I205" s="70"/>
      <c r="J205" s="70"/>
      <c r="K205" s="34" t="s">
        <v>65</v>
      </c>
      <c r="L205" s="77">
        <v>205</v>
      </c>
      <c r="M205" s="77"/>
      <c r="N205" s="72"/>
      <c r="O205" s="79" t="s">
        <v>326</v>
      </c>
      <c r="P205" s="81">
        <v>43647.66056712963</v>
      </c>
      <c r="Q205" s="79" t="s">
        <v>350</v>
      </c>
      <c r="R205" s="79"/>
      <c r="S205" s="79"/>
      <c r="T205" s="79" t="s">
        <v>460</v>
      </c>
      <c r="U205" s="79"/>
      <c r="V205" s="82" t="s">
        <v>588</v>
      </c>
      <c r="W205" s="81">
        <v>43647.66056712963</v>
      </c>
      <c r="X205" s="82" t="s">
        <v>698</v>
      </c>
      <c r="Y205" s="79"/>
      <c r="Z205" s="79"/>
      <c r="AA205" s="85" t="s">
        <v>891</v>
      </c>
      <c r="AB205" s="79"/>
      <c r="AC205" s="79" t="b">
        <v>0</v>
      </c>
      <c r="AD205" s="79">
        <v>0</v>
      </c>
      <c r="AE205" s="85" t="s">
        <v>988</v>
      </c>
      <c r="AF205" s="79" t="b">
        <v>0</v>
      </c>
      <c r="AG205" s="79" t="s">
        <v>990</v>
      </c>
      <c r="AH205" s="79"/>
      <c r="AI205" s="85" t="s">
        <v>988</v>
      </c>
      <c r="AJ205" s="79" t="b">
        <v>0</v>
      </c>
      <c r="AK205" s="79">
        <v>46</v>
      </c>
      <c r="AL205" s="85" t="s">
        <v>893</v>
      </c>
      <c r="AM205" s="79" t="s">
        <v>993</v>
      </c>
      <c r="AN205" s="79" t="b">
        <v>0</v>
      </c>
      <c r="AO205" s="85" t="s">
        <v>893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290</v>
      </c>
      <c r="B206" s="64" t="s">
        <v>289</v>
      </c>
      <c r="C206" s="65" t="s">
        <v>2400</v>
      </c>
      <c r="D206" s="66">
        <v>3</v>
      </c>
      <c r="E206" s="67" t="s">
        <v>132</v>
      </c>
      <c r="F206" s="68">
        <v>32</v>
      </c>
      <c r="G206" s="65"/>
      <c r="H206" s="69"/>
      <c r="I206" s="70"/>
      <c r="J206" s="70"/>
      <c r="K206" s="34" t="s">
        <v>66</v>
      </c>
      <c r="L206" s="77">
        <v>206</v>
      </c>
      <c r="M206" s="77"/>
      <c r="N206" s="72"/>
      <c r="O206" s="79" t="s">
        <v>326</v>
      </c>
      <c r="P206" s="81">
        <v>43647.66056712963</v>
      </c>
      <c r="Q206" s="79" t="s">
        <v>350</v>
      </c>
      <c r="R206" s="79"/>
      <c r="S206" s="79"/>
      <c r="T206" s="79" t="s">
        <v>460</v>
      </c>
      <c r="U206" s="79"/>
      <c r="V206" s="82" t="s">
        <v>588</v>
      </c>
      <c r="W206" s="81">
        <v>43647.66056712963</v>
      </c>
      <c r="X206" s="82" t="s">
        <v>698</v>
      </c>
      <c r="Y206" s="79"/>
      <c r="Z206" s="79"/>
      <c r="AA206" s="85" t="s">
        <v>891</v>
      </c>
      <c r="AB206" s="79"/>
      <c r="AC206" s="79" t="b">
        <v>0</v>
      </c>
      <c r="AD206" s="79">
        <v>0</v>
      </c>
      <c r="AE206" s="85" t="s">
        <v>988</v>
      </c>
      <c r="AF206" s="79" t="b">
        <v>0</v>
      </c>
      <c r="AG206" s="79" t="s">
        <v>990</v>
      </c>
      <c r="AH206" s="79"/>
      <c r="AI206" s="85" t="s">
        <v>988</v>
      </c>
      <c r="AJ206" s="79" t="b">
        <v>0</v>
      </c>
      <c r="AK206" s="79">
        <v>46</v>
      </c>
      <c r="AL206" s="85" t="s">
        <v>893</v>
      </c>
      <c r="AM206" s="79" t="s">
        <v>993</v>
      </c>
      <c r="AN206" s="79" t="b">
        <v>0</v>
      </c>
      <c r="AO206" s="85" t="s">
        <v>893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5</v>
      </c>
      <c r="BF206" s="48">
        <v>0</v>
      </c>
      <c r="BG206" s="49">
        <v>0</v>
      </c>
      <c r="BH206" s="48">
        <v>0</v>
      </c>
      <c r="BI206" s="49">
        <v>0</v>
      </c>
      <c r="BJ206" s="48">
        <v>19</v>
      </c>
      <c r="BK206" s="49">
        <v>95</v>
      </c>
      <c r="BL206" s="48">
        <v>20</v>
      </c>
    </row>
    <row r="207" spans="1:64" ht="15">
      <c r="A207" s="64" t="s">
        <v>289</v>
      </c>
      <c r="B207" s="64" t="s">
        <v>290</v>
      </c>
      <c r="C207" s="65" t="s">
        <v>2401</v>
      </c>
      <c r="D207" s="66">
        <v>5.333333333333334</v>
      </c>
      <c r="E207" s="67" t="s">
        <v>136</v>
      </c>
      <c r="F207" s="68">
        <v>30.142857142857142</v>
      </c>
      <c r="G207" s="65"/>
      <c r="H207" s="69"/>
      <c r="I207" s="70"/>
      <c r="J207" s="70"/>
      <c r="K207" s="34" t="s">
        <v>66</v>
      </c>
      <c r="L207" s="77">
        <v>207</v>
      </c>
      <c r="M207" s="77"/>
      <c r="N207" s="72"/>
      <c r="O207" s="79" t="s">
        <v>326</v>
      </c>
      <c r="P207" s="81">
        <v>43647.61645833333</v>
      </c>
      <c r="Q207" s="79" t="s">
        <v>370</v>
      </c>
      <c r="R207" s="79"/>
      <c r="S207" s="79"/>
      <c r="T207" s="79" t="s">
        <v>460</v>
      </c>
      <c r="U207" s="79"/>
      <c r="V207" s="82" t="s">
        <v>587</v>
      </c>
      <c r="W207" s="81">
        <v>43647.61645833333</v>
      </c>
      <c r="X207" s="82" t="s">
        <v>699</v>
      </c>
      <c r="Y207" s="79"/>
      <c r="Z207" s="79"/>
      <c r="AA207" s="85" t="s">
        <v>892</v>
      </c>
      <c r="AB207" s="79"/>
      <c r="AC207" s="79" t="b">
        <v>0</v>
      </c>
      <c r="AD207" s="79">
        <v>71</v>
      </c>
      <c r="AE207" s="85" t="s">
        <v>988</v>
      </c>
      <c r="AF207" s="79" t="b">
        <v>0</v>
      </c>
      <c r="AG207" s="79" t="s">
        <v>990</v>
      </c>
      <c r="AH207" s="79"/>
      <c r="AI207" s="85" t="s">
        <v>988</v>
      </c>
      <c r="AJ207" s="79" t="b">
        <v>0</v>
      </c>
      <c r="AK207" s="79">
        <v>7</v>
      </c>
      <c r="AL207" s="85" t="s">
        <v>988</v>
      </c>
      <c r="AM207" s="79" t="s">
        <v>997</v>
      </c>
      <c r="AN207" s="79" t="b">
        <v>0</v>
      </c>
      <c r="AO207" s="85" t="s">
        <v>892</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v>5</v>
      </c>
      <c r="BE207" s="49">
        <v>11.627906976744185</v>
      </c>
      <c r="BF207" s="48">
        <v>1</v>
      </c>
      <c r="BG207" s="49">
        <v>2.3255813953488373</v>
      </c>
      <c r="BH207" s="48">
        <v>0</v>
      </c>
      <c r="BI207" s="49">
        <v>0</v>
      </c>
      <c r="BJ207" s="48">
        <v>37</v>
      </c>
      <c r="BK207" s="49">
        <v>86.04651162790698</v>
      </c>
      <c r="BL207" s="48">
        <v>43</v>
      </c>
    </row>
    <row r="208" spans="1:64" ht="15">
      <c r="A208" s="64" t="s">
        <v>289</v>
      </c>
      <c r="B208" s="64" t="s">
        <v>290</v>
      </c>
      <c r="C208" s="65" t="s">
        <v>2401</v>
      </c>
      <c r="D208" s="66">
        <v>5.333333333333334</v>
      </c>
      <c r="E208" s="67" t="s">
        <v>136</v>
      </c>
      <c r="F208" s="68">
        <v>30.142857142857142</v>
      </c>
      <c r="G208" s="65"/>
      <c r="H208" s="69"/>
      <c r="I208" s="70"/>
      <c r="J208" s="70"/>
      <c r="K208" s="34" t="s">
        <v>66</v>
      </c>
      <c r="L208" s="77">
        <v>208</v>
      </c>
      <c r="M208" s="77"/>
      <c r="N208" s="72"/>
      <c r="O208" s="79" t="s">
        <v>326</v>
      </c>
      <c r="P208" s="81">
        <v>43647.65021990741</v>
      </c>
      <c r="Q208" s="79" t="s">
        <v>371</v>
      </c>
      <c r="R208" s="79"/>
      <c r="S208" s="79"/>
      <c r="T208" s="79" t="s">
        <v>460</v>
      </c>
      <c r="U208" s="82" t="s">
        <v>483</v>
      </c>
      <c r="V208" s="82" t="s">
        <v>483</v>
      </c>
      <c r="W208" s="81">
        <v>43647.65021990741</v>
      </c>
      <c r="X208" s="82" t="s">
        <v>700</v>
      </c>
      <c r="Y208" s="79"/>
      <c r="Z208" s="79"/>
      <c r="AA208" s="85" t="s">
        <v>893</v>
      </c>
      <c r="AB208" s="79"/>
      <c r="AC208" s="79" t="b">
        <v>0</v>
      </c>
      <c r="AD208" s="79">
        <v>710</v>
      </c>
      <c r="AE208" s="85" t="s">
        <v>988</v>
      </c>
      <c r="AF208" s="79" t="b">
        <v>0</v>
      </c>
      <c r="AG208" s="79" t="s">
        <v>990</v>
      </c>
      <c r="AH208" s="79"/>
      <c r="AI208" s="85" t="s">
        <v>988</v>
      </c>
      <c r="AJ208" s="79" t="b">
        <v>0</v>
      </c>
      <c r="AK208" s="79">
        <v>46</v>
      </c>
      <c r="AL208" s="85" t="s">
        <v>988</v>
      </c>
      <c r="AM208" s="79" t="s">
        <v>993</v>
      </c>
      <c r="AN208" s="79" t="b">
        <v>0</v>
      </c>
      <c r="AO208" s="85" t="s">
        <v>893</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2</v>
      </c>
      <c r="BE208" s="49">
        <v>7.407407407407407</v>
      </c>
      <c r="BF208" s="48">
        <v>1</v>
      </c>
      <c r="BG208" s="49">
        <v>3.7037037037037037</v>
      </c>
      <c r="BH208" s="48">
        <v>0</v>
      </c>
      <c r="BI208" s="49">
        <v>0</v>
      </c>
      <c r="BJ208" s="48">
        <v>24</v>
      </c>
      <c r="BK208" s="49">
        <v>88.88888888888889</v>
      </c>
      <c r="BL208" s="48">
        <v>27</v>
      </c>
    </row>
    <row r="209" spans="1:64" ht="15">
      <c r="A209" s="64" t="s">
        <v>291</v>
      </c>
      <c r="B209" s="64" t="s">
        <v>289</v>
      </c>
      <c r="C209" s="65" t="s">
        <v>2400</v>
      </c>
      <c r="D209" s="66">
        <v>3</v>
      </c>
      <c r="E209" s="67" t="s">
        <v>132</v>
      </c>
      <c r="F209" s="68">
        <v>32</v>
      </c>
      <c r="G209" s="65"/>
      <c r="H209" s="69"/>
      <c r="I209" s="70"/>
      <c r="J209" s="70"/>
      <c r="K209" s="34" t="s">
        <v>66</v>
      </c>
      <c r="L209" s="77">
        <v>209</v>
      </c>
      <c r="M209" s="77"/>
      <c r="N209" s="72"/>
      <c r="O209" s="79" t="s">
        <v>326</v>
      </c>
      <c r="P209" s="81">
        <v>43647.61971064815</v>
      </c>
      <c r="Q209" s="79" t="s">
        <v>344</v>
      </c>
      <c r="R209" s="79"/>
      <c r="S209" s="79"/>
      <c r="T209" s="79" t="s">
        <v>460</v>
      </c>
      <c r="U209" s="79"/>
      <c r="V209" s="82" t="s">
        <v>589</v>
      </c>
      <c r="W209" s="81">
        <v>43647.61971064815</v>
      </c>
      <c r="X209" s="82" t="s">
        <v>701</v>
      </c>
      <c r="Y209" s="79"/>
      <c r="Z209" s="79"/>
      <c r="AA209" s="85" t="s">
        <v>894</v>
      </c>
      <c r="AB209" s="79"/>
      <c r="AC209" s="79" t="b">
        <v>0</v>
      </c>
      <c r="AD209" s="79">
        <v>0</v>
      </c>
      <c r="AE209" s="85" t="s">
        <v>988</v>
      </c>
      <c r="AF209" s="79" t="b">
        <v>0</v>
      </c>
      <c r="AG209" s="79" t="s">
        <v>990</v>
      </c>
      <c r="AH209" s="79"/>
      <c r="AI209" s="85" t="s">
        <v>988</v>
      </c>
      <c r="AJ209" s="79" t="b">
        <v>0</v>
      </c>
      <c r="AK209" s="79">
        <v>7</v>
      </c>
      <c r="AL209" s="85" t="s">
        <v>892</v>
      </c>
      <c r="AM209" s="79" t="s">
        <v>994</v>
      </c>
      <c r="AN209" s="79" t="b">
        <v>0</v>
      </c>
      <c r="AO209" s="85" t="s">
        <v>892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2</v>
      </c>
      <c r="BE209" s="49">
        <v>8.333333333333334</v>
      </c>
      <c r="BF209" s="48">
        <v>0</v>
      </c>
      <c r="BG209" s="49">
        <v>0</v>
      </c>
      <c r="BH209" s="48">
        <v>0</v>
      </c>
      <c r="BI209" s="49">
        <v>0</v>
      </c>
      <c r="BJ209" s="48">
        <v>22</v>
      </c>
      <c r="BK209" s="49">
        <v>91.66666666666667</v>
      </c>
      <c r="BL209" s="48">
        <v>24</v>
      </c>
    </row>
    <row r="210" spans="1:64" ht="15">
      <c r="A210" s="64" t="s">
        <v>288</v>
      </c>
      <c r="B210" s="64" t="s">
        <v>291</v>
      </c>
      <c r="C210" s="65" t="s">
        <v>2400</v>
      </c>
      <c r="D210" s="66">
        <v>3</v>
      </c>
      <c r="E210" s="67" t="s">
        <v>132</v>
      </c>
      <c r="F210" s="68">
        <v>32</v>
      </c>
      <c r="G210" s="65"/>
      <c r="H210" s="69"/>
      <c r="I210" s="70"/>
      <c r="J210" s="70"/>
      <c r="K210" s="34" t="s">
        <v>65</v>
      </c>
      <c r="L210" s="77">
        <v>210</v>
      </c>
      <c r="M210" s="77"/>
      <c r="N210" s="72"/>
      <c r="O210" s="79" t="s">
        <v>326</v>
      </c>
      <c r="P210" s="81">
        <v>43647.779652777775</v>
      </c>
      <c r="Q210" s="79" t="s">
        <v>372</v>
      </c>
      <c r="R210" s="79"/>
      <c r="S210" s="79"/>
      <c r="T210" s="79" t="s">
        <v>460</v>
      </c>
      <c r="U210" s="79"/>
      <c r="V210" s="82" t="s">
        <v>586</v>
      </c>
      <c r="W210" s="81">
        <v>43647.779652777775</v>
      </c>
      <c r="X210" s="82" t="s">
        <v>702</v>
      </c>
      <c r="Y210" s="79"/>
      <c r="Z210" s="79"/>
      <c r="AA210" s="85" t="s">
        <v>895</v>
      </c>
      <c r="AB210" s="85" t="s">
        <v>987</v>
      </c>
      <c r="AC210" s="79" t="b">
        <v>0</v>
      </c>
      <c r="AD210" s="79">
        <v>5</v>
      </c>
      <c r="AE210" s="85" t="s">
        <v>989</v>
      </c>
      <c r="AF210" s="79" t="b">
        <v>0</v>
      </c>
      <c r="AG210" s="79" t="s">
        <v>990</v>
      </c>
      <c r="AH210" s="79"/>
      <c r="AI210" s="85" t="s">
        <v>988</v>
      </c>
      <c r="AJ210" s="79" t="b">
        <v>0</v>
      </c>
      <c r="AK210" s="79">
        <v>0</v>
      </c>
      <c r="AL210" s="85" t="s">
        <v>988</v>
      </c>
      <c r="AM210" s="79" t="s">
        <v>993</v>
      </c>
      <c r="AN210" s="79" t="b">
        <v>0</v>
      </c>
      <c r="AO210" s="85" t="s">
        <v>987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1</v>
      </c>
      <c r="BD210" s="48">
        <v>0</v>
      </c>
      <c r="BE210" s="49">
        <v>0</v>
      </c>
      <c r="BF210" s="48">
        <v>0</v>
      </c>
      <c r="BG210" s="49">
        <v>0</v>
      </c>
      <c r="BH210" s="48">
        <v>0</v>
      </c>
      <c r="BI210" s="49">
        <v>0</v>
      </c>
      <c r="BJ210" s="48">
        <v>24</v>
      </c>
      <c r="BK210" s="49">
        <v>100</v>
      </c>
      <c r="BL210" s="48">
        <v>24</v>
      </c>
    </row>
    <row r="211" spans="1:64" ht="15">
      <c r="A211" s="64" t="s">
        <v>289</v>
      </c>
      <c r="B211" s="64" t="s">
        <v>291</v>
      </c>
      <c r="C211" s="65" t="s">
        <v>2402</v>
      </c>
      <c r="D211" s="66">
        <v>7.666666666666667</v>
      </c>
      <c r="E211" s="67" t="s">
        <v>136</v>
      </c>
      <c r="F211" s="68">
        <v>28.285714285714285</v>
      </c>
      <c r="G211" s="65"/>
      <c r="H211" s="69"/>
      <c r="I211" s="70"/>
      <c r="J211" s="70"/>
      <c r="K211" s="34" t="s">
        <v>66</v>
      </c>
      <c r="L211" s="77">
        <v>211</v>
      </c>
      <c r="M211" s="77"/>
      <c r="N211" s="72"/>
      <c r="O211" s="79" t="s">
        <v>326</v>
      </c>
      <c r="P211" s="81">
        <v>43647.61645833333</v>
      </c>
      <c r="Q211" s="79" t="s">
        <v>370</v>
      </c>
      <c r="R211" s="79"/>
      <c r="S211" s="79"/>
      <c r="T211" s="79" t="s">
        <v>460</v>
      </c>
      <c r="U211" s="79"/>
      <c r="V211" s="82" t="s">
        <v>587</v>
      </c>
      <c r="W211" s="81">
        <v>43647.61645833333</v>
      </c>
      <c r="X211" s="82" t="s">
        <v>699</v>
      </c>
      <c r="Y211" s="79"/>
      <c r="Z211" s="79"/>
      <c r="AA211" s="85" t="s">
        <v>892</v>
      </c>
      <c r="AB211" s="79"/>
      <c r="AC211" s="79" t="b">
        <v>0</v>
      </c>
      <c r="AD211" s="79">
        <v>71</v>
      </c>
      <c r="AE211" s="85" t="s">
        <v>988</v>
      </c>
      <c r="AF211" s="79" t="b">
        <v>0</v>
      </c>
      <c r="AG211" s="79" t="s">
        <v>990</v>
      </c>
      <c r="AH211" s="79"/>
      <c r="AI211" s="85" t="s">
        <v>988</v>
      </c>
      <c r="AJ211" s="79" t="b">
        <v>0</v>
      </c>
      <c r="AK211" s="79">
        <v>7</v>
      </c>
      <c r="AL211" s="85" t="s">
        <v>988</v>
      </c>
      <c r="AM211" s="79" t="s">
        <v>997</v>
      </c>
      <c r="AN211" s="79" t="b">
        <v>0</v>
      </c>
      <c r="AO211" s="85" t="s">
        <v>892</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289</v>
      </c>
      <c r="B212" s="64" t="s">
        <v>291</v>
      </c>
      <c r="C212" s="65" t="s">
        <v>2402</v>
      </c>
      <c r="D212" s="66">
        <v>7.666666666666667</v>
      </c>
      <c r="E212" s="67" t="s">
        <v>136</v>
      </c>
      <c r="F212" s="68">
        <v>28.285714285714285</v>
      </c>
      <c r="G212" s="65"/>
      <c r="H212" s="69"/>
      <c r="I212" s="70"/>
      <c r="J212" s="70"/>
      <c r="K212" s="34" t="s">
        <v>66</v>
      </c>
      <c r="L212" s="77">
        <v>212</v>
      </c>
      <c r="M212" s="77"/>
      <c r="N212" s="72"/>
      <c r="O212" s="79" t="s">
        <v>326</v>
      </c>
      <c r="P212" s="81">
        <v>43647.65021990741</v>
      </c>
      <c r="Q212" s="79" t="s">
        <v>371</v>
      </c>
      <c r="R212" s="79"/>
      <c r="S212" s="79"/>
      <c r="T212" s="79" t="s">
        <v>460</v>
      </c>
      <c r="U212" s="82" t="s">
        <v>483</v>
      </c>
      <c r="V212" s="82" t="s">
        <v>483</v>
      </c>
      <c r="W212" s="81">
        <v>43647.65021990741</v>
      </c>
      <c r="X212" s="82" t="s">
        <v>700</v>
      </c>
      <c r="Y212" s="79"/>
      <c r="Z212" s="79"/>
      <c r="AA212" s="85" t="s">
        <v>893</v>
      </c>
      <c r="AB212" s="79"/>
      <c r="AC212" s="79" t="b">
        <v>0</v>
      </c>
      <c r="AD212" s="79">
        <v>710</v>
      </c>
      <c r="AE212" s="85" t="s">
        <v>988</v>
      </c>
      <c r="AF212" s="79" t="b">
        <v>0</v>
      </c>
      <c r="AG212" s="79" t="s">
        <v>990</v>
      </c>
      <c r="AH212" s="79"/>
      <c r="AI212" s="85" t="s">
        <v>988</v>
      </c>
      <c r="AJ212" s="79" t="b">
        <v>0</v>
      </c>
      <c r="AK212" s="79">
        <v>46</v>
      </c>
      <c r="AL212" s="85" t="s">
        <v>988</v>
      </c>
      <c r="AM212" s="79" t="s">
        <v>993</v>
      </c>
      <c r="AN212" s="79" t="b">
        <v>0</v>
      </c>
      <c r="AO212" s="85" t="s">
        <v>893</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289</v>
      </c>
      <c r="B213" s="64" t="s">
        <v>291</v>
      </c>
      <c r="C213" s="65" t="s">
        <v>2402</v>
      </c>
      <c r="D213" s="66">
        <v>7.666666666666667</v>
      </c>
      <c r="E213" s="67" t="s">
        <v>136</v>
      </c>
      <c r="F213" s="68">
        <v>28.285714285714285</v>
      </c>
      <c r="G213" s="65"/>
      <c r="H213" s="69"/>
      <c r="I213" s="70"/>
      <c r="J213" s="70"/>
      <c r="K213" s="34" t="s">
        <v>66</v>
      </c>
      <c r="L213" s="77">
        <v>213</v>
      </c>
      <c r="M213" s="77"/>
      <c r="N213" s="72"/>
      <c r="O213" s="79" t="s">
        <v>326</v>
      </c>
      <c r="P213" s="81">
        <v>43647.88725694444</v>
      </c>
      <c r="Q213" s="79" t="s">
        <v>373</v>
      </c>
      <c r="R213" s="79"/>
      <c r="S213" s="79"/>
      <c r="T213" s="79" t="s">
        <v>467</v>
      </c>
      <c r="U213" s="82" t="s">
        <v>484</v>
      </c>
      <c r="V213" s="82" t="s">
        <v>484</v>
      </c>
      <c r="W213" s="81">
        <v>43647.88725694444</v>
      </c>
      <c r="X213" s="82" t="s">
        <v>703</v>
      </c>
      <c r="Y213" s="79"/>
      <c r="Z213" s="79"/>
      <c r="AA213" s="85" t="s">
        <v>896</v>
      </c>
      <c r="AB213" s="79"/>
      <c r="AC213" s="79" t="b">
        <v>0</v>
      </c>
      <c r="AD213" s="79">
        <v>1</v>
      </c>
      <c r="AE213" s="85" t="s">
        <v>988</v>
      </c>
      <c r="AF213" s="79" t="b">
        <v>0</v>
      </c>
      <c r="AG213" s="79" t="s">
        <v>990</v>
      </c>
      <c r="AH213" s="79"/>
      <c r="AI213" s="85" t="s">
        <v>988</v>
      </c>
      <c r="AJ213" s="79" t="b">
        <v>0</v>
      </c>
      <c r="AK213" s="79">
        <v>1</v>
      </c>
      <c r="AL213" s="85" t="s">
        <v>988</v>
      </c>
      <c r="AM213" s="79" t="s">
        <v>993</v>
      </c>
      <c r="AN213" s="79" t="b">
        <v>0</v>
      </c>
      <c r="AO213" s="85" t="s">
        <v>896</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24</v>
      </c>
      <c r="BK213" s="49">
        <v>100</v>
      </c>
      <c r="BL213" s="48">
        <v>24</v>
      </c>
    </row>
    <row r="214" spans="1:64" ht="15">
      <c r="A214" s="64" t="s">
        <v>292</v>
      </c>
      <c r="B214" s="64" t="s">
        <v>310</v>
      </c>
      <c r="C214" s="65" t="s">
        <v>2400</v>
      </c>
      <c r="D214" s="66">
        <v>3</v>
      </c>
      <c r="E214" s="67" t="s">
        <v>132</v>
      </c>
      <c r="F214" s="68">
        <v>32</v>
      </c>
      <c r="G214" s="65"/>
      <c r="H214" s="69"/>
      <c r="I214" s="70"/>
      <c r="J214" s="70"/>
      <c r="K214" s="34" t="s">
        <v>65</v>
      </c>
      <c r="L214" s="77">
        <v>214</v>
      </c>
      <c r="M214" s="77"/>
      <c r="N214" s="72"/>
      <c r="O214" s="79" t="s">
        <v>326</v>
      </c>
      <c r="P214" s="81">
        <v>43647.98333333333</v>
      </c>
      <c r="Q214" s="79" t="s">
        <v>358</v>
      </c>
      <c r="R214" s="79"/>
      <c r="S214" s="79"/>
      <c r="T214" s="79" t="s">
        <v>460</v>
      </c>
      <c r="U214" s="79"/>
      <c r="V214" s="82" t="s">
        <v>590</v>
      </c>
      <c r="W214" s="81">
        <v>43647.98333333333</v>
      </c>
      <c r="X214" s="82" t="s">
        <v>704</v>
      </c>
      <c r="Y214" s="79"/>
      <c r="Z214" s="79"/>
      <c r="AA214" s="85" t="s">
        <v>897</v>
      </c>
      <c r="AB214" s="79"/>
      <c r="AC214" s="79" t="b">
        <v>0</v>
      </c>
      <c r="AD214" s="79">
        <v>0</v>
      </c>
      <c r="AE214" s="85" t="s">
        <v>988</v>
      </c>
      <c r="AF214" s="79" t="b">
        <v>0</v>
      </c>
      <c r="AG214" s="79" t="s">
        <v>990</v>
      </c>
      <c r="AH214" s="79"/>
      <c r="AI214" s="85" t="s">
        <v>988</v>
      </c>
      <c r="AJ214" s="79" t="b">
        <v>0</v>
      </c>
      <c r="AK214" s="79">
        <v>4</v>
      </c>
      <c r="AL214" s="85" t="s">
        <v>898</v>
      </c>
      <c r="AM214" s="79" t="s">
        <v>992</v>
      </c>
      <c r="AN214" s="79" t="b">
        <v>0</v>
      </c>
      <c r="AO214" s="85" t="s">
        <v>898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292</v>
      </c>
      <c r="B215" s="64" t="s">
        <v>311</v>
      </c>
      <c r="C215" s="65" t="s">
        <v>2400</v>
      </c>
      <c r="D215" s="66">
        <v>3</v>
      </c>
      <c r="E215" s="67" t="s">
        <v>132</v>
      </c>
      <c r="F215" s="68">
        <v>32</v>
      </c>
      <c r="G215" s="65"/>
      <c r="H215" s="69"/>
      <c r="I215" s="70"/>
      <c r="J215" s="70"/>
      <c r="K215" s="34" t="s">
        <v>65</v>
      </c>
      <c r="L215" s="77">
        <v>215</v>
      </c>
      <c r="M215" s="77"/>
      <c r="N215" s="72"/>
      <c r="O215" s="79" t="s">
        <v>326</v>
      </c>
      <c r="P215" s="81">
        <v>43647.98333333333</v>
      </c>
      <c r="Q215" s="79" t="s">
        <v>358</v>
      </c>
      <c r="R215" s="79"/>
      <c r="S215" s="79"/>
      <c r="T215" s="79" t="s">
        <v>460</v>
      </c>
      <c r="U215" s="79"/>
      <c r="V215" s="82" t="s">
        <v>590</v>
      </c>
      <c r="W215" s="81">
        <v>43647.98333333333</v>
      </c>
      <c r="X215" s="82" t="s">
        <v>704</v>
      </c>
      <c r="Y215" s="79"/>
      <c r="Z215" s="79"/>
      <c r="AA215" s="85" t="s">
        <v>897</v>
      </c>
      <c r="AB215" s="79"/>
      <c r="AC215" s="79" t="b">
        <v>0</v>
      </c>
      <c r="AD215" s="79">
        <v>0</v>
      </c>
      <c r="AE215" s="85" t="s">
        <v>988</v>
      </c>
      <c r="AF215" s="79" t="b">
        <v>0</v>
      </c>
      <c r="AG215" s="79" t="s">
        <v>990</v>
      </c>
      <c r="AH215" s="79"/>
      <c r="AI215" s="85" t="s">
        <v>988</v>
      </c>
      <c r="AJ215" s="79" t="b">
        <v>0</v>
      </c>
      <c r="AK215" s="79">
        <v>4</v>
      </c>
      <c r="AL215" s="85" t="s">
        <v>898</v>
      </c>
      <c r="AM215" s="79" t="s">
        <v>992</v>
      </c>
      <c r="AN215" s="79" t="b">
        <v>0</v>
      </c>
      <c r="AO215" s="85" t="s">
        <v>898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292</v>
      </c>
      <c r="B216" s="64" t="s">
        <v>312</v>
      </c>
      <c r="C216" s="65" t="s">
        <v>2400</v>
      </c>
      <c r="D216" s="66">
        <v>3</v>
      </c>
      <c r="E216" s="67" t="s">
        <v>132</v>
      </c>
      <c r="F216" s="68">
        <v>32</v>
      </c>
      <c r="G216" s="65"/>
      <c r="H216" s="69"/>
      <c r="I216" s="70"/>
      <c r="J216" s="70"/>
      <c r="K216" s="34" t="s">
        <v>65</v>
      </c>
      <c r="L216" s="77">
        <v>216</v>
      </c>
      <c r="M216" s="77"/>
      <c r="N216" s="72"/>
      <c r="O216" s="79" t="s">
        <v>326</v>
      </c>
      <c r="P216" s="81">
        <v>43647.98333333333</v>
      </c>
      <c r="Q216" s="79" t="s">
        <v>358</v>
      </c>
      <c r="R216" s="79"/>
      <c r="S216" s="79"/>
      <c r="T216" s="79" t="s">
        <v>460</v>
      </c>
      <c r="U216" s="79"/>
      <c r="V216" s="82" t="s">
        <v>590</v>
      </c>
      <c r="W216" s="81">
        <v>43647.98333333333</v>
      </c>
      <c r="X216" s="82" t="s">
        <v>704</v>
      </c>
      <c r="Y216" s="79"/>
      <c r="Z216" s="79"/>
      <c r="AA216" s="85" t="s">
        <v>897</v>
      </c>
      <c r="AB216" s="79"/>
      <c r="AC216" s="79" t="b">
        <v>0</v>
      </c>
      <c r="AD216" s="79">
        <v>0</v>
      </c>
      <c r="AE216" s="85" t="s">
        <v>988</v>
      </c>
      <c r="AF216" s="79" t="b">
        <v>0</v>
      </c>
      <c r="AG216" s="79" t="s">
        <v>990</v>
      </c>
      <c r="AH216" s="79"/>
      <c r="AI216" s="85" t="s">
        <v>988</v>
      </c>
      <c r="AJ216" s="79" t="b">
        <v>0</v>
      </c>
      <c r="AK216" s="79">
        <v>4</v>
      </c>
      <c r="AL216" s="85" t="s">
        <v>898</v>
      </c>
      <c r="AM216" s="79" t="s">
        <v>992</v>
      </c>
      <c r="AN216" s="79" t="b">
        <v>0</v>
      </c>
      <c r="AO216" s="85" t="s">
        <v>898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16</v>
      </c>
      <c r="BK216" s="49">
        <v>100</v>
      </c>
      <c r="BL216" s="48">
        <v>16</v>
      </c>
    </row>
    <row r="217" spans="1:64" ht="15">
      <c r="A217" s="64" t="s">
        <v>292</v>
      </c>
      <c r="B217" s="64" t="s">
        <v>289</v>
      </c>
      <c r="C217" s="65" t="s">
        <v>2400</v>
      </c>
      <c r="D217" s="66">
        <v>3</v>
      </c>
      <c r="E217" s="67" t="s">
        <v>132</v>
      </c>
      <c r="F217" s="68">
        <v>32</v>
      </c>
      <c r="G217" s="65"/>
      <c r="H217" s="69"/>
      <c r="I217" s="70"/>
      <c r="J217" s="70"/>
      <c r="K217" s="34" t="s">
        <v>66</v>
      </c>
      <c r="L217" s="77">
        <v>217</v>
      </c>
      <c r="M217" s="77"/>
      <c r="N217" s="72"/>
      <c r="O217" s="79" t="s">
        <v>326</v>
      </c>
      <c r="P217" s="81">
        <v>43647.98333333333</v>
      </c>
      <c r="Q217" s="79" t="s">
        <v>358</v>
      </c>
      <c r="R217" s="79"/>
      <c r="S217" s="79"/>
      <c r="T217" s="79" t="s">
        <v>460</v>
      </c>
      <c r="U217" s="79"/>
      <c r="V217" s="82" t="s">
        <v>590</v>
      </c>
      <c r="W217" s="81">
        <v>43647.98333333333</v>
      </c>
      <c r="X217" s="82" t="s">
        <v>704</v>
      </c>
      <c r="Y217" s="79"/>
      <c r="Z217" s="79"/>
      <c r="AA217" s="85" t="s">
        <v>897</v>
      </c>
      <c r="AB217" s="79"/>
      <c r="AC217" s="79" t="b">
        <v>0</v>
      </c>
      <c r="AD217" s="79">
        <v>0</v>
      </c>
      <c r="AE217" s="85" t="s">
        <v>988</v>
      </c>
      <c r="AF217" s="79" t="b">
        <v>0</v>
      </c>
      <c r="AG217" s="79" t="s">
        <v>990</v>
      </c>
      <c r="AH217" s="79"/>
      <c r="AI217" s="85" t="s">
        <v>988</v>
      </c>
      <c r="AJ217" s="79" t="b">
        <v>0</v>
      </c>
      <c r="AK217" s="79">
        <v>4</v>
      </c>
      <c r="AL217" s="85" t="s">
        <v>898</v>
      </c>
      <c r="AM217" s="79" t="s">
        <v>992</v>
      </c>
      <c r="AN217" s="79" t="b">
        <v>0</v>
      </c>
      <c r="AO217" s="85" t="s">
        <v>898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289</v>
      </c>
      <c r="B218" s="64" t="s">
        <v>292</v>
      </c>
      <c r="C218" s="65" t="s">
        <v>2400</v>
      </c>
      <c r="D218" s="66">
        <v>3</v>
      </c>
      <c r="E218" s="67" t="s">
        <v>132</v>
      </c>
      <c r="F218" s="68">
        <v>32</v>
      </c>
      <c r="G218" s="65"/>
      <c r="H218" s="69"/>
      <c r="I218" s="70"/>
      <c r="J218" s="70"/>
      <c r="K218" s="34" t="s">
        <v>66</v>
      </c>
      <c r="L218" s="77">
        <v>218</v>
      </c>
      <c r="M218" s="77"/>
      <c r="N218" s="72"/>
      <c r="O218" s="79" t="s">
        <v>326</v>
      </c>
      <c r="P218" s="81">
        <v>43647.89148148148</v>
      </c>
      <c r="Q218" s="79" t="s">
        <v>374</v>
      </c>
      <c r="R218" s="79"/>
      <c r="S218" s="79"/>
      <c r="T218" s="79" t="s">
        <v>460</v>
      </c>
      <c r="U218" s="82" t="s">
        <v>485</v>
      </c>
      <c r="V218" s="82" t="s">
        <v>485</v>
      </c>
      <c r="W218" s="81">
        <v>43647.89148148148</v>
      </c>
      <c r="X218" s="82" t="s">
        <v>705</v>
      </c>
      <c r="Y218" s="79"/>
      <c r="Z218" s="79"/>
      <c r="AA218" s="85" t="s">
        <v>898</v>
      </c>
      <c r="AB218" s="79"/>
      <c r="AC218" s="79" t="b">
        <v>0</v>
      </c>
      <c r="AD218" s="79">
        <v>17</v>
      </c>
      <c r="AE218" s="85" t="s">
        <v>988</v>
      </c>
      <c r="AF218" s="79" t="b">
        <v>0</v>
      </c>
      <c r="AG218" s="79" t="s">
        <v>990</v>
      </c>
      <c r="AH218" s="79"/>
      <c r="AI218" s="85" t="s">
        <v>988</v>
      </c>
      <c r="AJ218" s="79" t="b">
        <v>0</v>
      </c>
      <c r="AK218" s="79">
        <v>4</v>
      </c>
      <c r="AL218" s="85" t="s">
        <v>988</v>
      </c>
      <c r="AM218" s="79" t="s">
        <v>993</v>
      </c>
      <c r="AN218" s="79" t="b">
        <v>0</v>
      </c>
      <c r="AO218" s="85" t="s">
        <v>898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289</v>
      </c>
      <c r="B219" s="64" t="s">
        <v>310</v>
      </c>
      <c r="C219" s="65" t="s">
        <v>2400</v>
      </c>
      <c r="D219" s="66">
        <v>3</v>
      </c>
      <c r="E219" s="67" t="s">
        <v>132</v>
      </c>
      <c r="F219" s="68">
        <v>32</v>
      </c>
      <c r="G219" s="65"/>
      <c r="H219" s="69"/>
      <c r="I219" s="70"/>
      <c r="J219" s="70"/>
      <c r="K219" s="34" t="s">
        <v>65</v>
      </c>
      <c r="L219" s="77">
        <v>219</v>
      </c>
      <c r="M219" s="77"/>
      <c r="N219" s="72"/>
      <c r="O219" s="79" t="s">
        <v>326</v>
      </c>
      <c r="P219" s="81">
        <v>43647.89148148148</v>
      </c>
      <c r="Q219" s="79" t="s">
        <v>374</v>
      </c>
      <c r="R219" s="79"/>
      <c r="S219" s="79"/>
      <c r="T219" s="79" t="s">
        <v>460</v>
      </c>
      <c r="U219" s="82" t="s">
        <v>485</v>
      </c>
      <c r="V219" s="82" t="s">
        <v>485</v>
      </c>
      <c r="W219" s="81">
        <v>43647.89148148148</v>
      </c>
      <c r="X219" s="82" t="s">
        <v>705</v>
      </c>
      <c r="Y219" s="79"/>
      <c r="Z219" s="79"/>
      <c r="AA219" s="85" t="s">
        <v>898</v>
      </c>
      <c r="AB219" s="79"/>
      <c r="AC219" s="79" t="b">
        <v>0</v>
      </c>
      <c r="AD219" s="79">
        <v>17</v>
      </c>
      <c r="AE219" s="85" t="s">
        <v>988</v>
      </c>
      <c r="AF219" s="79" t="b">
        <v>0</v>
      </c>
      <c r="AG219" s="79" t="s">
        <v>990</v>
      </c>
      <c r="AH219" s="79"/>
      <c r="AI219" s="85" t="s">
        <v>988</v>
      </c>
      <c r="AJ219" s="79" t="b">
        <v>0</v>
      </c>
      <c r="AK219" s="79">
        <v>4</v>
      </c>
      <c r="AL219" s="85" t="s">
        <v>988</v>
      </c>
      <c r="AM219" s="79" t="s">
        <v>993</v>
      </c>
      <c r="AN219" s="79" t="b">
        <v>0</v>
      </c>
      <c r="AO219" s="85" t="s">
        <v>898</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289</v>
      </c>
      <c r="B220" s="64" t="s">
        <v>311</v>
      </c>
      <c r="C220" s="65" t="s">
        <v>2400</v>
      </c>
      <c r="D220" s="66">
        <v>3</v>
      </c>
      <c r="E220" s="67" t="s">
        <v>132</v>
      </c>
      <c r="F220" s="68">
        <v>32</v>
      </c>
      <c r="G220" s="65"/>
      <c r="H220" s="69"/>
      <c r="I220" s="70"/>
      <c r="J220" s="70"/>
      <c r="K220" s="34" t="s">
        <v>65</v>
      </c>
      <c r="L220" s="77">
        <v>220</v>
      </c>
      <c r="M220" s="77"/>
      <c r="N220" s="72"/>
      <c r="O220" s="79" t="s">
        <v>326</v>
      </c>
      <c r="P220" s="81">
        <v>43647.89148148148</v>
      </c>
      <c r="Q220" s="79" t="s">
        <v>374</v>
      </c>
      <c r="R220" s="79"/>
      <c r="S220" s="79"/>
      <c r="T220" s="79" t="s">
        <v>460</v>
      </c>
      <c r="U220" s="82" t="s">
        <v>485</v>
      </c>
      <c r="V220" s="82" t="s">
        <v>485</v>
      </c>
      <c r="W220" s="81">
        <v>43647.89148148148</v>
      </c>
      <c r="X220" s="82" t="s">
        <v>705</v>
      </c>
      <c r="Y220" s="79"/>
      <c r="Z220" s="79"/>
      <c r="AA220" s="85" t="s">
        <v>898</v>
      </c>
      <c r="AB220" s="79"/>
      <c r="AC220" s="79" t="b">
        <v>0</v>
      </c>
      <c r="AD220" s="79">
        <v>17</v>
      </c>
      <c r="AE220" s="85" t="s">
        <v>988</v>
      </c>
      <c r="AF220" s="79" t="b">
        <v>0</v>
      </c>
      <c r="AG220" s="79" t="s">
        <v>990</v>
      </c>
      <c r="AH220" s="79"/>
      <c r="AI220" s="85" t="s">
        <v>988</v>
      </c>
      <c r="AJ220" s="79" t="b">
        <v>0</v>
      </c>
      <c r="AK220" s="79">
        <v>4</v>
      </c>
      <c r="AL220" s="85" t="s">
        <v>988</v>
      </c>
      <c r="AM220" s="79" t="s">
        <v>993</v>
      </c>
      <c r="AN220" s="79" t="b">
        <v>0</v>
      </c>
      <c r="AO220" s="85" t="s">
        <v>898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289</v>
      </c>
      <c r="B221" s="64" t="s">
        <v>312</v>
      </c>
      <c r="C221" s="65" t="s">
        <v>2400</v>
      </c>
      <c r="D221" s="66">
        <v>3</v>
      </c>
      <c r="E221" s="67" t="s">
        <v>132</v>
      </c>
      <c r="F221" s="68">
        <v>32</v>
      </c>
      <c r="G221" s="65"/>
      <c r="H221" s="69"/>
      <c r="I221" s="70"/>
      <c r="J221" s="70"/>
      <c r="K221" s="34" t="s">
        <v>65</v>
      </c>
      <c r="L221" s="77">
        <v>221</v>
      </c>
      <c r="M221" s="77"/>
      <c r="N221" s="72"/>
      <c r="O221" s="79" t="s">
        <v>326</v>
      </c>
      <c r="P221" s="81">
        <v>43647.89148148148</v>
      </c>
      <c r="Q221" s="79" t="s">
        <v>374</v>
      </c>
      <c r="R221" s="79"/>
      <c r="S221" s="79"/>
      <c r="T221" s="79" t="s">
        <v>460</v>
      </c>
      <c r="U221" s="82" t="s">
        <v>485</v>
      </c>
      <c r="V221" s="82" t="s">
        <v>485</v>
      </c>
      <c r="W221" s="81">
        <v>43647.89148148148</v>
      </c>
      <c r="X221" s="82" t="s">
        <v>705</v>
      </c>
      <c r="Y221" s="79"/>
      <c r="Z221" s="79"/>
      <c r="AA221" s="85" t="s">
        <v>898</v>
      </c>
      <c r="AB221" s="79"/>
      <c r="AC221" s="79" t="b">
        <v>0</v>
      </c>
      <c r="AD221" s="79">
        <v>17</v>
      </c>
      <c r="AE221" s="85" t="s">
        <v>988</v>
      </c>
      <c r="AF221" s="79" t="b">
        <v>0</v>
      </c>
      <c r="AG221" s="79" t="s">
        <v>990</v>
      </c>
      <c r="AH221" s="79"/>
      <c r="AI221" s="85" t="s">
        <v>988</v>
      </c>
      <c r="AJ221" s="79" t="b">
        <v>0</v>
      </c>
      <c r="AK221" s="79">
        <v>4</v>
      </c>
      <c r="AL221" s="85" t="s">
        <v>988</v>
      </c>
      <c r="AM221" s="79" t="s">
        <v>993</v>
      </c>
      <c r="AN221" s="79" t="b">
        <v>0</v>
      </c>
      <c r="AO221" s="85" t="s">
        <v>898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14</v>
      </c>
      <c r="BK221" s="49">
        <v>100</v>
      </c>
      <c r="BL221" s="48">
        <v>14</v>
      </c>
    </row>
    <row r="222" spans="1:64" ht="15">
      <c r="A222" s="64" t="s">
        <v>289</v>
      </c>
      <c r="B222" s="64" t="s">
        <v>283</v>
      </c>
      <c r="C222" s="65" t="s">
        <v>2401</v>
      </c>
      <c r="D222" s="66">
        <v>5.333333333333334</v>
      </c>
      <c r="E222" s="67" t="s">
        <v>136</v>
      </c>
      <c r="F222" s="68">
        <v>30.142857142857142</v>
      </c>
      <c r="G222" s="65"/>
      <c r="H222" s="69"/>
      <c r="I222" s="70"/>
      <c r="J222" s="70"/>
      <c r="K222" s="34" t="s">
        <v>65</v>
      </c>
      <c r="L222" s="77">
        <v>222</v>
      </c>
      <c r="M222" s="77"/>
      <c r="N222" s="72"/>
      <c r="O222" s="79" t="s">
        <v>326</v>
      </c>
      <c r="P222" s="81">
        <v>43647.069236111114</v>
      </c>
      <c r="Q222" s="79" t="s">
        <v>369</v>
      </c>
      <c r="R222" s="79"/>
      <c r="S222" s="79"/>
      <c r="T222" s="79" t="s">
        <v>460</v>
      </c>
      <c r="U222" s="79"/>
      <c r="V222" s="82" t="s">
        <v>587</v>
      </c>
      <c r="W222" s="81">
        <v>43647.069236111114</v>
      </c>
      <c r="X222" s="82" t="s">
        <v>697</v>
      </c>
      <c r="Y222" s="79"/>
      <c r="Z222" s="79"/>
      <c r="AA222" s="85" t="s">
        <v>890</v>
      </c>
      <c r="AB222" s="79"/>
      <c r="AC222" s="79" t="b">
        <v>0</v>
      </c>
      <c r="AD222" s="79">
        <v>0</v>
      </c>
      <c r="AE222" s="85" t="s">
        <v>988</v>
      </c>
      <c r="AF222" s="79" t="b">
        <v>0</v>
      </c>
      <c r="AG222" s="79" t="s">
        <v>990</v>
      </c>
      <c r="AH222" s="79"/>
      <c r="AI222" s="85" t="s">
        <v>988</v>
      </c>
      <c r="AJ222" s="79" t="b">
        <v>0</v>
      </c>
      <c r="AK222" s="79">
        <v>3</v>
      </c>
      <c r="AL222" s="85" t="s">
        <v>879</v>
      </c>
      <c r="AM222" s="79" t="s">
        <v>993</v>
      </c>
      <c r="AN222" s="79" t="b">
        <v>0</v>
      </c>
      <c r="AO222" s="85" t="s">
        <v>879</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2</v>
      </c>
      <c r="BD222" s="48"/>
      <c r="BE222" s="49"/>
      <c r="BF222" s="48"/>
      <c r="BG222" s="49"/>
      <c r="BH222" s="48"/>
      <c r="BI222" s="49"/>
      <c r="BJ222" s="48"/>
      <c r="BK222" s="49"/>
      <c r="BL222" s="48"/>
    </row>
    <row r="223" spans="1:64" ht="15">
      <c r="A223" s="64" t="s">
        <v>289</v>
      </c>
      <c r="B223" s="64" t="s">
        <v>299</v>
      </c>
      <c r="C223" s="65" t="s">
        <v>2400</v>
      </c>
      <c r="D223" s="66">
        <v>3</v>
      </c>
      <c r="E223" s="67" t="s">
        <v>132</v>
      </c>
      <c r="F223" s="68">
        <v>32</v>
      </c>
      <c r="G223" s="65"/>
      <c r="H223" s="69"/>
      <c r="I223" s="70"/>
      <c r="J223" s="70"/>
      <c r="K223" s="34" t="s">
        <v>65</v>
      </c>
      <c r="L223" s="77">
        <v>223</v>
      </c>
      <c r="M223" s="77"/>
      <c r="N223" s="72"/>
      <c r="O223" s="79" t="s">
        <v>326</v>
      </c>
      <c r="P223" s="81">
        <v>43647.56716435185</v>
      </c>
      <c r="Q223" s="79" t="s">
        <v>375</v>
      </c>
      <c r="R223" s="79"/>
      <c r="S223" s="79"/>
      <c r="T223" s="79" t="s">
        <v>460</v>
      </c>
      <c r="U223" s="82" t="s">
        <v>486</v>
      </c>
      <c r="V223" s="82" t="s">
        <v>486</v>
      </c>
      <c r="W223" s="81">
        <v>43647.56716435185</v>
      </c>
      <c r="X223" s="82" t="s">
        <v>706</v>
      </c>
      <c r="Y223" s="79"/>
      <c r="Z223" s="79"/>
      <c r="AA223" s="85" t="s">
        <v>899</v>
      </c>
      <c r="AB223" s="79"/>
      <c r="AC223" s="79" t="b">
        <v>0</v>
      </c>
      <c r="AD223" s="79">
        <v>0</v>
      </c>
      <c r="AE223" s="85" t="s">
        <v>988</v>
      </c>
      <c r="AF223" s="79" t="b">
        <v>0</v>
      </c>
      <c r="AG223" s="79" t="s">
        <v>990</v>
      </c>
      <c r="AH223" s="79"/>
      <c r="AI223" s="85" t="s">
        <v>988</v>
      </c>
      <c r="AJ223" s="79" t="b">
        <v>0</v>
      </c>
      <c r="AK223" s="79">
        <v>2</v>
      </c>
      <c r="AL223" s="85" t="s">
        <v>973</v>
      </c>
      <c r="AM223" s="79" t="s">
        <v>997</v>
      </c>
      <c r="AN223" s="79" t="b">
        <v>0</v>
      </c>
      <c r="AO223" s="85" t="s">
        <v>973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2</v>
      </c>
      <c r="BD223" s="48">
        <v>0</v>
      </c>
      <c r="BE223" s="49">
        <v>0</v>
      </c>
      <c r="BF223" s="48">
        <v>0</v>
      </c>
      <c r="BG223" s="49">
        <v>0</v>
      </c>
      <c r="BH223" s="48">
        <v>0</v>
      </c>
      <c r="BI223" s="49">
        <v>0</v>
      </c>
      <c r="BJ223" s="48">
        <v>10</v>
      </c>
      <c r="BK223" s="49">
        <v>100</v>
      </c>
      <c r="BL223" s="48">
        <v>10</v>
      </c>
    </row>
    <row r="224" spans="1:64" ht="15">
      <c r="A224" s="64" t="s">
        <v>289</v>
      </c>
      <c r="B224" s="64" t="s">
        <v>267</v>
      </c>
      <c r="C224" s="65" t="s">
        <v>2400</v>
      </c>
      <c r="D224" s="66">
        <v>3</v>
      </c>
      <c r="E224" s="67" t="s">
        <v>132</v>
      </c>
      <c r="F224" s="68">
        <v>32</v>
      </c>
      <c r="G224" s="65"/>
      <c r="H224" s="69"/>
      <c r="I224" s="70"/>
      <c r="J224" s="70"/>
      <c r="K224" s="34" t="s">
        <v>65</v>
      </c>
      <c r="L224" s="77">
        <v>224</v>
      </c>
      <c r="M224" s="77"/>
      <c r="N224" s="72"/>
      <c r="O224" s="79" t="s">
        <v>326</v>
      </c>
      <c r="P224" s="81">
        <v>43647.58988425926</v>
      </c>
      <c r="Q224" s="79" t="s">
        <v>342</v>
      </c>
      <c r="R224" s="79"/>
      <c r="S224" s="79"/>
      <c r="T224" s="79"/>
      <c r="U224" s="79"/>
      <c r="V224" s="82" t="s">
        <v>587</v>
      </c>
      <c r="W224" s="81">
        <v>43647.58988425926</v>
      </c>
      <c r="X224" s="82" t="s">
        <v>707</v>
      </c>
      <c r="Y224" s="79"/>
      <c r="Z224" s="79"/>
      <c r="AA224" s="85" t="s">
        <v>900</v>
      </c>
      <c r="AB224" s="79"/>
      <c r="AC224" s="79" t="b">
        <v>0</v>
      </c>
      <c r="AD224" s="79">
        <v>0</v>
      </c>
      <c r="AE224" s="85" t="s">
        <v>988</v>
      </c>
      <c r="AF224" s="79" t="b">
        <v>0</v>
      </c>
      <c r="AG224" s="79" t="s">
        <v>990</v>
      </c>
      <c r="AH224" s="79"/>
      <c r="AI224" s="85" t="s">
        <v>988</v>
      </c>
      <c r="AJ224" s="79" t="b">
        <v>0</v>
      </c>
      <c r="AK224" s="79">
        <v>3</v>
      </c>
      <c r="AL224" s="85" t="s">
        <v>932</v>
      </c>
      <c r="AM224" s="79" t="s">
        <v>997</v>
      </c>
      <c r="AN224" s="79" t="b">
        <v>0</v>
      </c>
      <c r="AO224" s="85" t="s">
        <v>932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2</v>
      </c>
      <c r="BD224" s="48">
        <v>0</v>
      </c>
      <c r="BE224" s="49">
        <v>0</v>
      </c>
      <c r="BF224" s="48">
        <v>0</v>
      </c>
      <c r="BG224" s="49">
        <v>0</v>
      </c>
      <c r="BH224" s="48">
        <v>0</v>
      </c>
      <c r="BI224" s="49">
        <v>0</v>
      </c>
      <c r="BJ224" s="48">
        <v>23</v>
      </c>
      <c r="BK224" s="49">
        <v>100</v>
      </c>
      <c r="BL224" s="48">
        <v>23</v>
      </c>
    </row>
    <row r="225" spans="1:64" ht="15">
      <c r="A225" s="64" t="s">
        <v>289</v>
      </c>
      <c r="B225" s="64" t="s">
        <v>283</v>
      </c>
      <c r="C225" s="65" t="s">
        <v>2401</v>
      </c>
      <c r="D225" s="66">
        <v>5.333333333333334</v>
      </c>
      <c r="E225" s="67" t="s">
        <v>136</v>
      </c>
      <c r="F225" s="68">
        <v>30.142857142857142</v>
      </c>
      <c r="G225" s="65"/>
      <c r="H225" s="69"/>
      <c r="I225" s="70"/>
      <c r="J225" s="70"/>
      <c r="K225" s="34" t="s">
        <v>65</v>
      </c>
      <c r="L225" s="77">
        <v>225</v>
      </c>
      <c r="M225" s="77"/>
      <c r="N225" s="72"/>
      <c r="O225" s="79" t="s">
        <v>326</v>
      </c>
      <c r="P225" s="81">
        <v>43647.65491898148</v>
      </c>
      <c r="Q225" s="79" t="s">
        <v>355</v>
      </c>
      <c r="R225" s="79"/>
      <c r="S225" s="79"/>
      <c r="T225" s="79"/>
      <c r="U225" s="79"/>
      <c r="V225" s="82" t="s">
        <v>587</v>
      </c>
      <c r="W225" s="81">
        <v>43647.65491898148</v>
      </c>
      <c r="X225" s="82" t="s">
        <v>708</v>
      </c>
      <c r="Y225" s="79"/>
      <c r="Z225" s="79"/>
      <c r="AA225" s="85" t="s">
        <v>901</v>
      </c>
      <c r="AB225" s="79"/>
      <c r="AC225" s="79" t="b">
        <v>0</v>
      </c>
      <c r="AD225" s="79">
        <v>0</v>
      </c>
      <c r="AE225" s="85" t="s">
        <v>988</v>
      </c>
      <c r="AF225" s="79" t="b">
        <v>0</v>
      </c>
      <c r="AG225" s="79" t="s">
        <v>990</v>
      </c>
      <c r="AH225" s="79"/>
      <c r="AI225" s="85" t="s">
        <v>988</v>
      </c>
      <c r="AJ225" s="79" t="b">
        <v>0</v>
      </c>
      <c r="AK225" s="79">
        <v>4</v>
      </c>
      <c r="AL225" s="85" t="s">
        <v>934</v>
      </c>
      <c r="AM225" s="79" t="s">
        <v>997</v>
      </c>
      <c r="AN225" s="79" t="b">
        <v>0</v>
      </c>
      <c r="AO225" s="85" t="s">
        <v>934</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2</v>
      </c>
      <c r="BD225" s="48"/>
      <c r="BE225" s="49"/>
      <c r="BF225" s="48"/>
      <c r="BG225" s="49"/>
      <c r="BH225" s="48"/>
      <c r="BI225" s="49"/>
      <c r="BJ225" s="48"/>
      <c r="BK225" s="49"/>
      <c r="BL225" s="48"/>
    </row>
    <row r="226" spans="1:64" ht="15">
      <c r="A226" s="64" t="s">
        <v>289</v>
      </c>
      <c r="B226" s="64" t="s">
        <v>302</v>
      </c>
      <c r="C226" s="65" t="s">
        <v>2400</v>
      </c>
      <c r="D226" s="66">
        <v>3</v>
      </c>
      <c r="E226" s="67" t="s">
        <v>132</v>
      </c>
      <c r="F226" s="68">
        <v>32</v>
      </c>
      <c r="G226" s="65"/>
      <c r="H226" s="69"/>
      <c r="I226" s="70"/>
      <c r="J226" s="70"/>
      <c r="K226" s="34" t="s">
        <v>65</v>
      </c>
      <c r="L226" s="77">
        <v>226</v>
      </c>
      <c r="M226" s="77"/>
      <c r="N226" s="72"/>
      <c r="O226" s="79" t="s">
        <v>326</v>
      </c>
      <c r="P226" s="81">
        <v>43647.65491898148</v>
      </c>
      <c r="Q226" s="79" t="s">
        <v>355</v>
      </c>
      <c r="R226" s="79"/>
      <c r="S226" s="79"/>
      <c r="T226" s="79"/>
      <c r="U226" s="79"/>
      <c r="V226" s="82" t="s">
        <v>587</v>
      </c>
      <c r="W226" s="81">
        <v>43647.65491898148</v>
      </c>
      <c r="X226" s="82" t="s">
        <v>708</v>
      </c>
      <c r="Y226" s="79"/>
      <c r="Z226" s="79"/>
      <c r="AA226" s="85" t="s">
        <v>901</v>
      </c>
      <c r="AB226" s="79"/>
      <c r="AC226" s="79" t="b">
        <v>0</v>
      </c>
      <c r="AD226" s="79">
        <v>0</v>
      </c>
      <c r="AE226" s="85" t="s">
        <v>988</v>
      </c>
      <c r="AF226" s="79" t="b">
        <v>0</v>
      </c>
      <c r="AG226" s="79" t="s">
        <v>990</v>
      </c>
      <c r="AH226" s="79"/>
      <c r="AI226" s="85" t="s">
        <v>988</v>
      </c>
      <c r="AJ226" s="79" t="b">
        <v>0</v>
      </c>
      <c r="AK226" s="79">
        <v>4</v>
      </c>
      <c r="AL226" s="85" t="s">
        <v>934</v>
      </c>
      <c r="AM226" s="79" t="s">
        <v>997</v>
      </c>
      <c r="AN226" s="79" t="b">
        <v>0</v>
      </c>
      <c r="AO226" s="85" t="s">
        <v>934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2</v>
      </c>
      <c r="BD226" s="48">
        <v>0</v>
      </c>
      <c r="BE226" s="49">
        <v>0</v>
      </c>
      <c r="BF226" s="48">
        <v>0</v>
      </c>
      <c r="BG226" s="49">
        <v>0</v>
      </c>
      <c r="BH226" s="48">
        <v>0</v>
      </c>
      <c r="BI226" s="49">
        <v>0</v>
      </c>
      <c r="BJ226" s="48">
        <v>28</v>
      </c>
      <c r="BK226" s="49">
        <v>100</v>
      </c>
      <c r="BL226" s="48">
        <v>28</v>
      </c>
    </row>
    <row r="227" spans="1:64" ht="15">
      <c r="A227" s="64" t="s">
        <v>289</v>
      </c>
      <c r="B227" s="64" t="s">
        <v>305</v>
      </c>
      <c r="C227" s="65" t="s">
        <v>2401</v>
      </c>
      <c r="D227" s="66">
        <v>5.333333333333334</v>
      </c>
      <c r="E227" s="67" t="s">
        <v>136</v>
      </c>
      <c r="F227" s="68">
        <v>30.142857142857142</v>
      </c>
      <c r="G227" s="65"/>
      <c r="H227" s="69"/>
      <c r="I227" s="70"/>
      <c r="J227" s="70"/>
      <c r="K227" s="34" t="s">
        <v>65</v>
      </c>
      <c r="L227" s="77">
        <v>227</v>
      </c>
      <c r="M227" s="77"/>
      <c r="N227" s="72"/>
      <c r="O227" s="79" t="s">
        <v>326</v>
      </c>
      <c r="P227" s="81">
        <v>43648.557662037034</v>
      </c>
      <c r="Q227" s="79" t="s">
        <v>376</v>
      </c>
      <c r="R227" s="79"/>
      <c r="S227" s="79"/>
      <c r="T227" s="79" t="s">
        <v>460</v>
      </c>
      <c r="U227" s="82" t="s">
        <v>487</v>
      </c>
      <c r="V227" s="82" t="s">
        <v>487</v>
      </c>
      <c r="W227" s="81">
        <v>43648.557662037034</v>
      </c>
      <c r="X227" s="82" t="s">
        <v>709</v>
      </c>
      <c r="Y227" s="79"/>
      <c r="Z227" s="79"/>
      <c r="AA227" s="85" t="s">
        <v>902</v>
      </c>
      <c r="AB227" s="79"/>
      <c r="AC227" s="79" t="b">
        <v>0</v>
      </c>
      <c r="AD227" s="79">
        <v>3</v>
      </c>
      <c r="AE227" s="85" t="s">
        <v>988</v>
      </c>
      <c r="AF227" s="79" t="b">
        <v>0</v>
      </c>
      <c r="AG227" s="79" t="s">
        <v>990</v>
      </c>
      <c r="AH227" s="79"/>
      <c r="AI227" s="85" t="s">
        <v>988</v>
      </c>
      <c r="AJ227" s="79" t="b">
        <v>0</v>
      </c>
      <c r="AK227" s="79">
        <v>0</v>
      </c>
      <c r="AL227" s="85" t="s">
        <v>988</v>
      </c>
      <c r="AM227" s="79" t="s">
        <v>993</v>
      </c>
      <c r="AN227" s="79" t="b">
        <v>0</v>
      </c>
      <c r="AO227" s="85" t="s">
        <v>902</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2</v>
      </c>
      <c r="BD227" s="48">
        <v>1</v>
      </c>
      <c r="BE227" s="49">
        <v>5.555555555555555</v>
      </c>
      <c r="BF227" s="48">
        <v>0</v>
      </c>
      <c r="BG227" s="49">
        <v>0</v>
      </c>
      <c r="BH227" s="48">
        <v>0</v>
      </c>
      <c r="BI227" s="49">
        <v>0</v>
      </c>
      <c r="BJ227" s="48">
        <v>17</v>
      </c>
      <c r="BK227" s="49">
        <v>94.44444444444444</v>
      </c>
      <c r="BL227" s="48">
        <v>18</v>
      </c>
    </row>
    <row r="228" spans="1:64" ht="15">
      <c r="A228" s="64" t="s">
        <v>289</v>
      </c>
      <c r="B228" s="64" t="s">
        <v>305</v>
      </c>
      <c r="C228" s="65" t="s">
        <v>2401</v>
      </c>
      <c r="D228" s="66">
        <v>5.333333333333334</v>
      </c>
      <c r="E228" s="67" t="s">
        <v>136</v>
      </c>
      <c r="F228" s="68">
        <v>30.142857142857142</v>
      </c>
      <c r="G228" s="65"/>
      <c r="H228" s="69"/>
      <c r="I228" s="70"/>
      <c r="J228" s="70"/>
      <c r="K228" s="34" t="s">
        <v>65</v>
      </c>
      <c r="L228" s="77">
        <v>228</v>
      </c>
      <c r="M228" s="77"/>
      <c r="N228" s="72"/>
      <c r="O228" s="79" t="s">
        <v>326</v>
      </c>
      <c r="P228" s="81">
        <v>43648.573645833334</v>
      </c>
      <c r="Q228" s="79" t="s">
        <v>377</v>
      </c>
      <c r="R228" s="79"/>
      <c r="S228" s="79"/>
      <c r="T228" s="79" t="s">
        <v>460</v>
      </c>
      <c r="U228" s="82" t="s">
        <v>488</v>
      </c>
      <c r="V228" s="82" t="s">
        <v>488</v>
      </c>
      <c r="W228" s="81">
        <v>43648.573645833334</v>
      </c>
      <c r="X228" s="82" t="s">
        <v>710</v>
      </c>
      <c r="Y228" s="79"/>
      <c r="Z228" s="79"/>
      <c r="AA228" s="85" t="s">
        <v>903</v>
      </c>
      <c r="AB228" s="79"/>
      <c r="AC228" s="79" t="b">
        <v>0</v>
      </c>
      <c r="AD228" s="79">
        <v>3</v>
      </c>
      <c r="AE228" s="85" t="s">
        <v>988</v>
      </c>
      <c r="AF228" s="79" t="b">
        <v>0</v>
      </c>
      <c r="AG228" s="79" t="s">
        <v>990</v>
      </c>
      <c r="AH228" s="79"/>
      <c r="AI228" s="85" t="s">
        <v>988</v>
      </c>
      <c r="AJ228" s="79" t="b">
        <v>0</v>
      </c>
      <c r="AK228" s="79">
        <v>0</v>
      </c>
      <c r="AL228" s="85" t="s">
        <v>988</v>
      </c>
      <c r="AM228" s="79" t="s">
        <v>993</v>
      </c>
      <c r="AN228" s="79" t="b">
        <v>0</v>
      </c>
      <c r="AO228" s="85" t="s">
        <v>903</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2</v>
      </c>
      <c r="BD228" s="48">
        <v>1</v>
      </c>
      <c r="BE228" s="49">
        <v>7.6923076923076925</v>
      </c>
      <c r="BF228" s="48">
        <v>1</v>
      </c>
      <c r="BG228" s="49">
        <v>7.6923076923076925</v>
      </c>
      <c r="BH228" s="48">
        <v>0</v>
      </c>
      <c r="BI228" s="49">
        <v>0</v>
      </c>
      <c r="BJ228" s="48">
        <v>11</v>
      </c>
      <c r="BK228" s="49">
        <v>84.61538461538461</v>
      </c>
      <c r="BL228" s="48">
        <v>13</v>
      </c>
    </row>
    <row r="229" spans="1:64" ht="15">
      <c r="A229" s="64" t="s">
        <v>293</v>
      </c>
      <c r="B229" s="64" t="s">
        <v>304</v>
      </c>
      <c r="C229" s="65" t="s">
        <v>2400</v>
      </c>
      <c r="D229" s="66">
        <v>3</v>
      </c>
      <c r="E229" s="67" t="s">
        <v>132</v>
      </c>
      <c r="F229" s="68">
        <v>32</v>
      </c>
      <c r="G229" s="65"/>
      <c r="H229" s="69"/>
      <c r="I229" s="70"/>
      <c r="J229" s="70"/>
      <c r="K229" s="34" t="s">
        <v>65</v>
      </c>
      <c r="L229" s="77">
        <v>229</v>
      </c>
      <c r="M229" s="77"/>
      <c r="N229" s="72"/>
      <c r="O229" s="79" t="s">
        <v>326</v>
      </c>
      <c r="P229" s="81">
        <v>43648.57394675926</v>
      </c>
      <c r="Q229" s="79" t="s">
        <v>378</v>
      </c>
      <c r="R229" s="79"/>
      <c r="S229" s="79"/>
      <c r="T229" s="79" t="s">
        <v>460</v>
      </c>
      <c r="U229" s="82" t="s">
        <v>489</v>
      </c>
      <c r="V229" s="82" t="s">
        <v>489</v>
      </c>
      <c r="W229" s="81">
        <v>43648.57394675926</v>
      </c>
      <c r="X229" s="82" t="s">
        <v>711</v>
      </c>
      <c r="Y229" s="79"/>
      <c r="Z229" s="79"/>
      <c r="AA229" s="85" t="s">
        <v>904</v>
      </c>
      <c r="AB229" s="79"/>
      <c r="AC229" s="79" t="b">
        <v>0</v>
      </c>
      <c r="AD229" s="79">
        <v>0</v>
      </c>
      <c r="AE229" s="85" t="s">
        <v>988</v>
      </c>
      <c r="AF229" s="79" t="b">
        <v>0</v>
      </c>
      <c r="AG229" s="79" t="s">
        <v>990</v>
      </c>
      <c r="AH229" s="79"/>
      <c r="AI229" s="85" t="s">
        <v>988</v>
      </c>
      <c r="AJ229" s="79" t="b">
        <v>0</v>
      </c>
      <c r="AK229" s="79">
        <v>1</v>
      </c>
      <c r="AL229" s="85" t="s">
        <v>984</v>
      </c>
      <c r="AM229" s="79" t="s">
        <v>997</v>
      </c>
      <c r="AN229" s="79" t="b">
        <v>0</v>
      </c>
      <c r="AO229" s="85" t="s">
        <v>984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11</v>
      </c>
      <c r="BK229" s="49">
        <v>100</v>
      </c>
      <c r="BL229" s="48">
        <v>11</v>
      </c>
    </row>
    <row r="230" spans="1:64" ht="15">
      <c r="A230" s="64" t="s">
        <v>294</v>
      </c>
      <c r="B230" s="64" t="s">
        <v>283</v>
      </c>
      <c r="C230" s="65" t="s">
        <v>2400</v>
      </c>
      <c r="D230" s="66">
        <v>3</v>
      </c>
      <c r="E230" s="67" t="s">
        <v>132</v>
      </c>
      <c r="F230" s="68">
        <v>32</v>
      </c>
      <c r="G230" s="65"/>
      <c r="H230" s="69"/>
      <c r="I230" s="70"/>
      <c r="J230" s="70"/>
      <c r="K230" s="34" t="s">
        <v>65</v>
      </c>
      <c r="L230" s="77">
        <v>230</v>
      </c>
      <c r="M230" s="77"/>
      <c r="N230" s="72"/>
      <c r="O230" s="79" t="s">
        <v>327</v>
      </c>
      <c r="P230" s="81">
        <v>43648.54986111111</v>
      </c>
      <c r="Q230" s="79" t="s">
        <v>379</v>
      </c>
      <c r="R230" s="79"/>
      <c r="S230" s="79"/>
      <c r="T230" s="79" t="s">
        <v>469</v>
      </c>
      <c r="U230" s="82" t="s">
        <v>490</v>
      </c>
      <c r="V230" s="82" t="s">
        <v>490</v>
      </c>
      <c r="W230" s="81">
        <v>43648.54986111111</v>
      </c>
      <c r="X230" s="82" t="s">
        <v>712</v>
      </c>
      <c r="Y230" s="79"/>
      <c r="Z230" s="79"/>
      <c r="AA230" s="85" t="s">
        <v>905</v>
      </c>
      <c r="AB230" s="79"/>
      <c r="AC230" s="79" t="b">
        <v>0</v>
      </c>
      <c r="AD230" s="79">
        <v>1</v>
      </c>
      <c r="AE230" s="85" t="s">
        <v>989</v>
      </c>
      <c r="AF230" s="79" t="b">
        <v>0</v>
      </c>
      <c r="AG230" s="79" t="s">
        <v>990</v>
      </c>
      <c r="AH230" s="79"/>
      <c r="AI230" s="85" t="s">
        <v>988</v>
      </c>
      <c r="AJ230" s="79" t="b">
        <v>0</v>
      </c>
      <c r="AK230" s="79">
        <v>0</v>
      </c>
      <c r="AL230" s="85" t="s">
        <v>988</v>
      </c>
      <c r="AM230" s="79" t="s">
        <v>992</v>
      </c>
      <c r="AN230" s="79" t="b">
        <v>0</v>
      </c>
      <c r="AO230" s="85" t="s">
        <v>905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20</v>
      </c>
      <c r="BK230" s="49">
        <v>100</v>
      </c>
      <c r="BL230" s="48">
        <v>20</v>
      </c>
    </row>
    <row r="231" spans="1:64" ht="15">
      <c r="A231" s="64" t="s">
        <v>294</v>
      </c>
      <c r="B231" s="64" t="s">
        <v>283</v>
      </c>
      <c r="C231" s="65" t="s">
        <v>2400</v>
      </c>
      <c r="D231" s="66">
        <v>3</v>
      </c>
      <c r="E231" s="67" t="s">
        <v>132</v>
      </c>
      <c r="F231" s="68">
        <v>32</v>
      </c>
      <c r="G231" s="65"/>
      <c r="H231" s="69"/>
      <c r="I231" s="70"/>
      <c r="J231" s="70"/>
      <c r="K231" s="34" t="s">
        <v>65</v>
      </c>
      <c r="L231" s="77">
        <v>231</v>
      </c>
      <c r="M231" s="77"/>
      <c r="N231" s="72"/>
      <c r="O231" s="79" t="s">
        <v>326</v>
      </c>
      <c r="P231" s="81">
        <v>43648.57675925926</v>
      </c>
      <c r="Q231" s="79" t="s">
        <v>380</v>
      </c>
      <c r="R231" s="79"/>
      <c r="S231" s="79"/>
      <c r="T231" s="79" t="s">
        <v>470</v>
      </c>
      <c r="U231" s="79"/>
      <c r="V231" s="82" t="s">
        <v>591</v>
      </c>
      <c r="W231" s="81">
        <v>43648.57675925926</v>
      </c>
      <c r="X231" s="82" t="s">
        <v>713</v>
      </c>
      <c r="Y231" s="79"/>
      <c r="Z231" s="79"/>
      <c r="AA231" s="85" t="s">
        <v>906</v>
      </c>
      <c r="AB231" s="79"/>
      <c r="AC231" s="79" t="b">
        <v>0</v>
      </c>
      <c r="AD231" s="79">
        <v>0</v>
      </c>
      <c r="AE231" s="85" t="s">
        <v>988</v>
      </c>
      <c r="AF231" s="79" t="b">
        <v>0</v>
      </c>
      <c r="AG231" s="79" t="s">
        <v>990</v>
      </c>
      <c r="AH231" s="79"/>
      <c r="AI231" s="85" t="s">
        <v>988</v>
      </c>
      <c r="AJ231" s="79" t="b">
        <v>0</v>
      </c>
      <c r="AK231" s="79">
        <v>0</v>
      </c>
      <c r="AL231" s="85" t="s">
        <v>988</v>
      </c>
      <c r="AM231" s="79" t="s">
        <v>992</v>
      </c>
      <c r="AN231" s="79" t="b">
        <v>0</v>
      </c>
      <c r="AO231" s="85" t="s">
        <v>906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294</v>
      </c>
      <c r="B232" s="64" t="s">
        <v>305</v>
      </c>
      <c r="C232" s="65" t="s">
        <v>2400</v>
      </c>
      <c r="D232" s="66">
        <v>3</v>
      </c>
      <c r="E232" s="67" t="s">
        <v>132</v>
      </c>
      <c r="F232" s="68">
        <v>32</v>
      </c>
      <c r="G232" s="65"/>
      <c r="H232" s="69"/>
      <c r="I232" s="70"/>
      <c r="J232" s="70"/>
      <c r="K232" s="34" t="s">
        <v>65</v>
      </c>
      <c r="L232" s="77">
        <v>232</v>
      </c>
      <c r="M232" s="77"/>
      <c r="N232" s="72"/>
      <c r="O232" s="79" t="s">
        <v>326</v>
      </c>
      <c r="P232" s="81">
        <v>43648.57675925926</v>
      </c>
      <c r="Q232" s="79" t="s">
        <v>380</v>
      </c>
      <c r="R232" s="79"/>
      <c r="S232" s="79"/>
      <c r="T232" s="79" t="s">
        <v>470</v>
      </c>
      <c r="U232" s="79"/>
      <c r="V232" s="82" t="s">
        <v>591</v>
      </c>
      <c r="W232" s="81">
        <v>43648.57675925926</v>
      </c>
      <c r="X232" s="82" t="s">
        <v>713</v>
      </c>
      <c r="Y232" s="79"/>
      <c r="Z232" s="79"/>
      <c r="AA232" s="85" t="s">
        <v>906</v>
      </c>
      <c r="AB232" s="79"/>
      <c r="AC232" s="79" t="b">
        <v>0</v>
      </c>
      <c r="AD232" s="79">
        <v>0</v>
      </c>
      <c r="AE232" s="85" t="s">
        <v>988</v>
      </c>
      <c r="AF232" s="79" t="b">
        <v>0</v>
      </c>
      <c r="AG232" s="79" t="s">
        <v>990</v>
      </c>
      <c r="AH232" s="79"/>
      <c r="AI232" s="85" t="s">
        <v>988</v>
      </c>
      <c r="AJ232" s="79" t="b">
        <v>0</v>
      </c>
      <c r="AK232" s="79">
        <v>0</v>
      </c>
      <c r="AL232" s="85" t="s">
        <v>988</v>
      </c>
      <c r="AM232" s="79" t="s">
        <v>992</v>
      </c>
      <c r="AN232" s="79" t="b">
        <v>0</v>
      </c>
      <c r="AO232" s="85" t="s">
        <v>906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3</v>
      </c>
      <c r="BE232" s="49">
        <v>9.67741935483871</v>
      </c>
      <c r="BF232" s="48">
        <v>0</v>
      </c>
      <c r="BG232" s="49">
        <v>0</v>
      </c>
      <c r="BH232" s="48">
        <v>0</v>
      </c>
      <c r="BI232" s="49">
        <v>0</v>
      </c>
      <c r="BJ232" s="48">
        <v>28</v>
      </c>
      <c r="BK232" s="49">
        <v>90.3225806451613</v>
      </c>
      <c r="BL232" s="48">
        <v>31</v>
      </c>
    </row>
    <row r="233" spans="1:64" ht="15">
      <c r="A233" s="64" t="s">
        <v>295</v>
      </c>
      <c r="B233" s="64" t="s">
        <v>299</v>
      </c>
      <c r="C233" s="65" t="s">
        <v>2400</v>
      </c>
      <c r="D233" s="66">
        <v>3</v>
      </c>
      <c r="E233" s="67" t="s">
        <v>132</v>
      </c>
      <c r="F233" s="68">
        <v>32</v>
      </c>
      <c r="G233" s="65"/>
      <c r="H233" s="69"/>
      <c r="I233" s="70"/>
      <c r="J233" s="70"/>
      <c r="K233" s="34" t="s">
        <v>65</v>
      </c>
      <c r="L233" s="77">
        <v>233</v>
      </c>
      <c r="M233" s="77"/>
      <c r="N233" s="72"/>
      <c r="O233" s="79" t="s">
        <v>326</v>
      </c>
      <c r="P233" s="81">
        <v>43648.57929398148</v>
      </c>
      <c r="Q233" s="79" t="s">
        <v>381</v>
      </c>
      <c r="R233" s="79"/>
      <c r="S233" s="79"/>
      <c r="T233" s="79" t="s">
        <v>460</v>
      </c>
      <c r="U233" s="82" t="s">
        <v>491</v>
      </c>
      <c r="V233" s="82" t="s">
        <v>491</v>
      </c>
      <c r="W233" s="81">
        <v>43648.57929398148</v>
      </c>
      <c r="X233" s="82" t="s">
        <v>714</v>
      </c>
      <c r="Y233" s="79"/>
      <c r="Z233" s="79"/>
      <c r="AA233" s="85" t="s">
        <v>907</v>
      </c>
      <c r="AB233" s="79"/>
      <c r="AC233" s="79" t="b">
        <v>0</v>
      </c>
      <c r="AD233" s="79">
        <v>0</v>
      </c>
      <c r="AE233" s="85" t="s">
        <v>988</v>
      </c>
      <c r="AF233" s="79" t="b">
        <v>0</v>
      </c>
      <c r="AG233" s="79" t="s">
        <v>990</v>
      </c>
      <c r="AH233" s="79"/>
      <c r="AI233" s="85" t="s">
        <v>988</v>
      </c>
      <c r="AJ233" s="79" t="b">
        <v>0</v>
      </c>
      <c r="AK233" s="79">
        <v>1</v>
      </c>
      <c r="AL233" s="85" t="s">
        <v>978</v>
      </c>
      <c r="AM233" s="79" t="s">
        <v>992</v>
      </c>
      <c r="AN233" s="79" t="b">
        <v>0</v>
      </c>
      <c r="AO233" s="85" t="s">
        <v>978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1</v>
      </c>
      <c r="BE233" s="49">
        <v>9.090909090909092</v>
      </c>
      <c r="BF233" s="48">
        <v>0</v>
      </c>
      <c r="BG233" s="49">
        <v>0</v>
      </c>
      <c r="BH233" s="48">
        <v>0</v>
      </c>
      <c r="BI233" s="49">
        <v>0</v>
      </c>
      <c r="BJ233" s="48">
        <v>10</v>
      </c>
      <c r="BK233" s="49">
        <v>90.9090909090909</v>
      </c>
      <c r="BL233" s="48">
        <v>11</v>
      </c>
    </row>
    <row r="234" spans="1:64" ht="15">
      <c r="A234" s="64" t="s">
        <v>288</v>
      </c>
      <c r="B234" s="64" t="s">
        <v>307</v>
      </c>
      <c r="C234" s="65" t="s">
        <v>2400</v>
      </c>
      <c r="D234" s="66">
        <v>3</v>
      </c>
      <c r="E234" s="67" t="s">
        <v>132</v>
      </c>
      <c r="F234" s="68">
        <v>32</v>
      </c>
      <c r="G234" s="65"/>
      <c r="H234" s="69"/>
      <c r="I234" s="70"/>
      <c r="J234" s="70"/>
      <c r="K234" s="34" t="s">
        <v>65</v>
      </c>
      <c r="L234" s="77">
        <v>234</v>
      </c>
      <c r="M234" s="77"/>
      <c r="N234" s="72"/>
      <c r="O234" s="79" t="s">
        <v>326</v>
      </c>
      <c r="P234" s="81">
        <v>43646.50011574074</v>
      </c>
      <c r="Q234" s="79" t="s">
        <v>382</v>
      </c>
      <c r="R234" s="79"/>
      <c r="S234" s="79"/>
      <c r="T234" s="79" t="s">
        <v>460</v>
      </c>
      <c r="U234" s="82" t="s">
        <v>492</v>
      </c>
      <c r="V234" s="82" t="s">
        <v>492</v>
      </c>
      <c r="W234" s="81">
        <v>43646.50011574074</v>
      </c>
      <c r="X234" s="82" t="s">
        <v>715</v>
      </c>
      <c r="Y234" s="79"/>
      <c r="Z234" s="79"/>
      <c r="AA234" s="85" t="s">
        <v>908</v>
      </c>
      <c r="AB234" s="79"/>
      <c r="AC234" s="79" t="b">
        <v>0</v>
      </c>
      <c r="AD234" s="79">
        <v>61</v>
      </c>
      <c r="AE234" s="85" t="s">
        <v>988</v>
      </c>
      <c r="AF234" s="79" t="b">
        <v>0</v>
      </c>
      <c r="AG234" s="79" t="s">
        <v>990</v>
      </c>
      <c r="AH234" s="79"/>
      <c r="AI234" s="85" t="s">
        <v>988</v>
      </c>
      <c r="AJ234" s="79" t="b">
        <v>0</v>
      </c>
      <c r="AK234" s="79">
        <v>9</v>
      </c>
      <c r="AL234" s="85" t="s">
        <v>988</v>
      </c>
      <c r="AM234" s="79" t="s">
        <v>993</v>
      </c>
      <c r="AN234" s="79" t="b">
        <v>0</v>
      </c>
      <c r="AO234" s="85" t="s">
        <v>908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17</v>
      </c>
      <c r="BK234" s="49">
        <v>100</v>
      </c>
      <c r="BL234" s="48">
        <v>17</v>
      </c>
    </row>
    <row r="235" spans="1:64" ht="15">
      <c r="A235" s="64" t="s">
        <v>285</v>
      </c>
      <c r="B235" s="64" t="s">
        <v>307</v>
      </c>
      <c r="C235" s="65" t="s">
        <v>2400</v>
      </c>
      <c r="D235" s="66">
        <v>3</v>
      </c>
      <c r="E235" s="67" t="s">
        <v>132</v>
      </c>
      <c r="F235" s="68">
        <v>32</v>
      </c>
      <c r="G235" s="65"/>
      <c r="H235" s="69"/>
      <c r="I235" s="70"/>
      <c r="J235" s="70"/>
      <c r="K235" s="34" t="s">
        <v>65</v>
      </c>
      <c r="L235" s="77">
        <v>235</v>
      </c>
      <c r="M235" s="77"/>
      <c r="N235" s="72"/>
      <c r="O235" s="79" t="s">
        <v>326</v>
      </c>
      <c r="P235" s="81">
        <v>43646.56758101852</v>
      </c>
      <c r="Q235" s="79" t="s">
        <v>330</v>
      </c>
      <c r="R235" s="79"/>
      <c r="S235" s="79"/>
      <c r="T235" s="79" t="s">
        <v>460</v>
      </c>
      <c r="U235" s="79"/>
      <c r="V235" s="82" t="s">
        <v>582</v>
      </c>
      <c r="W235" s="81">
        <v>43646.56758101852</v>
      </c>
      <c r="X235" s="82" t="s">
        <v>716</v>
      </c>
      <c r="Y235" s="79"/>
      <c r="Z235" s="79"/>
      <c r="AA235" s="85" t="s">
        <v>909</v>
      </c>
      <c r="AB235" s="79"/>
      <c r="AC235" s="79" t="b">
        <v>0</v>
      </c>
      <c r="AD235" s="79">
        <v>0</v>
      </c>
      <c r="AE235" s="85" t="s">
        <v>988</v>
      </c>
      <c r="AF235" s="79" t="b">
        <v>0</v>
      </c>
      <c r="AG235" s="79" t="s">
        <v>990</v>
      </c>
      <c r="AH235" s="79"/>
      <c r="AI235" s="85" t="s">
        <v>988</v>
      </c>
      <c r="AJ235" s="79" t="b">
        <v>0</v>
      </c>
      <c r="AK235" s="79">
        <v>9</v>
      </c>
      <c r="AL235" s="85" t="s">
        <v>908</v>
      </c>
      <c r="AM235" s="79" t="s">
        <v>993</v>
      </c>
      <c r="AN235" s="79" t="b">
        <v>0</v>
      </c>
      <c r="AO235" s="85" t="s">
        <v>908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3</v>
      </c>
      <c r="BD235" s="48"/>
      <c r="BE235" s="49"/>
      <c r="BF235" s="48"/>
      <c r="BG235" s="49"/>
      <c r="BH235" s="48"/>
      <c r="BI235" s="49"/>
      <c r="BJ235" s="48"/>
      <c r="BK235" s="49"/>
      <c r="BL235" s="48"/>
    </row>
    <row r="236" spans="1:64" ht="15">
      <c r="A236" s="64" t="s">
        <v>296</v>
      </c>
      <c r="B236" s="64" t="s">
        <v>307</v>
      </c>
      <c r="C236" s="65" t="s">
        <v>2400</v>
      </c>
      <c r="D236" s="66">
        <v>3</v>
      </c>
      <c r="E236" s="67" t="s">
        <v>132</v>
      </c>
      <c r="F236" s="68">
        <v>32</v>
      </c>
      <c r="G236" s="65"/>
      <c r="H236" s="69"/>
      <c r="I236" s="70"/>
      <c r="J236" s="70"/>
      <c r="K236" s="34" t="s">
        <v>65</v>
      </c>
      <c r="L236" s="77">
        <v>236</v>
      </c>
      <c r="M236" s="77"/>
      <c r="N236" s="72"/>
      <c r="O236" s="79" t="s">
        <v>326</v>
      </c>
      <c r="P236" s="81">
        <v>43646.80451388889</v>
      </c>
      <c r="Q236" s="79" t="s">
        <v>330</v>
      </c>
      <c r="R236" s="79"/>
      <c r="S236" s="79"/>
      <c r="T236" s="79" t="s">
        <v>460</v>
      </c>
      <c r="U236" s="79"/>
      <c r="V236" s="82" t="s">
        <v>592</v>
      </c>
      <c r="W236" s="81">
        <v>43646.80451388889</v>
      </c>
      <c r="X236" s="82" t="s">
        <v>717</v>
      </c>
      <c r="Y236" s="79"/>
      <c r="Z236" s="79"/>
      <c r="AA236" s="85" t="s">
        <v>910</v>
      </c>
      <c r="AB236" s="79"/>
      <c r="AC236" s="79" t="b">
        <v>0</v>
      </c>
      <c r="AD236" s="79">
        <v>0</v>
      </c>
      <c r="AE236" s="85" t="s">
        <v>988</v>
      </c>
      <c r="AF236" s="79" t="b">
        <v>0</v>
      </c>
      <c r="AG236" s="79" t="s">
        <v>990</v>
      </c>
      <c r="AH236" s="79"/>
      <c r="AI236" s="85" t="s">
        <v>988</v>
      </c>
      <c r="AJ236" s="79" t="b">
        <v>0</v>
      </c>
      <c r="AK236" s="79">
        <v>9</v>
      </c>
      <c r="AL236" s="85" t="s">
        <v>908</v>
      </c>
      <c r="AM236" s="79" t="s">
        <v>993</v>
      </c>
      <c r="AN236" s="79" t="b">
        <v>0</v>
      </c>
      <c r="AO236" s="85" t="s">
        <v>908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3</v>
      </c>
      <c r="BD236" s="48"/>
      <c r="BE236" s="49"/>
      <c r="BF236" s="48"/>
      <c r="BG236" s="49"/>
      <c r="BH236" s="48"/>
      <c r="BI236" s="49"/>
      <c r="BJ236" s="48"/>
      <c r="BK236" s="49"/>
      <c r="BL236" s="48"/>
    </row>
    <row r="237" spans="1:64" ht="15">
      <c r="A237" s="64" t="s">
        <v>288</v>
      </c>
      <c r="B237" s="64" t="s">
        <v>283</v>
      </c>
      <c r="C237" s="65" t="s">
        <v>2400</v>
      </c>
      <c r="D237" s="66">
        <v>3</v>
      </c>
      <c r="E237" s="67" t="s">
        <v>132</v>
      </c>
      <c r="F237" s="68">
        <v>32</v>
      </c>
      <c r="G237" s="65"/>
      <c r="H237" s="69"/>
      <c r="I237" s="70"/>
      <c r="J237" s="70"/>
      <c r="K237" s="34" t="s">
        <v>65</v>
      </c>
      <c r="L237" s="77">
        <v>237</v>
      </c>
      <c r="M237" s="77"/>
      <c r="N237" s="72"/>
      <c r="O237" s="79" t="s">
        <v>326</v>
      </c>
      <c r="P237" s="81">
        <v>43647.04237268519</v>
      </c>
      <c r="Q237" s="79" t="s">
        <v>369</v>
      </c>
      <c r="R237" s="79"/>
      <c r="S237" s="79"/>
      <c r="T237" s="79" t="s">
        <v>460</v>
      </c>
      <c r="U237" s="79"/>
      <c r="V237" s="82" t="s">
        <v>586</v>
      </c>
      <c r="W237" s="81">
        <v>43647.04237268519</v>
      </c>
      <c r="X237" s="82" t="s">
        <v>696</v>
      </c>
      <c r="Y237" s="79"/>
      <c r="Z237" s="79"/>
      <c r="AA237" s="85" t="s">
        <v>889</v>
      </c>
      <c r="AB237" s="79"/>
      <c r="AC237" s="79" t="b">
        <v>0</v>
      </c>
      <c r="AD237" s="79">
        <v>0</v>
      </c>
      <c r="AE237" s="85" t="s">
        <v>988</v>
      </c>
      <c r="AF237" s="79" t="b">
        <v>0</v>
      </c>
      <c r="AG237" s="79" t="s">
        <v>990</v>
      </c>
      <c r="AH237" s="79"/>
      <c r="AI237" s="85" t="s">
        <v>988</v>
      </c>
      <c r="AJ237" s="79" t="b">
        <v>0</v>
      </c>
      <c r="AK237" s="79">
        <v>3</v>
      </c>
      <c r="AL237" s="85" t="s">
        <v>879</v>
      </c>
      <c r="AM237" s="79" t="s">
        <v>993</v>
      </c>
      <c r="AN237" s="79" t="b">
        <v>0</v>
      </c>
      <c r="AO237" s="85" t="s">
        <v>879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2</v>
      </c>
      <c r="BD237" s="48"/>
      <c r="BE237" s="49"/>
      <c r="BF237" s="48"/>
      <c r="BG237" s="49"/>
      <c r="BH237" s="48"/>
      <c r="BI237" s="49"/>
      <c r="BJ237" s="48"/>
      <c r="BK237" s="49"/>
      <c r="BL237" s="48"/>
    </row>
    <row r="238" spans="1:64" ht="15">
      <c r="A238" s="64" t="s">
        <v>288</v>
      </c>
      <c r="B238" s="64" t="s">
        <v>283</v>
      </c>
      <c r="C238" s="65" t="s">
        <v>2400</v>
      </c>
      <c r="D238" s="66">
        <v>3</v>
      </c>
      <c r="E238" s="67" t="s">
        <v>132</v>
      </c>
      <c r="F238" s="68">
        <v>32</v>
      </c>
      <c r="G238" s="65"/>
      <c r="H238" s="69"/>
      <c r="I238" s="70"/>
      <c r="J238" s="70"/>
      <c r="K238" s="34" t="s">
        <v>65</v>
      </c>
      <c r="L238" s="77">
        <v>238</v>
      </c>
      <c r="M238" s="77"/>
      <c r="N238" s="72"/>
      <c r="O238" s="79" t="s">
        <v>327</v>
      </c>
      <c r="P238" s="81">
        <v>43647.779652777775</v>
      </c>
      <c r="Q238" s="79" t="s">
        <v>372</v>
      </c>
      <c r="R238" s="79"/>
      <c r="S238" s="79"/>
      <c r="T238" s="79" t="s">
        <v>460</v>
      </c>
      <c r="U238" s="79"/>
      <c r="V238" s="82" t="s">
        <v>586</v>
      </c>
      <c r="W238" s="81">
        <v>43647.779652777775</v>
      </c>
      <c r="X238" s="82" t="s">
        <v>702</v>
      </c>
      <c r="Y238" s="79"/>
      <c r="Z238" s="79"/>
      <c r="AA238" s="85" t="s">
        <v>895</v>
      </c>
      <c r="AB238" s="85" t="s">
        <v>987</v>
      </c>
      <c r="AC238" s="79" t="b">
        <v>0</v>
      </c>
      <c r="AD238" s="79">
        <v>5</v>
      </c>
      <c r="AE238" s="85" t="s">
        <v>989</v>
      </c>
      <c r="AF238" s="79" t="b">
        <v>0</v>
      </c>
      <c r="AG238" s="79" t="s">
        <v>990</v>
      </c>
      <c r="AH238" s="79"/>
      <c r="AI238" s="85" t="s">
        <v>988</v>
      </c>
      <c r="AJ238" s="79" t="b">
        <v>0</v>
      </c>
      <c r="AK238" s="79">
        <v>0</v>
      </c>
      <c r="AL238" s="85" t="s">
        <v>988</v>
      </c>
      <c r="AM238" s="79" t="s">
        <v>993</v>
      </c>
      <c r="AN238" s="79" t="b">
        <v>0</v>
      </c>
      <c r="AO238" s="85" t="s">
        <v>987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2</v>
      </c>
      <c r="BD238" s="48"/>
      <c r="BE238" s="49"/>
      <c r="BF238" s="48"/>
      <c r="BG238" s="49"/>
      <c r="BH238" s="48"/>
      <c r="BI238" s="49"/>
      <c r="BJ238" s="48"/>
      <c r="BK238" s="49"/>
      <c r="BL238" s="48"/>
    </row>
    <row r="239" spans="1:64" ht="15">
      <c r="A239" s="64" t="s">
        <v>285</v>
      </c>
      <c r="B239" s="64" t="s">
        <v>288</v>
      </c>
      <c r="C239" s="65" t="s">
        <v>2400</v>
      </c>
      <c r="D239" s="66">
        <v>3</v>
      </c>
      <c r="E239" s="67" t="s">
        <v>132</v>
      </c>
      <c r="F239" s="68">
        <v>32</v>
      </c>
      <c r="G239" s="65"/>
      <c r="H239" s="69"/>
      <c r="I239" s="70"/>
      <c r="J239" s="70"/>
      <c r="K239" s="34" t="s">
        <v>65</v>
      </c>
      <c r="L239" s="77">
        <v>239</v>
      </c>
      <c r="M239" s="77"/>
      <c r="N239" s="72"/>
      <c r="O239" s="79" t="s">
        <v>326</v>
      </c>
      <c r="P239" s="81">
        <v>43646.56758101852</v>
      </c>
      <c r="Q239" s="79" t="s">
        <v>330</v>
      </c>
      <c r="R239" s="79"/>
      <c r="S239" s="79"/>
      <c r="T239" s="79" t="s">
        <v>460</v>
      </c>
      <c r="U239" s="79"/>
      <c r="V239" s="82" t="s">
        <v>582</v>
      </c>
      <c r="W239" s="81">
        <v>43646.56758101852</v>
      </c>
      <c r="X239" s="82" t="s">
        <v>716</v>
      </c>
      <c r="Y239" s="79"/>
      <c r="Z239" s="79"/>
      <c r="AA239" s="85" t="s">
        <v>909</v>
      </c>
      <c r="AB239" s="79"/>
      <c r="AC239" s="79" t="b">
        <v>0</v>
      </c>
      <c r="AD239" s="79">
        <v>0</v>
      </c>
      <c r="AE239" s="85" t="s">
        <v>988</v>
      </c>
      <c r="AF239" s="79" t="b">
        <v>0</v>
      </c>
      <c r="AG239" s="79" t="s">
        <v>990</v>
      </c>
      <c r="AH239" s="79"/>
      <c r="AI239" s="85" t="s">
        <v>988</v>
      </c>
      <c r="AJ239" s="79" t="b">
        <v>0</v>
      </c>
      <c r="AK239" s="79">
        <v>9</v>
      </c>
      <c r="AL239" s="85" t="s">
        <v>908</v>
      </c>
      <c r="AM239" s="79" t="s">
        <v>993</v>
      </c>
      <c r="AN239" s="79" t="b">
        <v>0</v>
      </c>
      <c r="AO239" s="85" t="s">
        <v>908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3</v>
      </c>
      <c r="BD239" s="48">
        <v>0</v>
      </c>
      <c r="BE239" s="49">
        <v>0</v>
      </c>
      <c r="BF239" s="48">
        <v>0</v>
      </c>
      <c r="BG239" s="49">
        <v>0</v>
      </c>
      <c r="BH239" s="48">
        <v>0</v>
      </c>
      <c r="BI239" s="49">
        <v>0</v>
      </c>
      <c r="BJ239" s="48">
        <v>19</v>
      </c>
      <c r="BK239" s="49">
        <v>100</v>
      </c>
      <c r="BL239" s="48">
        <v>19</v>
      </c>
    </row>
    <row r="240" spans="1:64" ht="15">
      <c r="A240" s="64" t="s">
        <v>296</v>
      </c>
      <c r="B240" s="64" t="s">
        <v>288</v>
      </c>
      <c r="C240" s="65" t="s">
        <v>2400</v>
      </c>
      <c r="D240" s="66">
        <v>3</v>
      </c>
      <c r="E240" s="67" t="s">
        <v>132</v>
      </c>
      <c r="F240" s="68">
        <v>32</v>
      </c>
      <c r="G240" s="65"/>
      <c r="H240" s="69"/>
      <c r="I240" s="70"/>
      <c r="J240" s="70"/>
      <c r="K240" s="34" t="s">
        <v>65</v>
      </c>
      <c r="L240" s="77">
        <v>240</v>
      </c>
      <c r="M240" s="77"/>
      <c r="N240" s="72"/>
      <c r="O240" s="79" t="s">
        <v>326</v>
      </c>
      <c r="P240" s="81">
        <v>43646.80451388889</v>
      </c>
      <c r="Q240" s="79" t="s">
        <v>330</v>
      </c>
      <c r="R240" s="79"/>
      <c r="S240" s="79"/>
      <c r="T240" s="79" t="s">
        <v>460</v>
      </c>
      <c r="U240" s="79"/>
      <c r="V240" s="82" t="s">
        <v>592</v>
      </c>
      <c r="W240" s="81">
        <v>43646.80451388889</v>
      </c>
      <c r="X240" s="82" t="s">
        <v>717</v>
      </c>
      <c r="Y240" s="79"/>
      <c r="Z240" s="79"/>
      <c r="AA240" s="85" t="s">
        <v>910</v>
      </c>
      <c r="AB240" s="79"/>
      <c r="AC240" s="79" t="b">
        <v>0</v>
      </c>
      <c r="AD240" s="79">
        <v>0</v>
      </c>
      <c r="AE240" s="85" t="s">
        <v>988</v>
      </c>
      <c r="AF240" s="79" t="b">
        <v>0</v>
      </c>
      <c r="AG240" s="79" t="s">
        <v>990</v>
      </c>
      <c r="AH240" s="79"/>
      <c r="AI240" s="85" t="s">
        <v>988</v>
      </c>
      <c r="AJ240" s="79" t="b">
        <v>0</v>
      </c>
      <c r="AK240" s="79">
        <v>9</v>
      </c>
      <c r="AL240" s="85" t="s">
        <v>908</v>
      </c>
      <c r="AM240" s="79" t="s">
        <v>993</v>
      </c>
      <c r="AN240" s="79" t="b">
        <v>0</v>
      </c>
      <c r="AO240" s="85" t="s">
        <v>908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3</v>
      </c>
      <c r="BD240" s="48">
        <v>0</v>
      </c>
      <c r="BE240" s="49">
        <v>0</v>
      </c>
      <c r="BF240" s="48">
        <v>0</v>
      </c>
      <c r="BG240" s="49">
        <v>0</v>
      </c>
      <c r="BH240" s="48">
        <v>0</v>
      </c>
      <c r="BI240" s="49">
        <v>0</v>
      </c>
      <c r="BJ240" s="48">
        <v>19</v>
      </c>
      <c r="BK240" s="49">
        <v>100</v>
      </c>
      <c r="BL240" s="48">
        <v>19</v>
      </c>
    </row>
    <row r="241" spans="1:64" ht="15">
      <c r="A241" s="64" t="s">
        <v>297</v>
      </c>
      <c r="B241" s="64" t="s">
        <v>320</v>
      </c>
      <c r="C241" s="65" t="s">
        <v>2400</v>
      </c>
      <c r="D241" s="66">
        <v>3</v>
      </c>
      <c r="E241" s="67" t="s">
        <v>132</v>
      </c>
      <c r="F241" s="68">
        <v>32</v>
      </c>
      <c r="G241" s="65"/>
      <c r="H241" s="69"/>
      <c r="I241" s="70"/>
      <c r="J241" s="70"/>
      <c r="K241" s="34" t="s">
        <v>65</v>
      </c>
      <c r="L241" s="77">
        <v>241</v>
      </c>
      <c r="M241" s="77"/>
      <c r="N241" s="72"/>
      <c r="O241" s="79" t="s">
        <v>326</v>
      </c>
      <c r="P241" s="81">
        <v>43648.55056712963</v>
      </c>
      <c r="Q241" s="79" t="s">
        <v>383</v>
      </c>
      <c r="R241" s="79"/>
      <c r="S241" s="79"/>
      <c r="T241" s="79" t="s">
        <v>460</v>
      </c>
      <c r="U241" s="82" t="s">
        <v>493</v>
      </c>
      <c r="V241" s="82" t="s">
        <v>493</v>
      </c>
      <c r="W241" s="81">
        <v>43648.55056712963</v>
      </c>
      <c r="X241" s="82" t="s">
        <v>718</v>
      </c>
      <c r="Y241" s="79"/>
      <c r="Z241" s="79"/>
      <c r="AA241" s="85" t="s">
        <v>911</v>
      </c>
      <c r="AB241" s="79"/>
      <c r="AC241" s="79" t="b">
        <v>0</v>
      </c>
      <c r="AD241" s="79">
        <v>1</v>
      </c>
      <c r="AE241" s="85" t="s">
        <v>988</v>
      </c>
      <c r="AF241" s="79" t="b">
        <v>0</v>
      </c>
      <c r="AG241" s="79" t="s">
        <v>990</v>
      </c>
      <c r="AH241" s="79"/>
      <c r="AI241" s="85" t="s">
        <v>988</v>
      </c>
      <c r="AJ241" s="79" t="b">
        <v>0</v>
      </c>
      <c r="AK241" s="79">
        <v>1</v>
      </c>
      <c r="AL241" s="85" t="s">
        <v>988</v>
      </c>
      <c r="AM241" s="79" t="s">
        <v>993</v>
      </c>
      <c r="AN241" s="79" t="b">
        <v>0</v>
      </c>
      <c r="AO241" s="85" t="s">
        <v>911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11</v>
      </c>
      <c r="BK241" s="49">
        <v>100</v>
      </c>
      <c r="BL241" s="48">
        <v>11</v>
      </c>
    </row>
    <row r="242" spans="1:64" ht="15">
      <c r="A242" s="64" t="s">
        <v>296</v>
      </c>
      <c r="B242" s="64" t="s">
        <v>320</v>
      </c>
      <c r="C242" s="65" t="s">
        <v>2400</v>
      </c>
      <c r="D242" s="66">
        <v>3</v>
      </c>
      <c r="E242" s="67" t="s">
        <v>132</v>
      </c>
      <c r="F242" s="68">
        <v>32</v>
      </c>
      <c r="G242" s="65"/>
      <c r="H242" s="69"/>
      <c r="I242" s="70"/>
      <c r="J242" s="70"/>
      <c r="K242" s="34" t="s">
        <v>65</v>
      </c>
      <c r="L242" s="77">
        <v>242</v>
      </c>
      <c r="M242" s="77"/>
      <c r="N242" s="72"/>
      <c r="O242" s="79" t="s">
        <v>326</v>
      </c>
      <c r="P242" s="81">
        <v>43648.585231481484</v>
      </c>
      <c r="Q242" s="79" t="s">
        <v>384</v>
      </c>
      <c r="R242" s="79"/>
      <c r="S242" s="79"/>
      <c r="T242" s="79" t="s">
        <v>460</v>
      </c>
      <c r="U242" s="82" t="s">
        <v>493</v>
      </c>
      <c r="V242" s="82" t="s">
        <v>493</v>
      </c>
      <c r="W242" s="81">
        <v>43648.585231481484</v>
      </c>
      <c r="X242" s="82" t="s">
        <v>719</v>
      </c>
      <c r="Y242" s="79"/>
      <c r="Z242" s="79"/>
      <c r="AA242" s="85" t="s">
        <v>912</v>
      </c>
      <c r="AB242" s="79"/>
      <c r="AC242" s="79" t="b">
        <v>0</v>
      </c>
      <c r="AD242" s="79">
        <v>0</v>
      </c>
      <c r="AE242" s="85" t="s">
        <v>988</v>
      </c>
      <c r="AF242" s="79" t="b">
        <v>0</v>
      </c>
      <c r="AG242" s="79" t="s">
        <v>990</v>
      </c>
      <c r="AH242" s="79"/>
      <c r="AI242" s="85" t="s">
        <v>988</v>
      </c>
      <c r="AJ242" s="79" t="b">
        <v>0</v>
      </c>
      <c r="AK242" s="79">
        <v>1</v>
      </c>
      <c r="AL242" s="85" t="s">
        <v>911</v>
      </c>
      <c r="AM242" s="79" t="s">
        <v>993</v>
      </c>
      <c r="AN242" s="79" t="b">
        <v>0</v>
      </c>
      <c r="AO242" s="85" t="s">
        <v>911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13</v>
      </c>
      <c r="BK242" s="49">
        <v>100</v>
      </c>
      <c r="BL242" s="48">
        <v>13</v>
      </c>
    </row>
    <row r="243" spans="1:64" ht="15">
      <c r="A243" s="64" t="s">
        <v>297</v>
      </c>
      <c r="B243" s="64" t="s">
        <v>297</v>
      </c>
      <c r="C243" s="65" t="s">
        <v>2401</v>
      </c>
      <c r="D243" s="66">
        <v>5.333333333333334</v>
      </c>
      <c r="E243" s="67" t="s">
        <v>136</v>
      </c>
      <c r="F243" s="68">
        <v>30.142857142857142</v>
      </c>
      <c r="G243" s="65"/>
      <c r="H243" s="69"/>
      <c r="I243" s="70"/>
      <c r="J243" s="70"/>
      <c r="K243" s="34" t="s">
        <v>65</v>
      </c>
      <c r="L243" s="77">
        <v>243</v>
      </c>
      <c r="M243" s="77"/>
      <c r="N243" s="72"/>
      <c r="O243" s="79" t="s">
        <v>176</v>
      </c>
      <c r="P243" s="81">
        <v>43647.790289351855</v>
      </c>
      <c r="Q243" s="79" t="s">
        <v>385</v>
      </c>
      <c r="R243" s="79"/>
      <c r="S243" s="79"/>
      <c r="T243" s="79" t="s">
        <v>460</v>
      </c>
      <c r="U243" s="82" t="s">
        <v>494</v>
      </c>
      <c r="V243" s="82" t="s">
        <v>494</v>
      </c>
      <c r="W243" s="81">
        <v>43647.790289351855</v>
      </c>
      <c r="X243" s="82" t="s">
        <v>720</v>
      </c>
      <c r="Y243" s="79"/>
      <c r="Z243" s="79"/>
      <c r="AA243" s="85" t="s">
        <v>913</v>
      </c>
      <c r="AB243" s="79"/>
      <c r="AC243" s="79" t="b">
        <v>0</v>
      </c>
      <c r="AD243" s="79">
        <v>0</v>
      </c>
      <c r="AE243" s="85" t="s">
        <v>988</v>
      </c>
      <c r="AF243" s="79" t="b">
        <v>0</v>
      </c>
      <c r="AG243" s="79" t="s">
        <v>990</v>
      </c>
      <c r="AH243" s="79"/>
      <c r="AI243" s="85" t="s">
        <v>988</v>
      </c>
      <c r="AJ243" s="79" t="b">
        <v>0</v>
      </c>
      <c r="AK243" s="79">
        <v>0</v>
      </c>
      <c r="AL243" s="85" t="s">
        <v>988</v>
      </c>
      <c r="AM243" s="79" t="s">
        <v>993</v>
      </c>
      <c r="AN243" s="79" t="b">
        <v>0</v>
      </c>
      <c r="AO243" s="85" t="s">
        <v>913</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6</v>
      </c>
      <c r="BK243" s="49">
        <v>100</v>
      </c>
      <c r="BL243" s="48">
        <v>6</v>
      </c>
    </row>
    <row r="244" spans="1:64" ht="15">
      <c r="A244" s="64" t="s">
        <v>297</v>
      </c>
      <c r="B244" s="64" t="s">
        <v>297</v>
      </c>
      <c r="C244" s="65" t="s">
        <v>2401</v>
      </c>
      <c r="D244" s="66">
        <v>5.333333333333334</v>
      </c>
      <c r="E244" s="67" t="s">
        <v>136</v>
      </c>
      <c r="F244" s="68">
        <v>30.142857142857142</v>
      </c>
      <c r="G244" s="65"/>
      <c r="H244" s="69"/>
      <c r="I244" s="70"/>
      <c r="J244" s="70"/>
      <c r="K244" s="34" t="s">
        <v>65</v>
      </c>
      <c r="L244" s="77">
        <v>244</v>
      </c>
      <c r="M244" s="77"/>
      <c r="N244" s="72"/>
      <c r="O244" s="79" t="s">
        <v>176</v>
      </c>
      <c r="P244" s="81">
        <v>43647.791493055556</v>
      </c>
      <c r="Q244" s="79" t="s">
        <v>386</v>
      </c>
      <c r="R244" s="79"/>
      <c r="S244" s="79"/>
      <c r="T244" s="79" t="s">
        <v>471</v>
      </c>
      <c r="U244" s="82" t="s">
        <v>495</v>
      </c>
      <c r="V244" s="82" t="s">
        <v>495</v>
      </c>
      <c r="W244" s="81">
        <v>43647.791493055556</v>
      </c>
      <c r="X244" s="82" t="s">
        <v>721</v>
      </c>
      <c r="Y244" s="79"/>
      <c r="Z244" s="79"/>
      <c r="AA244" s="85" t="s">
        <v>914</v>
      </c>
      <c r="AB244" s="79"/>
      <c r="AC244" s="79" t="b">
        <v>0</v>
      </c>
      <c r="AD244" s="79">
        <v>0</v>
      </c>
      <c r="AE244" s="85" t="s">
        <v>988</v>
      </c>
      <c r="AF244" s="79" t="b">
        <v>0</v>
      </c>
      <c r="AG244" s="79" t="s">
        <v>990</v>
      </c>
      <c r="AH244" s="79"/>
      <c r="AI244" s="85" t="s">
        <v>988</v>
      </c>
      <c r="AJ244" s="79" t="b">
        <v>0</v>
      </c>
      <c r="AK244" s="79">
        <v>0</v>
      </c>
      <c r="AL244" s="85" t="s">
        <v>988</v>
      </c>
      <c r="AM244" s="79" t="s">
        <v>993</v>
      </c>
      <c r="AN244" s="79" t="b">
        <v>0</v>
      </c>
      <c r="AO244" s="85" t="s">
        <v>914</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9</v>
      </c>
      <c r="BK244" s="49">
        <v>100</v>
      </c>
      <c r="BL244" s="48">
        <v>9</v>
      </c>
    </row>
    <row r="245" spans="1:64" ht="15">
      <c r="A245" s="64" t="s">
        <v>297</v>
      </c>
      <c r="B245" s="64" t="s">
        <v>300</v>
      </c>
      <c r="C245" s="65" t="s">
        <v>2400</v>
      </c>
      <c r="D245" s="66">
        <v>3</v>
      </c>
      <c r="E245" s="67" t="s">
        <v>132</v>
      </c>
      <c r="F245" s="68">
        <v>32</v>
      </c>
      <c r="G245" s="65"/>
      <c r="H245" s="69"/>
      <c r="I245" s="70"/>
      <c r="J245" s="70"/>
      <c r="K245" s="34" t="s">
        <v>65</v>
      </c>
      <c r="L245" s="77">
        <v>245</v>
      </c>
      <c r="M245" s="77"/>
      <c r="N245" s="72"/>
      <c r="O245" s="79" t="s">
        <v>326</v>
      </c>
      <c r="P245" s="81">
        <v>43647.79289351852</v>
      </c>
      <c r="Q245" s="79" t="s">
        <v>343</v>
      </c>
      <c r="R245" s="79"/>
      <c r="S245" s="79"/>
      <c r="T245" s="79"/>
      <c r="U245" s="79"/>
      <c r="V245" s="82" t="s">
        <v>593</v>
      </c>
      <c r="W245" s="81">
        <v>43647.79289351852</v>
      </c>
      <c r="X245" s="82" t="s">
        <v>722</v>
      </c>
      <c r="Y245" s="79"/>
      <c r="Z245" s="79"/>
      <c r="AA245" s="85" t="s">
        <v>915</v>
      </c>
      <c r="AB245" s="79"/>
      <c r="AC245" s="79" t="b">
        <v>0</v>
      </c>
      <c r="AD245" s="79">
        <v>0</v>
      </c>
      <c r="AE245" s="85" t="s">
        <v>988</v>
      </c>
      <c r="AF245" s="79" t="b">
        <v>0</v>
      </c>
      <c r="AG245" s="79" t="s">
        <v>990</v>
      </c>
      <c r="AH245" s="79"/>
      <c r="AI245" s="85" t="s">
        <v>988</v>
      </c>
      <c r="AJ245" s="79" t="b">
        <v>0</v>
      </c>
      <c r="AK245" s="79">
        <v>8</v>
      </c>
      <c r="AL245" s="85" t="s">
        <v>938</v>
      </c>
      <c r="AM245" s="79" t="s">
        <v>993</v>
      </c>
      <c r="AN245" s="79" t="b">
        <v>0</v>
      </c>
      <c r="AO245" s="85" t="s">
        <v>938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297</v>
      </c>
      <c r="B246" s="64" t="s">
        <v>283</v>
      </c>
      <c r="C246" s="65" t="s">
        <v>2400</v>
      </c>
      <c r="D246" s="66">
        <v>3</v>
      </c>
      <c r="E246" s="67" t="s">
        <v>132</v>
      </c>
      <c r="F246" s="68">
        <v>32</v>
      </c>
      <c r="G246" s="65"/>
      <c r="H246" s="69"/>
      <c r="I246" s="70"/>
      <c r="J246" s="70"/>
      <c r="K246" s="34" t="s">
        <v>65</v>
      </c>
      <c r="L246" s="77">
        <v>246</v>
      </c>
      <c r="M246" s="77"/>
      <c r="N246" s="72"/>
      <c r="O246" s="79" t="s">
        <v>326</v>
      </c>
      <c r="P246" s="81">
        <v>43647.79289351852</v>
      </c>
      <c r="Q246" s="79" t="s">
        <v>343</v>
      </c>
      <c r="R246" s="79"/>
      <c r="S246" s="79"/>
      <c r="T246" s="79"/>
      <c r="U246" s="79"/>
      <c r="V246" s="82" t="s">
        <v>593</v>
      </c>
      <c r="W246" s="81">
        <v>43647.79289351852</v>
      </c>
      <c r="X246" s="82" t="s">
        <v>722</v>
      </c>
      <c r="Y246" s="79"/>
      <c r="Z246" s="79"/>
      <c r="AA246" s="85" t="s">
        <v>915</v>
      </c>
      <c r="AB246" s="79"/>
      <c r="AC246" s="79" t="b">
        <v>0</v>
      </c>
      <c r="AD246" s="79">
        <v>0</v>
      </c>
      <c r="AE246" s="85" t="s">
        <v>988</v>
      </c>
      <c r="AF246" s="79" t="b">
        <v>0</v>
      </c>
      <c r="AG246" s="79" t="s">
        <v>990</v>
      </c>
      <c r="AH246" s="79"/>
      <c r="AI246" s="85" t="s">
        <v>988</v>
      </c>
      <c r="AJ246" s="79" t="b">
        <v>0</v>
      </c>
      <c r="AK246" s="79">
        <v>8</v>
      </c>
      <c r="AL246" s="85" t="s">
        <v>938</v>
      </c>
      <c r="AM246" s="79" t="s">
        <v>993</v>
      </c>
      <c r="AN246" s="79" t="b">
        <v>0</v>
      </c>
      <c r="AO246" s="85" t="s">
        <v>938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1</v>
      </c>
      <c r="BE246" s="49">
        <v>4.761904761904762</v>
      </c>
      <c r="BF246" s="48">
        <v>1</v>
      </c>
      <c r="BG246" s="49">
        <v>4.761904761904762</v>
      </c>
      <c r="BH246" s="48">
        <v>0</v>
      </c>
      <c r="BI246" s="49">
        <v>0</v>
      </c>
      <c r="BJ246" s="48">
        <v>19</v>
      </c>
      <c r="BK246" s="49">
        <v>90.47619047619048</v>
      </c>
      <c r="BL246" s="48">
        <v>21</v>
      </c>
    </row>
    <row r="247" spans="1:64" ht="15">
      <c r="A247" s="64" t="s">
        <v>296</v>
      </c>
      <c r="B247" s="64" t="s">
        <v>297</v>
      </c>
      <c r="C247" s="65" t="s">
        <v>2400</v>
      </c>
      <c r="D247" s="66">
        <v>3</v>
      </c>
      <c r="E247" s="67" t="s">
        <v>132</v>
      </c>
      <c r="F247" s="68">
        <v>32</v>
      </c>
      <c r="G247" s="65"/>
      <c r="H247" s="69"/>
      <c r="I247" s="70"/>
      <c r="J247" s="70"/>
      <c r="K247" s="34" t="s">
        <v>65</v>
      </c>
      <c r="L247" s="77">
        <v>247</v>
      </c>
      <c r="M247" s="77"/>
      <c r="N247" s="72"/>
      <c r="O247" s="79" t="s">
        <v>326</v>
      </c>
      <c r="P247" s="81">
        <v>43648.585231481484</v>
      </c>
      <c r="Q247" s="79" t="s">
        <v>384</v>
      </c>
      <c r="R247" s="79"/>
      <c r="S247" s="79"/>
      <c r="T247" s="79" t="s">
        <v>460</v>
      </c>
      <c r="U247" s="82" t="s">
        <v>493</v>
      </c>
      <c r="V247" s="82" t="s">
        <v>493</v>
      </c>
      <c r="W247" s="81">
        <v>43648.585231481484</v>
      </c>
      <c r="X247" s="82" t="s">
        <v>719</v>
      </c>
      <c r="Y247" s="79"/>
      <c r="Z247" s="79"/>
      <c r="AA247" s="85" t="s">
        <v>912</v>
      </c>
      <c r="AB247" s="79"/>
      <c r="AC247" s="79" t="b">
        <v>0</v>
      </c>
      <c r="AD247" s="79">
        <v>0</v>
      </c>
      <c r="AE247" s="85" t="s">
        <v>988</v>
      </c>
      <c r="AF247" s="79" t="b">
        <v>0</v>
      </c>
      <c r="AG247" s="79" t="s">
        <v>990</v>
      </c>
      <c r="AH247" s="79"/>
      <c r="AI247" s="85" t="s">
        <v>988</v>
      </c>
      <c r="AJ247" s="79" t="b">
        <v>0</v>
      </c>
      <c r="AK247" s="79">
        <v>1</v>
      </c>
      <c r="AL247" s="85" t="s">
        <v>911</v>
      </c>
      <c r="AM247" s="79" t="s">
        <v>993</v>
      </c>
      <c r="AN247" s="79" t="b">
        <v>0</v>
      </c>
      <c r="AO247" s="85" t="s">
        <v>911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296</v>
      </c>
      <c r="B248" s="64" t="s">
        <v>300</v>
      </c>
      <c r="C248" s="65" t="s">
        <v>2400</v>
      </c>
      <c r="D248" s="66">
        <v>3</v>
      </c>
      <c r="E248" s="67" t="s">
        <v>132</v>
      </c>
      <c r="F248" s="68">
        <v>32</v>
      </c>
      <c r="G248" s="65"/>
      <c r="H248" s="69"/>
      <c r="I248" s="70"/>
      <c r="J248" s="70"/>
      <c r="K248" s="34" t="s">
        <v>65</v>
      </c>
      <c r="L248" s="77">
        <v>248</v>
      </c>
      <c r="M248" s="77"/>
      <c r="N248" s="72"/>
      <c r="O248" s="79" t="s">
        <v>326</v>
      </c>
      <c r="P248" s="81">
        <v>43647.56091435185</v>
      </c>
      <c r="Q248" s="79" t="s">
        <v>343</v>
      </c>
      <c r="R248" s="79"/>
      <c r="S248" s="79"/>
      <c r="T248" s="79"/>
      <c r="U248" s="79"/>
      <c r="V248" s="82" t="s">
        <v>592</v>
      </c>
      <c r="W248" s="81">
        <v>43647.56091435185</v>
      </c>
      <c r="X248" s="82" t="s">
        <v>723</v>
      </c>
      <c r="Y248" s="79"/>
      <c r="Z248" s="79"/>
      <c r="AA248" s="85" t="s">
        <v>916</v>
      </c>
      <c r="AB248" s="79"/>
      <c r="AC248" s="79" t="b">
        <v>0</v>
      </c>
      <c r="AD248" s="79">
        <v>0</v>
      </c>
      <c r="AE248" s="85" t="s">
        <v>988</v>
      </c>
      <c r="AF248" s="79" t="b">
        <v>0</v>
      </c>
      <c r="AG248" s="79" t="s">
        <v>990</v>
      </c>
      <c r="AH248" s="79"/>
      <c r="AI248" s="85" t="s">
        <v>988</v>
      </c>
      <c r="AJ248" s="79" t="b">
        <v>0</v>
      </c>
      <c r="AK248" s="79">
        <v>8</v>
      </c>
      <c r="AL248" s="85" t="s">
        <v>938</v>
      </c>
      <c r="AM248" s="79" t="s">
        <v>993</v>
      </c>
      <c r="AN248" s="79" t="b">
        <v>0</v>
      </c>
      <c r="AO248" s="85" t="s">
        <v>938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296</v>
      </c>
      <c r="B249" s="64" t="s">
        <v>283</v>
      </c>
      <c r="C249" s="65" t="s">
        <v>2400</v>
      </c>
      <c r="D249" s="66">
        <v>3</v>
      </c>
      <c r="E249" s="67" t="s">
        <v>132</v>
      </c>
      <c r="F249" s="68">
        <v>32</v>
      </c>
      <c r="G249" s="65"/>
      <c r="H249" s="69"/>
      <c r="I249" s="70"/>
      <c r="J249" s="70"/>
      <c r="K249" s="34" t="s">
        <v>65</v>
      </c>
      <c r="L249" s="77">
        <v>249</v>
      </c>
      <c r="M249" s="77"/>
      <c r="N249" s="72"/>
      <c r="O249" s="79" t="s">
        <v>326</v>
      </c>
      <c r="P249" s="81">
        <v>43647.56091435185</v>
      </c>
      <c r="Q249" s="79" t="s">
        <v>343</v>
      </c>
      <c r="R249" s="79"/>
      <c r="S249" s="79"/>
      <c r="T249" s="79"/>
      <c r="U249" s="79"/>
      <c r="V249" s="82" t="s">
        <v>592</v>
      </c>
      <c r="W249" s="81">
        <v>43647.56091435185</v>
      </c>
      <c r="X249" s="82" t="s">
        <v>723</v>
      </c>
      <c r="Y249" s="79"/>
      <c r="Z249" s="79"/>
      <c r="AA249" s="85" t="s">
        <v>916</v>
      </c>
      <c r="AB249" s="79"/>
      <c r="AC249" s="79" t="b">
        <v>0</v>
      </c>
      <c r="AD249" s="79">
        <v>0</v>
      </c>
      <c r="AE249" s="85" t="s">
        <v>988</v>
      </c>
      <c r="AF249" s="79" t="b">
        <v>0</v>
      </c>
      <c r="AG249" s="79" t="s">
        <v>990</v>
      </c>
      <c r="AH249" s="79"/>
      <c r="AI249" s="85" t="s">
        <v>988</v>
      </c>
      <c r="AJ249" s="79" t="b">
        <v>0</v>
      </c>
      <c r="AK249" s="79">
        <v>8</v>
      </c>
      <c r="AL249" s="85" t="s">
        <v>938</v>
      </c>
      <c r="AM249" s="79" t="s">
        <v>993</v>
      </c>
      <c r="AN249" s="79" t="b">
        <v>0</v>
      </c>
      <c r="AO249" s="85" t="s">
        <v>938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1</v>
      </c>
      <c r="BE249" s="49">
        <v>4.761904761904762</v>
      </c>
      <c r="BF249" s="48">
        <v>1</v>
      </c>
      <c r="BG249" s="49">
        <v>4.761904761904762</v>
      </c>
      <c r="BH249" s="48">
        <v>0</v>
      </c>
      <c r="BI249" s="49">
        <v>0</v>
      </c>
      <c r="BJ249" s="48">
        <v>19</v>
      </c>
      <c r="BK249" s="49">
        <v>90.47619047619048</v>
      </c>
      <c r="BL249" s="48">
        <v>21</v>
      </c>
    </row>
    <row r="250" spans="1:64" ht="15">
      <c r="A250" s="64" t="s">
        <v>296</v>
      </c>
      <c r="B250" s="64" t="s">
        <v>321</v>
      </c>
      <c r="C250" s="65" t="s">
        <v>2400</v>
      </c>
      <c r="D250" s="66">
        <v>3</v>
      </c>
      <c r="E250" s="67" t="s">
        <v>132</v>
      </c>
      <c r="F250" s="68">
        <v>32</v>
      </c>
      <c r="G250" s="65"/>
      <c r="H250" s="69"/>
      <c r="I250" s="70"/>
      <c r="J250" s="70"/>
      <c r="K250" s="34" t="s">
        <v>65</v>
      </c>
      <c r="L250" s="77">
        <v>250</v>
      </c>
      <c r="M250" s="77"/>
      <c r="N250" s="72"/>
      <c r="O250" s="79" t="s">
        <v>326</v>
      </c>
      <c r="P250" s="81">
        <v>43648.58528935185</v>
      </c>
      <c r="Q250" s="79" t="s">
        <v>387</v>
      </c>
      <c r="R250" s="79"/>
      <c r="S250" s="79"/>
      <c r="T250" s="79" t="s">
        <v>460</v>
      </c>
      <c r="U250" s="82" t="s">
        <v>496</v>
      </c>
      <c r="V250" s="82" t="s">
        <v>496</v>
      </c>
      <c r="W250" s="81">
        <v>43648.58528935185</v>
      </c>
      <c r="X250" s="82" t="s">
        <v>724</v>
      </c>
      <c r="Y250" s="79"/>
      <c r="Z250" s="79"/>
      <c r="AA250" s="85" t="s">
        <v>917</v>
      </c>
      <c r="AB250" s="79"/>
      <c r="AC250" s="79" t="b">
        <v>0</v>
      </c>
      <c r="AD250" s="79">
        <v>0</v>
      </c>
      <c r="AE250" s="85" t="s">
        <v>988</v>
      </c>
      <c r="AF250" s="79" t="b">
        <v>0</v>
      </c>
      <c r="AG250" s="79" t="s">
        <v>990</v>
      </c>
      <c r="AH250" s="79"/>
      <c r="AI250" s="85" t="s">
        <v>988</v>
      </c>
      <c r="AJ250" s="79" t="b">
        <v>0</v>
      </c>
      <c r="AK250" s="79">
        <v>2</v>
      </c>
      <c r="AL250" s="85" t="s">
        <v>956</v>
      </c>
      <c r="AM250" s="79" t="s">
        <v>993</v>
      </c>
      <c r="AN250" s="79" t="b">
        <v>0</v>
      </c>
      <c r="AO250" s="85" t="s">
        <v>956</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7</v>
      </c>
      <c r="BK250" s="49">
        <v>100</v>
      </c>
      <c r="BL250" s="48">
        <v>7</v>
      </c>
    </row>
    <row r="251" spans="1:64" ht="15">
      <c r="A251" s="64" t="s">
        <v>296</v>
      </c>
      <c r="B251" s="64" t="s">
        <v>304</v>
      </c>
      <c r="C251" s="65" t="s">
        <v>2400</v>
      </c>
      <c r="D251" s="66">
        <v>3</v>
      </c>
      <c r="E251" s="67" t="s">
        <v>132</v>
      </c>
      <c r="F251" s="68">
        <v>32</v>
      </c>
      <c r="G251" s="65"/>
      <c r="H251" s="69"/>
      <c r="I251" s="70"/>
      <c r="J251" s="70"/>
      <c r="K251" s="34" t="s">
        <v>65</v>
      </c>
      <c r="L251" s="77">
        <v>251</v>
      </c>
      <c r="M251" s="77"/>
      <c r="N251" s="72"/>
      <c r="O251" s="79" t="s">
        <v>326</v>
      </c>
      <c r="P251" s="81">
        <v>43648.58528935185</v>
      </c>
      <c r="Q251" s="79" t="s">
        <v>387</v>
      </c>
      <c r="R251" s="79"/>
      <c r="S251" s="79"/>
      <c r="T251" s="79" t="s">
        <v>460</v>
      </c>
      <c r="U251" s="82" t="s">
        <v>496</v>
      </c>
      <c r="V251" s="82" t="s">
        <v>496</v>
      </c>
      <c r="W251" s="81">
        <v>43648.58528935185</v>
      </c>
      <c r="X251" s="82" t="s">
        <v>724</v>
      </c>
      <c r="Y251" s="79"/>
      <c r="Z251" s="79"/>
      <c r="AA251" s="85" t="s">
        <v>917</v>
      </c>
      <c r="AB251" s="79"/>
      <c r="AC251" s="79" t="b">
        <v>0</v>
      </c>
      <c r="AD251" s="79">
        <v>0</v>
      </c>
      <c r="AE251" s="85" t="s">
        <v>988</v>
      </c>
      <c r="AF251" s="79" t="b">
        <v>0</v>
      </c>
      <c r="AG251" s="79" t="s">
        <v>990</v>
      </c>
      <c r="AH251" s="79"/>
      <c r="AI251" s="85" t="s">
        <v>988</v>
      </c>
      <c r="AJ251" s="79" t="b">
        <v>0</v>
      </c>
      <c r="AK251" s="79">
        <v>2</v>
      </c>
      <c r="AL251" s="85" t="s">
        <v>956</v>
      </c>
      <c r="AM251" s="79" t="s">
        <v>993</v>
      </c>
      <c r="AN251" s="79" t="b">
        <v>0</v>
      </c>
      <c r="AO251" s="85" t="s">
        <v>956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298</v>
      </c>
      <c r="B252" s="64" t="s">
        <v>322</v>
      </c>
      <c r="C252" s="65" t="s">
        <v>2400</v>
      </c>
      <c r="D252" s="66">
        <v>3</v>
      </c>
      <c r="E252" s="67" t="s">
        <v>132</v>
      </c>
      <c r="F252" s="68">
        <v>32</v>
      </c>
      <c r="G252" s="65"/>
      <c r="H252" s="69"/>
      <c r="I252" s="70"/>
      <c r="J252" s="70"/>
      <c r="K252" s="34" t="s">
        <v>65</v>
      </c>
      <c r="L252" s="77">
        <v>252</v>
      </c>
      <c r="M252" s="77"/>
      <c r="N252" s="72"/>
      <c r="O252" s="79" t="s">
        <v>326</v>
      </c>
      <c r="P252" s="81">
        <v>43647.41673611111</v>
      </c>
      <c r="Q252" s="79" t="s">
        <v>388</v>
      </c>
      <c r="R252" s="82" t="s">
        <v>447</v>
      </c>
      <c r="S252" s="79" t="s">
        <v>456</v>
      </c>
      <c r="T252" s="79" t="s">
        <v>472</v>
      </c>
      <c r="U252" s="79"/>
      <c r="V252" s="82" t="s">
        <v>594</v>
      </c>
      <c r="W252" s="81">
        <v>43647.41673611111</v>
      </c>
      <c r="X252" s="82" t="s">
        <v>725</v>
      </c>
      <c r="Y252" s="79"/>
      <c r="Z252" s="79"/>
      <c r="AA252" s="85" t="s">
        <v>918</v>
      </c>
      <c r="AB252" s="79"/>
      <c r="AC252" s="79" t="b">
        <v>0</v>
      </c>
      <c r="AD252" s="79">
        <v>0</v>
      </c>
      <c r="AE252" s="85" t="s">
        <v>988</v>
      </c>
      <c r="AF252" s="79" t="b">
        <v>0</v>
      </c>
      <c r="AG252" s="79" t="s">
        <v>990</v>
      </c>
      <c r="AH252" s="79"/>
      <c r="AI252" s="85" t="s">
        <v>988</v>
      </c>
      <c r="AJ252" s="79" t="b">
        <v>0</v>
      </c>
      <c r="AK252" s="79">
        <v>0</v>
      </c>
      <c r="AL252" s="85" t="s">
        <v>988</v>
      </c>
      <c r="AM252" s="79" t="s">
        <v>994</v>
      </c>
      <c r="AN252" s="79" t="b">
        <v>0</v>
      </c>
      <c r="AO252" s="85" t="s">
        <v>918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298</v>
      </c>
      <c r="B253" s="64" t="s">
        <v>323</v>
      </c>
      <c r="C253" s="65" t="s">
        <v>2400</v>
      </c>
      <c r="D253" s="66">
        <v>3</v>
      </c>
      <c r="E253" s="67" t="s">
        <v>132</v>
      </c>
      <c r="F253" s="68">
        <v>32</v>
      </c>
      <c r="G253" s="65"/>
      <c r="H253" s="69"/>
      <c r="I253" s="70"/>
      <c r="J253" s="70"/>
      <c r="K253" s="34" t="s">
        <v>65</v>
      </c>
      <c r="L253" s="77">
        <v>253</v>
      </c>
      <c r="M253" s="77"/>
      <c r="N253" s="72"/>
      <c r="O253" s="79" t="s">
        <v>326</v>
      </c>
      <c r="P253" s="81">
        <v>43647.41673611111</v>
      </c>
      <c r="Q253" s="79" t="s">
        <v>388</v>
      </c>
      <c r="R253" s="82" t="s">
        <v>447</v>
      </c>
      <c r="S253" s="79" t="s">
        <v>456</v>
      </c>
      <c r="T253" s="79" t="s">
        <v>472</v>
      </c>
      <c r="U253" s="79"/>
      <c r="V253" s="82" t="s">
        <v>594</v>
      </c>
      <c r="W253" s="81">
        <v>43647.41673611111</v>
      </c>
      <c r="X253" s="82" t="s">
        <v>725</v>
      </c>
      <c r="Y253" s="79"/>
      <c r="Z253" s="79"/>
      <c r="AA253" s="85" t="s">
        <v>918</v>
      </c>
      <c r="AB253" s="79"/>
      <c r="AC253" s="79" t="b">
        <v>0</v>
      </c>
      <c r="AD253" s="79">
        <v>0</v>
      </c>
      <c r="AE253" s="85" t="s">
        <v>988</v>
      </c>
      <c r="AF253" s="79" t="b">
        <v>0</v>
      </c>
      <c r="AG253" s="79" t="s">
        <v>990</v>
      </c>
      <c r="AH253" s="79"/>
      <c r="AI253" s="85" t="s">
        <v>988</v>
      </c>
      <c r="AJ253" s="79" t="b">
        <v>0</v>
      </c>
      <c r="AK253" s="79">
        <v>0</v>
      </c>
      <c r="AL253" s="85" t="s">
        <v>988</v>
      </c>
      <c r="AM253" s="79" t="s">
        <v>994</v>
      </c>
      <c r="AN253" s="79" t="b">
        <v>0</v>
      </c>
      <c r="AO253" s="85" t="s">
        <v>918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1</v>
      </c>
      <c r="BE253" s="49">
        <v>3.5714285714285716</v>
      </c>
      <c r="BF253" s="48">
        <v>1</v>
      </c>
      <c r="BG253" s="49">
        <v>3.5714285714285716</v>
      </c>
      <c r="BH253" s="48">
        <v>0</v>
      </c>
      <c r="BI253" s="49">
        <v>0</v>
      </c>
      <c r="BJ253" s="48">
        <v>26</v>
      </c>
      <c r="BK253" s="49">
        <v>92.85714285714286</v>
      </c>
      <c r="BL253" s="48">
        <v>28</v>
      </c>
    </row>
    <row r="254" spans="1:64" ht="15">
      <c r="A254" s="64" t="s">
        <v>298</v>
      </c>
      <c r="B254" s="64" t="s">
        <v>324</v>
      </c>
      <c r="C254" s="65" t="s">
        <v>2400</v>
      </c>
      <c r="D254" s="66">
        <v>3</v>
      </c>
      <c r="E254" s="67" t="s">
        <v>132</v>
      </c>
      <c r="F254" s="68">
        <v>32</v>
      </c>
      <c r="G254" s="65"/>
      <c r="H254" s="69"/>
      <c r="I254" s="70"/>
      <c r="J254" s="70"/>
      <c r="K254" s="34" t="s">
        <v>65</v>
      </c>
      <c r="L254" s="77">
        <v>254</v>
      </c>
      <c r="M254" s="77"/>
      <c r="N254" s="72"/>
      <c r="O254" s="79" t="s">
        <v>326</v>
      </c>
      <c r="P254" s="81">
        <v>43648.58167824074</v>
      </c>
      <c r="Q254" s="79" t="s">
        <v>389</v>
      </c>
      <c r="R254" s="82" t="s">
        <v>448</v>
      </c>
      <c r="S254" s="79" t="s">
        <v>457</v>
      </c>
      <c r="T254" s="79" t="s">
        <v>473</v>
      </c>
      <c r="U254" s="79"/>
      <c r="V254" s="82" t="s">
        <v>594</v>
      </c>
      <c r="W254" s="81">
        <v>43648.58167824074</v>
      </c>
      <c r="X254" s="82" t="s">
        <v>726</v>
      </c>
      <c r="Y254" s="79"/>
      <c r="Z254" s="79"/>
      <c r="AA254" s="85" t="s">
        <v>919</v>
      </c>
      <c r="AB254" s="79"/>
      <c r="AC254" s="79" t="b">
        <v>0</v>
      </c>
      <c r="AD254" s="79">
        <v>0</v>
      </c>
      <c r="AE254" s="85" t="s">
        <v>988</v>
      </c>
      <c r="AF254" s="79" t="b">
        <v>0</v>
      </c>
      <c r="AG254" s="79" t="s">
        <v>990</v>
      </c>
      <c r="AH254" s="79"/>
      <c r="AI254" s="85" t="s">
        <v>988</v>
      </c>
      <c r="AJ254" s="79" t="b">
        <v>0</v>
      </c>
      <c r="AK254" s="79">
        <v>0</v>
      </c>
      <c r="AL254" s="85" t="s">
        <v>988</v>
      </c>
      <c r="AM254" s="79" t="s">
        <v>997</v>
      </c>
      <c r="AN254" s="79" t="b">
        <v>0</v>
      </c>
      <c r="AO254" s="85" t="s">
        <v>919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5.2631578947368425</v>
      </c>
      <c r="BF254" s="48">
        <v>1</v>
      </c>
      <c r="BG254" s="49">
        <v>5.2631578947368425</v>
      </c>
      <c r="BH254" s="48">
        <v>0</v>
      </c>
      <c r="BI254" s="49">
        <v>0</v>
      </c>
      <c r="BJ254" s="48">
        <v>17</v>
      </c>
      <c r="BK254" s="49">
        <v>89.47368421052632</v>
      </c>
      <c r="BL254" s="48">
        <v>19</v>
      </c>
    </row>
    <row r="255" spans="1:64" ht="15">
      <c r="A255" s="64" t="s">
        <v>298</v>
      </c>
      <c r="B255" s="64" t="s">
        <v>325</v>
      </c>
      <c r="C255" s="65" t="s">
        <v>2400</v>
      </c>
      <c r="D255" s="66">
        <v>3</v>
      </c>
      <c r="E255" s="67" t="s">
        <v>132</v>
      </c>
      <c r="F255" s="68">
        <v>32</v>
      </c>
      <c r="G255" s="65"/>
      <c r="H255" s="69"/>
      <c r="I255" s="70"/>
      <c r="J255" s="70"/>
      <c r="K255" s="34" t="s">
        <v>65</v>
      </c>
      <c r="L255" s="77">
        <v>255</v>
      </c>
      <c r="M255" s="77"/>
      <c r="N255" s="72"/>
      <c r="O255" s="79" t="s">
        <v>326</v>
      </c>
      <c r="P255" s="81">
        <v>43646.72372685185</v>
      </c>
      <c r="Q255" s="79" t="s">
        <v>390</v>
      </c>
      <c r="R255" s="79"/>
      <c r="S255" s="79"/>
      <c r="T255" s="79" t="s">
        <v>460</v>
      </c>
      <c r="U255" s="79"/>
      <c r="V255" s="82" t="s">
        <v>594</v>
      </c>
      <c r="W255" s="81">
        <v>43646.72372685185</v>
      </c>
      <c r="X255" s="82" t="s">
        <v>727</v>
      </c>
      <c r="Y255" s="79"/>
      <c r="Z255" s="79"/>
      <c r="AA255" s="85" t="s">
        <v>920</v>
      </c>
      <c r="AB255" s="79"/>
      <c r="AC255" s="79" t="b">
        <v>0</v>
      </c>
      <c r="AD255" s="79">
        <v>0</v>
      </c>
      <c r="AE255" s="85" t="s">
        <v>988</v>
      </c>
      <c r="AF255" s="79" t="b">
        <v>0</v>
      </c>
      <c r="AG255" s="79" t="s">
        <v>990</v>
      </c>
      <c r="AH255" s="79"/>
      <c r="AI255" s="85" t="s">
        <v>988</v>
      </c>
      <c r="AJ255" s="79" t="b">
        <v>0</v>
      </c>
      <c r="AK255" s="79">
        <v>1</v>
      </c>
      <c r="AL255" s="85" t="s">
        <v>988</v>
      </c>
      <c r="AM255" s="79" t="s">
        <v>997</v>
      </c>
      <c r="AN255" s="79" t="b">
        <v>0</v>
      </c>
      <c r="AO255" s="85" t="s">
        <v>920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0</v>
      </c>
      <c r="BE255" s="49">
        <v>0</v>
      </c>
      <c r="BF255" s="48">
        <v>0</v>
      </c>
      <c r="BG255" s="49">
        <v>0</v>
      </c>
      <c r="BH255" s="48">
        <v>0</v>
      </c>
      <c r="BI255" s="49">
        <v>0</v>
      </c>
      <c r="BJ255" s="48">
        <v>5</v>
      </c>
      <c r="BK255" s="49">
        <v>100</v>
      </c>
      <c r="BL255" s="48">
        <v>5</v>
      </c>
    </row>
    <row r="256" spans="1:64" ht="15">
      <c r="A256" s="64" t="s">
        <v>299</v>
      </c>
      <c r="B256" s="64" t="s">
        <v>325</v>
      </c>
      <c r="C256" s="65" t="s">
        <v>2400</v>
      </c>
      <c r="D256" s="66">
        <v>3</v>
      </c>
      <c r="E256" s="67" t="s">
        <v>132</v>
      </c>
      <c r="F256" s="68">
        <v>32</v>
      </c>
      <c r="G256" s="65"/>
      <c r="H256" s="69"/>
      <c r="I256" s="70"/>
      <c r="J256" s="70"/>
      <c r="K256" s="34" t="s">
        <v>65</v>
      </c>
      <c r="L256" s="77">
        <v>256</v>
      </c>
      <c r="M256" s="77"/>
      <c r="N256" s="72"/>
      <c r="O256" s="79" t="s">
        <v>326</v>
      </c>
      <c r="P256" s="81">
        <v>43647.537881944445</v>
      </c>
      <c r="Q256" s="79" t="s">
        <v>391</v>
      </c>
      <c r="R256" s="79"/>
      <c r="S256" s="79"/>
      <c r="T256" s="79" t="s">
        <v>460</v>
      </c>
      <c r="U256" s="79"/>
      <c r="V256" s="82" t="s">
        <v>595</v>
      </c>
      <c r="W256" s="81">
        <v>43647.537881944445</v>
      </c>
      <c r="X256" s="82" t="s">
        <v>728</v>
      </c>
      <c r="Y256" s="79"/>
      <c r="Z256" s="79"/>
      <c r="AA256" s="85" t="s">
        <v>921</v>
      </c>
      <c r="AB256" s="79"/>
      <c r="AC256" s="79" t="b">
        <v>0</v>
      </c>
      <c r="AD256" s="79">
        <v>0</v>
      </c>
      <c r="AE256" s="85" t="s">
        <v>988</v>
      </c>
      <c r="AF256" s="79" t="b">
        <v>0</v>
      </c>
      <c r="AG256" s="79" t="s">
        <v>990</v>
      </c>
      <c r="AH256" s="79"/>
      <c r="AI256" s="85" t="s">
        <v>988</v>
      </c>
      <c r="AJ256" s="79" t="b">
        <v>0</v>
      </c>
      <c r="AK256" s="79">
        <v>1</v>
      </c>
      <c r="AL256" s="85" t="s">
        <v>920</v>
      </c>
      <c r="AM256" s="79" t="s">
        <v>996</v>
      </c>
      <c r="AN256" s="79" t="b">
        <v>0</v>
      </c>
      <c r="AO256" s="85" t="s">
        <v>920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7</v>
      </c>
      <c r="BK256" s="49">
        <v>100</v>
      </c>
      <c r="BL256" s="48">
        <v>7</v>
      </c>
    </row>
    <row r="257" spans="1:64" ht="15">
      <c r="A257" s="64" t="s">
        <v>300</v>
      </c>
      <c r="B257" s="64" t="s">
        <v>285</v>
      </c>
      <c r="C257" s="65" t="s">
        <v>2400</v>
      </c>
      <c r="D257" s="66">
        <v>3</v>
      </c>
      <c r="E257" s="67" t="s">
        <v>132</v>
      </c>
      <c r="F257" s="68">
        <v>32</v>
      </c>
      <c r="G257" s="65"/>
      <c r="H257" s="69"/>
      <c r="I257" s="70"/>
      <c r="J257" s="70"/>
      <c r="K257" s="34" t="s">
        <v>66</v>
      </c>
      <c r="L257" s="77">
        <v>257</v>
      </c>
      <c r="M257" s="77"/>
      <c r="N257" s="72"/>
      <c r="O257" s="79" t="s">
        <v>326</v>
      </c>
      <c r="P257" s="81">
        <v>43647.61895833333</v>
      </c>
      <c r="Q257" s="79" t="s">
        <v>392</v>
      </c>
      <c r="R257" s="79"/>
      <c r="S257" s="79"/>
      <c r="T257" s="79"/>
      <c r="U257" s="79"/>
      <c r="V257" s="82" t="s">
        <v>596</v>
      </c>
      <c r="W257" s="81">
        <v>43647.61895833333</v>
      </c>
      <c r="X257" s="82" t="s">
        <v>729</v>
      </c>
      <c r="Y257" s="79"/>
      <c r="Z257" s="79"/>
      <c r="AA257" s="85" t="s">
        <v>922</v>
      </c>
      <c r="AB257" s="79"/>
      <c r="AC257" s="79" t="b">
        <v>0</v>
      </c>
      <c r="AD257" s="79">
        <v>0</v>
      </c>
      <c r="AE257" s="85" t="s">
        <v>988</v>
      </c>
      <c r="AF257" s="79" t="b">
        <v>0</v>
      </c>
      <c r="AG257" s="79" t="s">
        <v>990</v>
      </c>
      <c r="AH257" s="79"/>
      <c r="AI257" s="85" t="s">
        <v>988</v>
      </c>
      <c r="AJ257" s="79" t="b">
        <v>0</v>
      </c>
      <c r="AK257" s="79">
        <v>1</v>
      </c>
      <c r="AL257" s="85" t="s">
        <v>884</v>
      </c>
      <c r="AM257" s="79" t="s">
        <v>992</v>
      </c>
      <c r="AN257" s="79" t="b">
        <v>0</v>
      </c>
      <c r="AO257" s="85" t="s">
        <v>884</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1</v>
      </c>
      <c r="BE257" s="49">
        <v>4.545454545454546</v>
      </c>
      <c r="BF257" s="48">
        <v>0</v>
      </c>
      <c r="BG257" s="49">
        <v>0</v>
      </c>
      <c r="BH257" s="48">
        <v>0</v>
      </c>
      <c r="BI257" s="49">
        <v>0</v>
      </c>
      <c r="BJ257" s="48">
        <v>21</v>
      </c>
      <c r="BK257" s="49">
        <v>95.45454545454545</v>
      </c>
      <c r="BL257" s="48">
        <v>22</v>
      </c>
    </row>
    <row r="258" spans="1:64" ht="15">
      <c r="A258" s="64" t="s">
        <v>285</v>
      </c>
      <c r="B258" s="64" t="s">
        <v>285</v>
      </c>
      <c r="C258" s="65" t="s">
        <v>2402</v>
      </c>
      <c r="D258" s="66">
        <v>7.666666666666667</v>
      </c>
      <c r="E258" s="67" t="s">
        <v>136</v>
      </c>
      <c r="F258" s="68">
        <v>28.285714285714285</v>
      </c>
      <c r="G258" s="65"/>
      <c r="H258" s="69"/>
      <c r="I258" s="70"/>
      <c r="J258" s="70"/>
      <c r="K258" s="34" t="s">
        <v>65</v>
      </c>
      <c r="L258" s="77">
        <v>258</v>
      </c>
      <c r="M258" s="77"/>
      <c r="N258" s="72"/>
      <c r="O258" s="79" t="s">
        <v>176</v>
      </c>
      <c r="P258" s="81">
        <v>43647.503171296295</v>
      </c>
      <c r="Q258" s="79" t="s">
        <v>393</v>
      </c>
      <c r="R258" s="79"/>
      <c r="S258" s="79"/>
      <c r="T258" s="79" t="s">
        <v>460</v>
      </c>
      <c r="U258" s="82" t="s">
        <v>497</v>
      </c>
      <c r="V258" s="82" t="s">
        <v>497</v>
      </c>
      <c r="W258" s="81">
        <v>43647.503171296295</v>
      </c>
      <c r="X258" s="82" t="s">
        <v>730</v>
      </c>
      <c r="Y258" s="79"/>
      <c r="Z258" s="79"/>
      <c r="AA258" s="85" t="s">
        <v>923</v>
      </c>
      <c r="AB258" s="79"/>
      <c r="AC258" s="79" t="b">
        <v>0</v>
      </c>
      <c r="AD258" s="79">
        <v>5</v>
      </c>
      <c r="AE258" s="85" t="s">
        <v>988</v>
      </c>
      <c r="AF258" s="79" t="b">
        <v>0</v>
      </c>
      <c r="AG258" s="79" t="s">
        <v>990</v>
      </c>
      <c r="AH258" s="79"/>
      <c r="AI258" s="85" t="s">
        <v>988</v>
      </c>
      <c r="AJ258" s="79" t="b">
        <v>0</v>
      </c>
      <c r="AK258" s="79">
        <v>0</v>
      </c>
      <c r="AL258" s="85" t="s">
        <v>988</v>
      </c>
      <c r="AM258" s="79" t="s">
        <v>993</v>
      </c>
      <c r="AN258" s="79" t="b">
        <v>0</v>
      </c>
      <c r="AO258" s="85" t="s">
        <v>923</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2</v>
      </c>
      <c r="BC258" s="78" t="str">
        <f>REPLACE(INDEX(GroupVertices[Group],MATCH(Edges[[#This Row],[Vertex 2]],GroupVertices[Vertex],0)),1,1,"")</f>
        <v>2</v>
      </c>
      <c r="BD258" s="48">
        <v>1</v>
      </c>
      <c r="BE258" s="49">
        <v>6.25</v>
      </c>
      <c r="BF258" s="48">
        <v>0</v>
      </c>
      <c r="BG258" s="49">
        <v>0</v>
      </c>
      <c r="BH258" s="48">
        <v>0</v>
      </c>
      <c r="BI258" s="49">
        <v>0</v>
      </c>
      <c r="BJ258" s="48">
        <v>15</v>
      </c>
      <c r="BK258" s="49">
        <v>93.75</v>
      </c>
      <c r="BL258" s="48">
        <v>16</v>
      </c>
    </row>
    <row r="259" spans="1:64" ht="15">
      <c r="A259" s="64" t="s">
        <v>285</v>
      </c>
      <c r="B259" s="64" t="s">
        <v>285</v>
      </c>
      <c r="C259" s="65" t="s">
        <v>2402</v>
      </c>
      <c r="D259" s="66">
        <v>7.666666666666667</v>
      </c>
      <c r="E259" s="67" t="s">
        <v>136</v>
      </c>
      <c r="F259" s="68">
        <v>28.285714285714285</v>
      </c>
      <c r="G259" s="65"/>
      <c r="H259" s="69"/>
      <c r="I259" s="70"/>
      <c r="J259" s="70"/>
      <c r="K259" s="34" t="s">
        <v>65</v>
      </c>
      <c r="L259" s="77">
        <v>259</v>
      </c>
      <c r="M259" s="77"/>
      <c r="N259" s="72"/>
      <c r="O259" s="79" t="s">
        <v>176</v>
      </c>
      <c r="P259" s="81">
        <v>43647.55804398148</v>
      </c>
      <c r="Q259" s="79" t="s">
        <v>394</v>
      </c>
      <c r="R259" s="79"/>
      <c r="S259" s="79"/>
      <c r="T259" s="79" t="s">
        <v>460</v>
      </c>
      <c r="U259" s="82" t="s">
        <v>498</v>
      </c>
      <c r="V259" s="82" t="s">
        <v>498</v>
      </c>
      <c r="W259" s="81">
        <v>43647.55804398148</v>
      </c>
      <c r="X259" s="82" t="s">
        <v>731</v>
      </c>
      <c r="Y259" s="79"/>
      <c r="Z259" s="79"/>
      <c r="AA259" s="85" t="s">
        <v>924</v>
      </c>
      <c r="AB259" s="79"/>
      <c r="AC259" s="79" t="b">
        <v>0</v>
      </c>
      <c r="AD259" s="79">
        <v>7</v>
      </c>
      <c r="AE259" s="85" t="s">
        <v>988</v>
      </c>
      <c r="AF259" s="79" t="b">
        <v>0</v>
      </c>
      <c r="AG259" s="79" t="s">
        <v>990</v>
      </c>
      <c r="AH259" s="79"/>
      <c r="AI259" s="85" t="s">
        <v>988</v>
      </c>
      <c r="AJ259" s="79" t="b">
        <v>0</v>
      </c>
      <c r="AK259" s="79">
        <v>2</v>
      </c>
      <c r="AL259" s="85" t="s">
        <v>988</v>
      </c>
      <c r="AM259" s="79" t="s">
        <v>993</v>
      </c>
      <c r="AN259" s="79" t="b">
        <v>0</v>
      </c>
      <c r="AO259" s="85" t="s">
        <v>924</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13</v>
      </c>
      <c r="BK259" s="49">
        <v>100</v>
      </c>
      <c r="BL259" s="48">
        <v>13</v>
      </c>
    </row>
    <row r="260" spans="1:64" ht="15">
      <c r="A260" s="64" t="s">
        <v>285</v>
      </c>
      <c r="B260" s="64" t="s">
        <v>300</v>
      </c>
      <c r="C260" s="65" t="s">
        <v>2400</v>
      </c>
      <c r="D260" s="66">
        <v>3</v>
      </c>
      <c r="E260" s="67" t="s">
        <v>132</v>
      </c>
      <c r="F260" s="68">
        <v>32</v>
      </c>
      <c r="G260" s="65"/>
      <c r="H260" s="69"/>
      <c r="I260" s="70"/>
      <c r="J260" s="70"/>
      <c r="K260" s="34" t="s">
        <v>66</v>
      </c>
      <c r="L260" s="77">
        <v>260</v>
      </c>
      <c r="M260" s="77"/>
      <c r="N260" s="72"/>
      <c r="O260" s="79" t="s">
        <v>326</v>
      </c>
      <c r="P260" s="81">
        <v>43647.59061342593</v>
      </c>
      <c r="Q260" s="79" t="s">
        <v>366</v>
      </c>
      <c r="R260" s="79"/>
      <c r="S260" s="79"/>
      <c r="T260" s="79" t="s">
        <v>460</v>
      </c>
      <c r="U260" s="79"/>
      <c r="V260" s="82" t="s">
        <v>582</v>
      </c>
      <c r="W260" s="81">
        <v>43647.59061342593</v>
      </c>
      <c r="X260" s="82" t="s">
        <v>691</v>
      </c>
      <c r="Y260" s="79"/>
      <c r="Z260" s="79"/>
      <c r="AA260" s="85" t="s">
        <v>884</v>
      </c>
      <c r="AB260" s="79"/>
      <c r="AC260" s="79" t="b">
        <v>0</v>
      </c>
      <c r="AD260" s="79">
        <v>2</v>
      </c>
      <c r="AE260" s="85" t="s">
        <v>988</v>
      </c>
      <c r="AF260" s="79" t="b">
        <v>0</v>
      </c>
      <c r="AG260" s="79" t="s">
        <v>990</v>
      </c>
      <c r="AH260" s="79"/>
      <c r="AI260" s="85" t="s">
        <v>988</v>
      </c>
      <c r="AJ260" s="79" t="b">
        <v>0</v>
      </c>
      <c r="AK260" s="79">
        <v>1</v>
      </c>
      <c r="AL260" s="85" t="s">
        <v>988</v>
      </c>
      <c r="AM260" s="79" t="s">
        <v>993</v>
      </c>
      <c r="AN260" s="79" t="b">
        <v>0</v>
      </c>
      <c r="AO260" s="85" t="s">
        <v>884</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285</v>
      </c>
      <c r="B261" s="64" t="s">
        <v>283</v>
      </c>
      <c r="C261" s="65" t="s">
        <v>2400</v>
      </c>
      <c r="D261" s="66">
        <v>3</v>
      </c>
      <c r="E261" s="67" t="s">
        <v>132</v>
      </c>
      <c r="F261" s="68">
        <v>32</v>
      </c>
      <c r="G261" s="65"/>
      <c r="H261" s="69"/>
      <c r="I261" s="70"/>
      <c r="J261" s="70"/>
      <c r="K261" s="34" t="s">
        <v>65</v>
      </c>
      <c r="L261" s="77">
        <v>261</v>
      </c>
      <c r="M261" s="77"/>
      <c r="N261" s="72"/>
      <c r="O261" s="79" t="s">
        <v>326</v>
      </c>
      <c r="P261" s="81">
        <v>43648.55100694444</v>
      </c>
      <c r="Q261" s="79" t="s">
        <v>395</v>
      </c>
      <c r="R261" s="79"/>
      <c r="S261" s="79"/>
      <c r="T261" s="79" t="s">
        <v>460</v>
      </c>
      <c r="U261" s="82" t="s">
        <v>499</v>
      </c>
      <c r="V261" s="82" t="s">
        <v>499</v>
      </c>
      <c r="W261" s="81">
        <v>43648.55100694444</v>
      </c>
      <c r="X261" s="82" t="s">
        <v>732</v>
      </c>
      <c r="Y261" s="79"/>
      <c r="Z261" s="79"/>
      <c r="AA261" s="85" t="s">
        <v>925</v>
      </c>
      <c r="AB261" s="79"/>
      <c r="AC261" s="79" t="b">
        <v>0</v>
      </c>
      <c r="AD261" s="79">
        <v>0</v>
      </c>
      <c r="AE261" s="85" t="s">
        <v>988</v>
      </c>
      <c r="AF261" s="79" t="b">
        <v>0</v>
      </c>
      <c r="AG261" s="79" t="s">
        <v>990</v>
      </c>
      <c r="AH261" s="79"/>
      <c r="AI261" s="85" t="s">
        <v>988</v>
      </c>
      <c r="AJ261" s="79" t="b">
        <v>0</v>
      </c>
      <c r="AK261" s="79">
        <v>1</v>
      </c>
      <c r="AL261" s="85" t="s">
        <v>960</v>
      </c>
      <c r="AM261" s="79" t="s">
        <v>993</v>
      </c>
      <c r="AN261" s="79" t="b">
        <v>0</v>
      </c>
      <c r="AO261" s="85" t="s">
        <v>960</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1</v>
      </c>
      <c r="BE261" s="49">
        <v>7.6923076923076925</v>
      </c>
      <c r="BF261" s="48">
        <v>0</v>
      </c>
      <c r="BG261" s="49">
        <v>0</v>
      </c>
      <c r="BH261" s="48">
        <v>0</v>
      </c>
      <c r="BI261" s="49">
        <v>0</v>
      </c>
      <c r="BJ261" s="48">
        <v>12</v>
      </c>
      <c r="BK261" s="49">
        <v>92.3076923076923</v>
      </c>
      <c r="BL261" s="48">
        <v>13</v>
      </c>
    </row>
    <row r="262" spans="1:64" ht="15">
      <c r="A262" s="64" t="s">
        <v>285</v>
      </c>
      <c r="B262" s="64" t="s">
        <v>285</v>
      </c>
      <c r="C262" s="65" t="s">
        <v>2402</v>
      </c>
      <c r="D262" s="66">
        <v>7.666666666666667</v>
      </c>
      <c r="E262" s="67" t="s">
        <v>136</v>
      </c>
      <c r="F262" s="68">
        <v>28.285714285714285</v>
      </c>
      <c r="G262" s="65"/>
      <c r="H262" s="69"/>
      <c r="I262" s="70"/>
      <c r="J262" s="70"/>
      <c r="K262" s="34" t="s">
        <v>65</v>
      </c>
      <c r="L262" s="77">
        <v>262</v>
      </c>
      <c r="M262" s="77"/>
      <c r="N262" s="72"/>
      <c r="O262" s="79" t="s">
        <v>176</v>
      </c>
      <c r="P262" s="81">
        <v>43648.56115740741</v>
      </c>
      <c r="Q262" s="79" t="s">
        <v>396</v>
      </c>
      <c r="R262" s="79"/>
      <c r="S262" s="79"/>
      <c r="T262" s="79" t="s">
        <v>460</v>
      </c>
      <c r="U262" s="82" t="s">
        <v>500</v>
      </c>
      <c r="V262" s="82" t="s">
        <v>500</v>
      </c>
      <c r="W262" s="81">
        <v>43648.56115740741</v>
      </c>
      <c r="X262" s="82" t="s">
        <v>733</v>
      </c>
      <c r="Y262" s="79"/>
      <c r="Z262" s="79"/>
      <c r="AA262" s="85" t="s">
        <v>926</v>
      </c>
      <c r="AB262" s="79"/>
      <c r="AC262" s="79" t="b">
        <v>0</v>
      </c>
      <c r="AD262" s="79">
        <v>0</v>
      </c>
      <c r="AE262" s="85" t="s">
        <v>988</v>
      </c>
      <c r="AF262" s="79" t="b">
        <v>0</v>
      </c>
      <c r="AG262" s="79" t="s">
        <v>990</v>
      </c>
      <c r="AH262" s="79"/>
      <c r="AI262" s="85" t="s">
        <v>988</v>
      </c>
      <c r="AJ262" s="79" t="b">
        <v>0</v>
      </c>
      <c r="AK262" s="79">
        <v>0</v>
      </c>
      <c r="AL262" s="85" t="s">
        <v>988</v>
      </c>
      <c r="AM262" s="79" t="s">
        <v>993</v>
      </c>
      <c r="AN262" s="79" t="b">
        <v>0</v>
      </c>
      <c r="AO262" s="85" t="s">
        <v>926</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5</v>
      </c>
      <c r="BK262" s="49">
        <v>100</v>
      </c>
      <c r="BL262" s="48">
        <v>5</v>
      </c>
    </row>
    <row r="263" spans="1:64" ht="15">
      <c r="A263" s="64" t="s">
        <v>299</v>
      </c>
      <c r="B263" s="64" t="s">
        <v>285</v>
      </c>
      <c r="C263" s="65" t="s">
        <v>2400</v>
      </c>
      <c r="D263" s="66">
        <v>3</v>
      </c>
      <c r="E263" s="67" t="s">
        <v>132</v>
      </c>
      <c r="F263" s="68">
        <v>32</v>
      </c>
      <c r="G263" s="65"/>
      <c r="H263" s="69"/>
      <c r="I263" s="70"/>
      <c r="J263" s="70"/>
      <c r="K263" s="34" t="s">
        <v>65</v>
      </c>
      <c r="L263" s="77">
        <v>263</v>
      </c>
      <c r="M263" s="77"/>
      <c r="N263" s="72"/>
      <c r="O263" s="79" t="s">
        <v>326</v>
      </c>
      <c r="P263" s="81">
        <v>43647.559212962966</v>
      </c>
      <c r="Q263" s="79" t="s">
        <v>359</v>
      </c>
      <c r="R263" s="79"/>
      <c r="S263" s="79"/>
      <c r="T263" s="79"/>
      <c r="U263" s="79"/>
      <c r="V263" s="82" t="s">
        <v>595</v>
      </c>
      <c r="W263" s="81">
        <v>43647.559212962966</v>
      </c>
      <c r="X263" s="82" t="s">
        <v>734</v>
      </c>
      <c r="Y263" s="79"/>
      <c r="Z263" s="79"/>
      <c r="AA263" s="85" t="s">
        <v>927</v>
      </c>
      <c r="AB263" s="79"/>
      <c r="AC263" s="79" t="b">
        <v>0</v>
      </c>
      <c r="AD263" s="79">
        <v>0</v>
      </c>
      <c r="AE263" s="85" t="s">
        <v>988</v>
      </c>
      <c r="AF263" s="79" t="b">
        <v>0</v>
      </c>
      <c r="AG263" s="79" t="s">
        <v>990</v>
      </c>
      <c r="AH263" s="79"/>
      <c r="AI263" s="85" t="s">
        <v>988</v>
      </c>
      <c r="AJ263" s="79" t="b">
        <v>0</v>
      </c>
      <c r="AK263" s="79">
        <v>2</v>
      </c>
      <c r="AL263" s="85" t="s">
        <v>924</v>
      </c>
      <c r="AM263" s="79" t="s">
        <v>996</v>
      </c>
      <c r="AN263" s="79" t="b">
        <v>0</v>
      </c>
      <c r="AO263" s="85" t="s">
        <v>924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15</v>
      </c>
      <c r="BK263" s="49">
        <v>100</v>
      </c>
      <c r="BL263" s="48">
        <v>15</v>
      </c>
    </row>
    <row r="264" spans="1:64" ht="15">
      <c r="A264" s="64" t="s">
        <v>301</v>
      </c>
      <c r="B264" s="64" t="s">
        <v>283</v>
      </c>
      <c r="C264" s="65" t="s">
        <v>2400</v>
      </c>
      <c r="D264" s="66">
        <v>3</v>
      </c>
      <c r="E264" s="67" t="s">
        <v>132</v>
      </c>
      <c r="F264" s="68">
        <v>32</v>
      </c>
      <c r="G264" s="65"/>
      <c r="H264" s="69"/>
      <c r="I264" s="70"/>
      <c r="J264" s="70"/>
      <c r="K264" s="34" t="s">
        <v>65</v>
      </c>
      <c r="L264" s="77">
        <v>264</v>
      </c>
      <c r="M264" s="77"/>
      <c r="N264" s="72"/>
      <c r="O264" s="79" t="s">
        <v>326</v>
      </c>
      <c r="P264" s="81">
        <v>43647.58241898148</v>
      </c>
      <c r="Q264" s="79" t="s">
        <v>341</v>
      </c>
      <c r="R264" s="79"/>
      <c r="S264" s="79"/>
      <c r="T264" s="79" t="s">
        <v>460</v>
      </c>
      <c r="U264" s="79"/>
      <c r="V264" s="82" t="s">
        <v>597</v>
      </c>
      <c r="W264" s="81">
        <v>43647.58241898148</v>
      </c>
      <c r="X264" s="82" t="s">
        <v>735</v>
      </c>
      <c r="Y264" s="79"/>
      <c r="Z264" s="79"/>
      <c r="AA264" s="85" t="s">
        <v>928</v>
      </c>
      <c r="AB264" s="79"/>
      <c r="AC264" s="79" t="b">
        <v>0</v>
      </c>
      <c r="AD264" s="79">
        <v>0</v>
      </c>
      <c r="AE264" s="85" t="s">
        <v>988</v>
      </c>
      <c r="AF264" s="79" t="b">
        <v>0</v>
      </c>
      <c r="AG264" s="79" t="s">
        <v>990</v>
      </c>
      <c r="AH264" s="79"/>
      <c r="AI264" s="85" t="s">
        <v>988</v>
      </c>
      <c r="AJ264" s="79" t="b">
        <v>0</v>
      </c>
      <c r="AK264" s="79">
        <v>5</v>
      </c>
      <c r="AL264" s="85" t="s">
        <v>931</v>
      </c>
      <c r="AM264" s="79" t="s">
        <v>992</v>
      </c>
      <c r="AN264" s="79" t="b">
        <v>0</v>
      </c>
      <c r="AO264" s="85" t="s">
        <v>931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301</v>
      </c>
      <c r="B265" s="64" t="s">
        <v>267</v>
      </c>
      <c r="C265" s="65" t="s">
        <v>2401</v>
      </c>
      <c r="D265" s="66">
        <v>5.333333333333334</v>
      </c>
      <c r="E265" s="67" t="s">
        <v>136</v>
      </c>
      <c r="F265" s="68">
        <v>30.142857142857142</v>
      </c>
      <c r="G265" s="65"/>
      <c r="H265" s="69"/>
      <c r="I265" s="70"/>
      <c r="J265" s="70"/>
      <c r="K265" s="34" t="s">
        <v>66</v>
      </c>
      <c r="L265" s="77">
        <v>265</v>
      </c>
      <c r="M265" s="77"/>
      <c r="N265" s="72"/>
      <c r="O265" s="79" t="s">
        <v>326</v>
      </c>
      <c r="P265" s="81">
        <v>43647.58241898148</v>
      </c>
      <c r="Q265" s="79" t="s">
        <v>341</v>
      </c>
      <c r="R265" s="79"/>
      <c r="S265" s="79"/>
      <c r="T265" s="79" t="s">
        <v>460</v>
      </c>
      <c r="U265" s="79"/>
      <c r="V265" s="82" t="s">
        <v>597</v>
      </c>
      <c r="W265" s="81">
        <v>43647.58241898148</v>
      </c>
      <c r="X265" s="82" t="s">
        <v>735</v>
      </c>
      <c r="Y265" s="79"/>
      <c r="Z265" s="79"/>
      <c r="AA265" s="85" t="s">
        <v>928</v>
      </c>
      <c r="AB265" s="79"/>
      <c r="AC265" s="79" t="b">
        <v>0</v>
      </c>
      <c r="AD265" s="79">
        <v>0</v>
      </c>
      <c r="AE265" s="85" t="s">
        <v>988</v>
      </c>
      <c r="AF265" s="79" t="b">
        <v>0</v>
      </c>
      <c r="AG265" s="79" t="s">
        <v>990</v>
      </c>
      <c r="AH265" s="79"/>
      <c r="AI265" s="85" t="s">
        <v>988</v>
      </c>
      <c r="AJ265" s="79" t="b">
        <v>0</v>
      </c>
      <c r="AK265" s="79">
        <v>5</v>
      </c>
      <c r="AL265" s="85" t="s">
        <v>931</v>
      </c>
      <c r="AM265" s="79" t="s">
        <v>992</v>
      </c>
      <c r="AN265" s="79" t="b">
        <v>0</v>
      </c>
      <c r="AO265" s="85" t="s">
        <v>931</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2</v>
      </c>
      <c r="BC265" s="78" t="str">
        <f>REPLACE(INDEX(GroupVertices[Group],MATCH(Edges[[#This Row],[Vertex 2]],GroupVertices[Vertex],0)),1,1,"")</f>
        <v>2</v>
      </c>
      <c r="BD265" s="48">
        <v>2</v>
      </c>
      <c r="BE265" s="49">
        <v>11.11111111111111</v>
      </c>
      <c r="BF265" s="48">
        <v>0</v>
      </c>
      <c r="BG265" s="49">
        <v>0</v>
      </c>
      <c r="BH265" s="48">
        <v>0</v>
      </c>
      <c r="BI265" s="49">
        <v>0</v>
      </c>
      <c r="BJ265" s="48">
        <v>16</v>
      </c>
      <c r="BK265" s="49">
        <v>88.88888888888889</v>
      </c>
      <c r="BL265" s="48">
        <v>18</v>
      </c>
    </row>
    <row r="266" spans="1:64" ht="15">
      <c r="A266" s="64" t="s">
        <v>301</v>
      </c>
      <c r="B266" s="64" t="s">
        <v>267</v>
      </c>
      <c r="C266" s="65" t="s">
        <v>2401</v>
      </c>
      <c r="D266" s="66">
        <v>5.333333333333334</v>
      </c>
      <c r="E266" s="67" t="s">
        <v>136</v>
      </c>
      <c r="F266" s="68">
        <v>30.142857142857142</v>
      </c>
      <c r="G266" s="65"/>
      <c r="H266" s="69"/>
      <c r="I266" s="70"/>
      <c r="J266" s="70"/>
      <c r="K266" s="34" t="s">
        <v>66</v>
      </c>
      <c r="L266" s="77">
        <v>266</v>
      </c>
      <c r="M266" s="77"/>
      <c r="N266" s="72"/>
      <c r="O266" s="79" t="s">
        <v>326</v>
      </c>
      <c r="P266" s="81">
        <v>43647.596967592595</v>
      </c>
      <c r="Q266" s="79" t="s">
        <v>342</v>
      </c>
      <c r="R266" s="79"/>
      <c r="S266" s="79"/>
      <c r="T266" s="79"/>
      <c r="U266" s="79"/>
      <c r="V266" s="82" t="s">
        <v>597</v>
      </c>
      <c r="W266" s="81">
        <v>43647.596967592595</v>
      </c>
      <c r="X266" s="82" t="s">
        <v>736</v>
      </c>
      <c r="Y266" s="79"/>
      <c r="Z266" s="79"/>
      <c r="AA266" s="85" t="s">
        <v>929</v>
      </c>
      <c r="AB266" s="79"/>
      <c r="AC266" s="79" t="b">
        <v>0</v>
      </c>
      <c r="AD266" s="79">
        <v>0</v>
      </c>
      <c r="AE266" s="85" t="s">
        <v>988</v>
      </c>
      <c r="AF266" s="79" t="b">
        <v>0</v>
      </c>
      <c r="AG266" s="79" t="s">
        <v>990</v>
      </c>
      <c r="AH266" s="79"/>
      <c r="AI266" s="85" t="s">
        <v>988</v>
      </c>
      <c r="AJ266" s="79" t="b">
        <v>0</v>
      </c>
      <c r="AK266" s="79">
        <v>3</v>
      </c>
      <c r="AL266" s="85" t="s">
        <v>932</v>
      </c>
      <c r="AM266" s="79" t="s">
        <v>992</v>
      </c>
      <c r="AN266" s="79" t="b">
        <v>0</v>
      </c>
      <c r="AO266" s="85" t="s">
        <v>932</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23</v>
      </c>
      <c r="BK266" s="49">
        <v>100</v>
      </c>
      <c r="BL266" s="48">
        <v>23</v>
      </c>
    </row>
    <row r="267" spans="1:64" ht="15">
      <c r="A267" s="64" t="s">
        <v>260</v>
      </c>
      <c r="B267" s="64" t="s">
        <v>301</v>
      </c>
      <c r="C267" s="65" t="s">
        <v>2400</v>
      </c>
      <c r="D267" s="66">
        <v>3</v>
      </c>
      <c r="E267" s="67" t="s">
        <v>132</v>
      </c>
      <c r="F267" s="68">
        <v>32</v>
      </c>
      <c r="G267" s="65"/>
      <c r="H267" s="69"/>
      <c r="I267" s="70"/>
      <c r="J267" s="70"/>
      <c r="K267" s="34" t="s">
        <v>65</v>
      </c>
      <c r="L267" s="77">
        <v>267</v>
      </c>
      <c r="M267" s="77"/>
      <c r="N267" s="72"/>
      <c r="O267" s="79" t="s">
        <v>326</v>
      </c>
      <c r="P267" s="81">
        <v>43647.58545138889</v>
      </c>
      <c r="Q267" s="79" t="s">
        <v>341</v>
      </c>
      <c r="R267" s="79"/>
      <c r="S267" s="79"/>
      <c r="T267" s="79" t="s">
        <v>460</v>
      </c>
      <c r="U267" s="79"/>
      <c r="V267" s="82" t="s">
        <v>585</v>
      </c>
      <c r="W267" s="81">
        <v>43647.58545138889</v>
      </c>
      <c r="X267" s="82" t="s">
        <v>737</v>
      </c>
      <c r="Y267" s="79"/>
      <c r="Z267" s="79"/>
      <c r="AA267" s="85" t="s">
        <v>930</v>
      </c>
      <c r="AB267" s="79"/>
      <c r="AC267" s="79" t="b">
        <v>0</v>
      </c>
      <c r="AD267" s="79">
        <v>0</v>
      </c>
      <c r="AE267" s="85" t="s">
        <v>988</v>
      </c>
      <c r="AF267" s="79" t="b">
        <v>0</v>
      </c>
      <c r="AG267" s="79" t="s">
        <v>990</v>
      </c>
      <c r="AH267" s="79"/>
      <c r="AI267" s="85" t="s">
        <v>988</v>
      </c>
      <c r="AJ267" s="79" t="b">
        <v>0</v>
      </c>
      <c r="AK267" s="79">
        <v>5</v>
      </c>
      <c r="AL267" s="85" t="s">
        <v>931</v>
      </c>
      <c r="AM267" s="79" t="s">
        <v>993</v>
      </c>
      <c r="AN267" s="79" t="b">
        <v>0</v>
      </c>
      <c r="AO267" s="85" t="s">
        <v>931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2</v>
      </c>
      <c r="BD267" s="48"/>
      <c r="BE267" s="49"/>
      <c r="BF267" s="48"/>
      <c r="BG267" s="49"/>
      <c r="BH267" s="48"/>
      <c r="BI267" s="49"/>
      <c r="BJ267" s="48"/>
      <c r="BK267" s="49"/>
      <c r="BL267" s="48"/>
    </row>
    <row r="268" spans="1:64" ht="15">
      <c r="A268" s="64" t="s">
        <v>267</v>
      </c>
      <c r="B268" s="64" t="s">
        <v>301</v>
      </c>
      <c r="C268" s="65" t="s">
        <v>2401</v>
      </c>
      <c r="D268" s="66">
        <v>5.333333333333334</v>
      </c>
      <c r="E268" s="67" t="s">
        <v>136</v>
      </c>
      <c r="F268" s="68">
        <v>30.142857142857142</v>
      </c>
      <c r="G268" s="65"/>
      <c r="H268" s="69"/>
      <c r="I268" s="70"/>
      <c r="J268" s="70"/>
      <c r="K268" s="34" t="s">
        <v>66</v>
      </c>
      <c r="L268" s="77">
        <v>268</v>
      </c>
      <c r="M268" s="77"/>
      <c r="N268" s="72"/>
      <c r="O268" s="79" t="s">
        <v>326</v>
      </c>
      <c r="P268" s="81">
        <v>43647.58078703703</v>
      </c>
      <c r="Q268" s="79" t="s">
        <v>397</v>
      </c>
      <c r="R268" s="79"/>
      <c r="S268" s="79"/>
      <c r="T268" s="79" t="s">
        <v>460</v>
      </c>
      <c r="U268" s="82" t="s">
        <v>501</v>
      </c>
      <c r="V268" s="82" t="s">
        <v>501</v>
      </c>
      <c r="W268" s="81">
        <v>43647.58078703703</v>
      </c>
      <c r="X268" s="82" t="s">
        <v>738</v>
      </c>
      <c r="Y268" s="79"/>
      <c r="Z268" s="79"/>
      <c r="AA268" s="85" t="s">
        <v>931</v>
      </c>
      <c r="AB268" s="79"/>
      <c r="AC268" s="79" t="b">
        <v>0</v>
      </c>
      <c r="AD268" s="79">
        <v>10</v>
      </c>
      <c r="AE268" s="85" t="s">
        <v>988</v>
      </c>
      <c r="AF268" s="79" t="b">
        <v>0</v>
      </c>
      <c r="AG268" s="79" t="s">
        <v>990</v>
      </c>
      <c r="AH268" s="79"/>
      <c r="AI268" s="85" t="s">
        <v>988</v>
      </c>
      <c r="AJ268" s="79" t="b">
        <v>0</v>
      </c>
      <c r="AK268" s="79">
        <v>5</v>
      </c>
      <c r="AL268" s="85" t="s">
        <v>988</v>
      </c>
      <c r="AM268" s="79" t="s">
        <v>993</v>
      </c>
      <c r="AN268" s="79" t="b">
        <v>0</v>
      </c>
      <c r="AO268" s="85" t="s">
        <v>931</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267</v>
      </c>
      <c r="B269" s="64" t="s">
        <v>301</v>
      </c>
      <c r="C269" s="65" t="s">
        <v>2401</v>
      </c>
      <c r="D269" s="66">
        <v>5.333333333333334</v>
      </c>
      <c r="E269" s="67" t="s">
        <v>136</v>
      </c>
      <c r="F269" s="68">
        <v>30.142857142857142</v>
      </c>
      <c r="G269" s="65"/>
      <c r="H269" s="69"/>
      <c r="I269" s="70"/>
      <c r="J269" s="70"/>
      <c r="K269" s="34" t="s">
        <v>66</v>
      </c>
      <c r="L269" s="77">
        <v>269</v>
      </c>
      <c r="M269" s="77"/>
      <c r="N269" s="72"/>
      <c r="O269" s="79" t="s">
        <v>326</v>
      </c>
      <c r="P269" s="81">
        <v>43647.58614583333</v>
      </c>
      <c r="Q269" s="79" t="s">
        <v>398</v>
      </c>
      <c r="R269" s="79"/>
      <c r="S269" s="79"/>
      <c r="T269" s="79" t="s">
        <v>460</v>
      </c>
      <c r="U269" s="82" t="s">
        <v>502</v>
      </c>
      <c r="V269" s="82" t="s">
        <v>502</v>
      </c>
      <c r="W269" s="81">
        <v>43647.58614583333</v>
      </c>
      <c r="X269" s="82" t="s">
        <v>739</v>
      </c>
      <c r="Y269" s="79"/>
      <c r="Z269" s="79"/>
      <c r="AA269" s="85" t="s">
        <v>932</v>
      </c>
      <c r="AB269" s="79"/>
      <c r="AC269" s="79" t="b">
        <v>0</v>
      </c>
      <c r="AD269" s="79">
        <v>8</v>
      </c>
      <c r="AE269" s="85" t="s">
        <v>988</v>
      </c>
      <c r="AF269" s="79" t="b">
        <v>0</v>
      </c>
      <c r="AG269" s="79" t="s">
        <v>990</v>
      </c>
      <c r="AH269" s="79"/>
      <c r="AI269" s="85" t="s">
        <v>988</v>
      </c>
      <c r="AJ269" s="79" t="b">
        <v>0</v>
      </c>
      <c r="AK269" s="79">
        <v>3</v>
      </c>
      <c r="AL269" s="85" t="s">
        <v>988</v>
      </c>
      <c r="AM269" s="79" t="s">
        <v>993</v>
      </c>
      <c r="AN269" s="79" t="b">
        <v>0</v>
      </c>
      <c r="AO269" s="85" t="s">
        <v>932</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299</v>
      </c>
      <c r="B270" s="64" t="s">
        <v>301</v>
      </c>
      <c r="C270" s="65" t="s">
        <v>2400</v>
      </c>
      <c r="D270" s="66">
        <v>3</v>
      </c>
      <c r="E270" s="67" t="s">
        <v>132</v>
      </c>
      <c r="F270" s="68">
        <v>32</v>
      </c>
      <c r="G270" s="65"/>
      <c r="H270" s="69"/>
      <c r="I270" s="70"/>
      <c r="J270" s="70"/>
      <c r="K270" s="34" t="s">
        <v>65</v>
      </c>
      <c r="L270" s="77">
        <v>270</v>
      </c>
      <c r="M270" s="77"/>
      <c r="N270" s="72"/>
      <c r="O270" s="79" t="s">
        <v>326</v>
      </c>
      <c r="P270" s="81">
        <v>43647.583645833336</v>
      </c>
      <c r="Q270" s="79" t="s">
        <v>341</v>
      </c>
      <c r="R270" s="79"/>
      <c r="S270" s="79"/>
      <c r="T270" s="79" t="s">
        <v>460</v>
      </c>
      <c r="U270" s="79"/>
      <c r="V270" s="82" t="s">
        <v>595</v>
      </c>
      <c r="W270" s="81">
        <v>43647.583645833336</v>
      </c>
      <c r="X270" s="82" t="s">
        <v>740</v>
      </c>
      <c r="Y270" s="79"/>
      <c r="Z270" s="79"/>
      <c r="AA270" s="85" t="s">
        <v>933</v>
      </c>
      <c r="AB270" s="79"/>
      <c r="AC270" s="79" t="b">
        <v>0</v>
      </c>
      <c r="AD270" s="79">
        <v>0</v>
      </c>
      <c r="AE270" s="85" t="s">
        <v>988</v>
      </c>
      <c r="AF270" s="79" t="b">
        <v>0</v>
      </c>
      <c r="AG270" s="79" t="s">
        <v>990</v>
      </c>
      <c r="AH270" s="79"/>
      <c r="AI270" s="85" t="s">
        <v>988</v>
      </c>
      <c r="AJ270" s="79" t="b">
        <v>0</v>
      </c>
      <c r="AK270" s="79">
        <v>5</v>
      </c>
      <c r="AL270" s="85" t="s">
        <v>931</v>
      </c>
      <c r="AM270" s="79" t="s">
        <v>996</v>
      </c>
      <c r="AN270" s="79" t="b">
        <v>0</v>
      </c>
      <c r="AO270" s="85" t="s">
        <v>931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260</v>
      </c>
      <c r="B271" s="64" t="s">
        <v>267</v>
      </c>
      <c r="C271" s="65" t="s">
        <v>2400</v>
      </c>
      <c r="D271" s="66">
        <v>3</v>
      </c>
      <c r="E271" s="67" t="s">
        <v>132</v>
      </c>
      <c r="F271" s="68">
        <v>32</v>
      </c>
      <c r="G271" s="65"/>
      <c r="H271" s="69"/>
      <c r="I271" s="70"/>
      <c r="J271" s="70"/>
      <c r="K271" s="34" t="s">
        <v>65</v>
      </c>
      <c r="L271" s="77">
        <v>271</v>
      </c>
      <c r="M271" s="77"/>
      <c r="N271" s="72"/>
      <c r="O271" s="79" t="s">
        <v>326</v>
      </c>
      <c r="P271" s="81">
        <v>43647.58545138889</v>
      </c>
      <c r="Q271" s="79" t="s">
        <v>341</v>
      </c>
      <c r="R271" s="79"/>
      <c r="S271" s="79"/>
      <c r="T271" s="79" t="s">
        <v>460</v>
      </c>
      <c r="U271" s="79"/>
      <c r="V271" s="82" t="s">
        <v>585</v>
      </c>
      <c r="W271" s="81">
        <v>43647.58545138889</v>
      </c>
      <c r="X271" s="82" t="s">
        <v>737</v>
      </c>
      <c r="Y271" s="79"/>
      <c r="Z271" s="79"/>
      <c r="AA271" s="85" t="s">
        <v>930</v>
      </c>
      <c r="AB271" s="79"/>
      <c r="AC271" s="79" t="b">
        <v>0</v>
      </c>
      <c r="AD271" s="79">
        <v>0</v>
      </c>
      <c r="AE271" s="85" t="s">
        <v>988</v>
      </c>
      <c r="AF271" s="79" t="b">
        <v>0</v>
      </c>
      <c r="AG271" s="79" t="s">
        <v>990</v>
      </c>
      <c r="AH271" s="79"/>
      <c r="AI271" s="85" t="s">
        <v>988</v>
      </c>
      <c r="AJ271" s="79" t="b">
        <v>0</v>
      </c>
      <c r="AK271" s="79">
        <v>5</v>
      </c>
      <c r="AL271" s="85" t="s">
        <v>931</v>
      </c>
      <c r="AM271" s="79" t="s">
        <v>993</v>
      </c>
      <c r="AN271" s="79" t="b">
        <v>0</v>
      </c>
      <c r="AO271" s="85" t="s">
        <v>931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2</v>
      </c>
      <c r="BD271" s="48">
        <v>2</v>
      </c>
      <c r="BE271" s="49">
        <v>11.11111111111111</v>
      </c>
      <c r="BF271" s="48">
        <v>0</v>
      </c>
      <c r="BG271" s="49">
        <v>0</v>
      </c>
      <c r="BH271" s="48">
        <v>0</v>
      </c>
      <c r="BI271" s="49">
        <v>0</v>
      </c>
      <c r="BJ271" s="48">
        <v>16</v>
      </c>
      <c r="BK271" s="49">
        <v>88.88888888888889</v>
      </c>
      <c r="BL271" s="48">
        <v>18</v>
      </c>
    </row>
    <row r="272" spans="1:64" ht="15">
      <c r="A272" s="64" t="s">
        <v>267</v>
      </c>
      <c r="B272" s="64" t="s">
        <v>283</v>
      </c>
      <c r="C272" s="65" t="s">
        <v>2401</v>
      </c>
      <c r="D272" s="66">
        <v>5.333333333333334</v>
      </c>
      <c r="E272" s="67" t="s">
        <v>136</v>
      </c>
      <c r="F272" s="68">
        <v>30.142857142857142</v>
      </c>
      <c r="G272" s="65"/>
      <c r="H272" s="69"/>
      <c r="I272" s="70"/>
      <c r="J272" s="70"/>
      <c r="K272" s="34" t="s">
        <v>65</v>
      </c>
      <c r="L272" s="77">
        <v>272</v>
      </c>
      <c r="M272" s="77"/>
      <c r="N272" s="72"/>
      <c r="O272" s="79" t="s">
        <v>326</v>
      </c>
      <c r="P272" s="81">
        <v>43647.58078703703</v>
      </c>
      <c r="Q272" s="79" t="s">
        <v>397</v>
      </c>
      <c r="R272" s="79"/>
      <c r="S272" s="79"/>
      <c r="T272" s="79" t="s">
        <v>460</v>
      </c>
      <c r="U272" s="82" t="s">
        <v>501</v>
      </c>
      <c r="V272" s="82" t="s">
        <v>501</v>
      </c>
      <c r="W272" s="81">
        <v>43647.58078703703</v>
      </c>
      <c r="X272" s="82" t="s">
        <v>738</v>
      </c>
      <c r="Y272" s="79"/>
      <c r="Z272" s="79"/>
      <c r="AA272" s="85" t="s">
        <v>931</v>
      </c>
      <c r="AB272" s="79"/>
      <c r="AC272" s="79" t="b">
        <v>0</v>
      </c>
      <c r="AD272" s="79">
        <v>10</v>
      </c>
      <c r="AE272" s="85" t="s">
        <v>988</v>
      </c>
      <c r="AF272" s="79" t="b">
        <v>0</v>
      </c>
      <c r="AG272" s="79" t="s">
        <v>990</v>
      </c>
      <c r="AH272" s="79"/>
      <c r="AI272" s="85" t="s">
        <v>988</v>
      </c>
      <c r="AJ272" s="79" t="b">
        <v>0</v>
      </c>
      <c r="AK272" s="79">
        <v>5</v>
      </c>
      <c r="AL272" s="85" t="s">
        <v>988</v>
      </c>
      <c r="AM272" s="79" t="s">
        <v>993</v>
      </c>
      <c r="AN272" s="79" t="b">
        <v>0</v>
      </c>
      <c r="AO272" s="85" t="s">
        <v>931</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2</v>
      </c>
      <c r="BC272" s="78" t="str">
        <f>REPLACE(INDEX(GroupVertices[Group],MATCH(Edges[[#This Row],[Vertex 2]],GroupVertices[Vertex],0)),1,1,"")</f>
        <v>2</v>
      </c>
      <c r="BD272" s="48">
        <v>2</v>
      </c>
      <c r="BE272" s="49">
        <v>12.5</v>
      </c>
      <c r="BF272" s="48">
        <v>0</v>
      </c>
      <c r="BG272" s="49">
        <v>0</v>
      </c>
      <c r="BH272" s="48">
        <v>0</v>
      </c>
      <c r="BI272" s="49">
        <v>0</v>
      </c>
      <c r="BJ272" s="48">
        <v>14</v>
      </c>
      <c r="BK272" s="49">
        <v>87.5</v>
      </c>
      <c r="BL272" s="48">
        <v>16</v>
      </c>
    </row>
    <row r="273" spans="1:64" ht="15">
      <c r="A273" s="64" t="s">
        <v>267</v>
      </c>
      <c r="B273" s="64" t="s">
        <v>283</v>
      </c>
      <c r="C273" s="65" t="s">
        <v>2401</v>
      </c>
      <c r="D273" s="66">
        <v>5.333333333333334</v>
      </c>
      <c r="E273" s="67" t="s">
        <v>136</v>
      </c>
      <c r="F273" s="68">
        <v>30.142857142857142</v>
      </c>
      <c r="G273" s="65"/>
      <c r="H273" s="69"/>
      <c r="I273" s="70"/>
      <c r="J273" s="70"/>
      <c r="K273" s="34" t="s">
        <v>65</v>
      </c>
      <c r="L273" s="77">
        <v>273</v>
      </c>
      <c r="M273" s="77"/>
      <c r="N273" s="72"/>
      <c r="O273" s="79" t="s">
        <v>326</v>
      </c>
      <c r="P273" s="81">
        <v>43647.58614583333</v>
      </c>
      <c r="Q273" s="79" t="s">
        <v>398</v>
      </c>
      <c r="R273" s="79"/>
      <c r="S273" s="79"/>
      <c r="T273" s="79" t="s">
        <v>460</v>
      </c>
      <c r="U273" s="82" t="s">
        <v>502</v>
      </c>
      <c r="V273" s="82" t="s">
        <v>502</v>
      </c>
      <c r="W273" s="81">
        <v>43647.58614583333</v>
      </c>
      <c r="X273" s="82" t="s">
        <v>739</v>
      </c>
      <c r="Y273" s="79"/>
      <c r="Z273" s="79"/>
      <c r="AA273" s="85" t="s">
        <v>932</v>
      </c>
      <c r="AB273" s="79"/>
      <c r="AC273" s="79" t="b">
        <v>0</v>
      </c>
      <c r="AD273" s="79">
        <v>8</v>
      </c>
      <c r="AE273" s="85" t="s">
        <v>988</v>
      </c>
      <c r="AF273" s="79" t="b">
        <v>0</v>
      </c>
      <c r="AG273" s="79" t="s">
        <v>990</v>
      </c>
      <c r="AH273" s="79"/>
      <c r="AI273" s="85" t="s">
        <v>988</v>
      </c>
      <c r="AJ273" s="79" t="b">
        <v>0</v>
      </c>
      <c r="AK273" s="79">
        <v>3</v>
      </c>
      <c r="AL273" s="85" t="s">
        <v>988</v>
      </c>
      <c r="AM273" s="79" t="s">
        <v>993</v>
      </c>
      <c r="AN273" s="79" t="b">
        <v>0</v>
      </c>
      <c r="AO273" s="85" t="s">
        <v>932</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23</v>
      </c>
      <c r="BK273" s="49">
        <v>100</v>
      </c>
      <c r="BL273" s="48">
        <v>23</v>
      </c>
    </row>
    <row r="274" spans="1:64" ht="15">
      <c r="A274" s="64" t="s">
        <v>299</v>
      </c>
      <c r="B274" s="64" t="s">
        <v>267</v>
      </c>
      <c r="C274" s="65" t="s">
        <v>2400</v>
      </c>
      <c r="D274" s="66">
        <v>3</v>
      </c>
      <c r="E274" s="67" t="s">
        <v>132</v>
      </c>
      <c r="F274" s="68">
        <v>32</v>
      </c>
      <c r="G274" s="65"/>
      <c r="H274" s="69"/>
      <c r="I274" s="70"/>
      <c r="J274" s="70"/>
      <c r="K274" s="34" t="s">
        <v>65</v>
      </c>
      <c r="L274" s="77">
        <v>274</v>
      </c>
      <c r="M274" s="77"/>
      <c r="N274" s="72"/>
      <c r="O274" s="79" t="s">
        <v>326</v>
      </c>
      <c r="P274" s="81">
        <v>43647.583645833336</v>
      </c>
      <c r="Q274" s="79" t="s">
        <v>341</v>
      </c>
      <c r="R274" s="79"/>
      <c r="S274" s="79"/>
      <c r="T274" s="79" t="s">
        <v>460</v>
      </c>
      <c r="U274" s="79"/>
      <c r="V274" s="82" t="s">
        <v>595</v>
      </c>
      <c r="W274" s="81">
        <v>43647.583645833336</v>
      </c>
      <c r="X274" s="82" t="s">
        <v>740</v>
      </c>
      <c r="Y274" s="79"/>
      <c r="Z274" s="79"/>
      <c r="AA274" s="85" t="s">
        <v>933</v>
      </c>
      <c r="AB274" s="79"/>
      <c r="AC274" s="79" t="b">
        <v>0</v>
      </c>
      <c r="AD274" s="79">
        <v>0</v>
      </c>
      <c r="AE274" s="85" t="s">
        <v>988</v>
      </c>
      <c r="AF274" s="79" t="b">
        <v>0</v>
      </c>
      <c r="AG274" s="79" t="s">
        <v>990</v>
      </c>
      <c r="AH274" s="79"/>
      <c r="AI274" s="85" t="s">
        <v>988</v>
      </c>
      <c r="AJ274" s="79" t="b">
        <v>0</v>
      </c>
      <c r="AK274" s="79">
        <v>5</v>
      </c>
      <c r="AL274" s="85" t="s">
        <v>931</v>
      </c>
      <c r="AM274" s="79" t="s">
        <v>996</v>
      </c>
      <c r="AN274" s="79" t="b">
        <v>0</v>
      </c>
      <c r="AO274" s="85" t="s">
        <v>931</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2</v>
      </c>
      <c r="BE274" s="49">
        <v>11.11111111111111</v>
      </c>
      <c r="BF274" s="48">
        <v>0</v>
      </c>
      <c r="BG274" s="49">
        <v>0</v>
      </c>
      <c r="BH274" s="48">
        <v>0</v>
      </c>
      <c r="BI274" s="49">
        <v>0</v>
      </c>
      <c r="BJ274" s="48">
        <v>16</v>
      </c>
      <c r="BK274" s="49">
        <v>88.88888888888889</v>
      </c>
      <c r="BL274" s="48">
        <v>18</v>
      </c>
    </row>
    <row r="275" spans="1:64" ht="15">
      <c r="A275" s="64" t="s">
        <v>302</v>
      </c>
      <c r="B275" s="64" t="s">
        <v>283</v>
      </c>
      <c r="C275" s="65" t="s">
        <v>2400</v>
      </c>
      <c r="D275" s="66">
        <v>3</v>
      </c>
      <c r="E275" s="67" t="s">
        <v>132</v>
      </c>
      <c r="F275" s="68">
        <v>32</v>
      </c>
      <c r="G275" s="65"/>
      <c r="H275" s="69"/>
      <c r="I275" s="70"/>
      <c r="J275" s="70"/>
      <c r="K275" s="34" t="s">
        <v>65</v>
      </c>
      <c r="L275" s="77">
        <v>275</v>
      </c>
      <c r="M275" s="77"/>
      <c r="N275" s="72"/>
      <c r="O275" s="79" t="s">
        <v>326</v>
      </c>
      <c r="P275" s="81">
        <v>43647.62917824074</v>
      </c>
      <c r="Q275" s="79" t="s">
        <v>399</v>
      </c>
      <c r="R275" s="79"/>
      <c r="S275" s="79"/>
      <c r="T275" s="79" t="s">
        <v>460</v>
      </c>
      <c r="U275" s="79"/>
      <c r="V275" s="82" t="s">
        <v>598</v>
      </c>
      <c r="W275" s="81">
        <v>43647.62917824074</v>
      </c>
      <c r="X275" s="82" t="s">
        <v>741</v>
      </c>
      <c r="Y275" s="79"/>
      <c r="Z275" s="79"/>
      <c r="AA275" s="85" t="s">
        <v>934</v>
      </c>
      <c r="AB275" s="79"/>
      <c r="AC275" s="79" t="b">
        <v>0</v>
      </c>
      <c r="AD275" s="79">
        <v>9</v>
      </c>
      <c r="AE275" s="85" t="s">
        <v>988</v>
      </c>
      <c r="AF275" s="79" t="b">
        <v>0</v>
      </c>
      <c r="AG275" s="79" t="s">
        <v>990</v>
      </c>
      <c r="AH275" s="79"/>
      <c r="AI275" s="85" t="s">
        <v>988</v>
      </c>
      <c r="AJ275" s="79" t="b">
        <v>0</v>
      </c>
      <c r="AK275" s="79">
        <v>4</v>
      </c>
      <c r="AL275" s="85" t="s">
        <v>988</v>
      </c>
      <c r="AM275" s="79" t="s">
        <v>992</v>
      </c>
      <c r="AN275" s="79" t="b">
        <v>0</v>
      </c>
      <c r="AO275" s="85" t="s">
        <v>934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1</v>
      </c>
      <c r="BE275" s="49">
        <v>2.857142857142857</v>
      </c>
      <c r="BF275" s="48">
        <v>0</v>
      </c>
      <c r="BG275" s="49">
        <v>0</v>
      </c>
      <c r="BH275" s="48">
        <v>0</v>
      </c>
      <c r="BI275" s="49">
        <v>0</v>
      </c>
      <c r="BJ275" s="48">
        <v>34</v>
      </c>
      <c r="BK275" s="49">
        <v>97.14285714285714</v>
      </c>
      <c r="BL275" s="48">
        <v>35</v>
      </c>
    </row>
    <row r="276" spans="1:64" ht="15">
      <c r="A276" s="64" t="s">
        <v>302</v>
      </c>
      <c r="B276" s="64" t="s">
        <v>302</v>
      </c>
      <c r="C276" s="65" t="s">
        <v>2400</v>
      </c>
      <c r="D276" s="66">
        <v>3</v>
      </c>
      <c r="E276" s="67" t="s">
        <v>132</v>
      </c>
      <c r="F276" s="68">
        <v>32</v>
      </c>
      <c r="G276" s="65"/>
      <c r="H276" s="69"/>
      <c r="I276" s="70"/>
      <c r="J276" s="70"/>
      <c r="K276" s="34" t="s">
        <v>65</v>
      </c>
      <c r="L276" s="77">
        <v>276</v>
      </c>
      <c r="M276" s="77"/>
      <c r="N276" s="72"/>
      <c r="O276" s="79" t="s">
        <v>176</v>
      </c>
      <c r="P276" s="81">
        <v>43647.65148148148</v>
      </c>
      <c r="Q276" s="79" t="s">
        <v>400</v>
      </c>
      <c r="R276" s="79"/>
      <c r="S276" s="79"/>
      <c r="T276" s="79" t="s">
        <v>460</v>
      </c>
      <c r="U276" s="82" t="s">
        <v>503</v>
      </c>
      <c r="V276" s="82" t="s">
        <v>503</v>
      </c>
      <c r="W276" s="81">
        <v>43647.65148148148</v>
      </c>
      <c r="X276" s="82" t="s">
        <v>742</v>
      </c>
      <c r="Y276" s="79"/>
      <c r="Z276" s="79"/>
      <c r="AA276" s="85" t="s">
        <v>935</v>
      </c>
      <c r="AB276" s="79"/>
      <c r="AC276" s="79" t="b">
        <v>0</v>
      </c>
      <c r="AD276" s="79">
        <v>2</v>
      </c>
      <c r="AE276" s="85" t="s">
        <v>988</v>
      </c>
      <c r="AF276" s="79" t="b">
        <v>0</v>
      </c>
      <c r="AG276" s="79" t="s">
        <v>990</v>
      </c>
      <c r="AH276" s="79"/>
      <c r="AI276" s="85" t="s">
        <v>988</v>
      </c>
      <c r="AJ276" s="79" t="b">
        <v>0</v>
      </c>
      <c r="AK276" s="79">
        <v>0</v>
      </c>
      <c r="AL276" s="85" t="s">
        <v>988</v>
      </c>
      <c r="AM276" s="79" t="s">
        <v>992</v>
      </c>
      <c r="AN276" s="79" t="b">
        <v>0</v>
      </c>
      <c r="AO276" s="85" t="s">
        <v>935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v>1</v>
      </c>
      <c r="BE276" s="49">
        <v>20</v>
      </c>
      <c r="BF276" s="48">
        <v>0</v>
      </c>
      <c r="BG276" s="49">
        <v>0</v>
      </c>
      <c r="BH276" s="48">
        <v>0</v>
      </c>
      <c r="BI276" s="49">
        <v>0</v>
      </c>
      <c r="BJ276" s="48">
        <v>4</v>
      </c>
      <c r="BK276" s="49">
        <v>80</v>
      </c>
      <c r="BL276" s="48">
        <v>5</v>
      </c>
    </row>
    <row r="277" spans="1:64" ht="15">
      <c r="A277" s="64" t="s">
        <v>299</v>
      </c>
      <c r="B277" s="64" t="s">
        <v>302</v>
      </c>
      <c r="C277" s="65" t="s">
        <v>2400</v>
      </c>
      <c r="D277" s="66">
        <v>3</v>
      </c>
      <c r="E277" s="67" t="s">
        <v>132</v>
      </c>
      <c r="F277" s="68">
        <v>32</v>
      </c>
      <c r="G277" s="65"/>
      <c r="H277" s="69"/>
      <c r="I277" s="70"/>
      <c r="J277" s="70"/>
      <c r="K277" s="34" t="s">
        <v>65</v>
      </c>
      <c r="L277" s="77">
        <v>277</v>
      </c>
      <c r="M277" s="77"/>
      <c r="N277" s="72"/>
      <c r="O277" s="79" t="s">
        <v>326</v>
      </c>
      <c r="P277" s="81">
        <v>43647.64481481481</v>
      </c>
      <c r="Q277" s="79" t="s">
        <v>355</v>
      </c>
      <c r="R277" s="79"/>
      <c r="S277" s="79"/>
      <c r="T277" s="79"/>
      <c r="U277" s="79"/>
      <c r="V277" s="82" t="s">
        <v>595</v>
      </c>
      <c r="W277" s="81">
        <v>43647.64481481481</v>
      </c>
      <c r="X277" s="82" t="s">
        <v>743</v>
      </c>
      <c r="Y277" s="79"/>
      <c r="Z277" s="79"/>
      <c r="AA277" s="85" t="s">
        <v>936</v>
      </c>
      <c r="AB277" s="79"/>
      <c r="AC277" s="79" t="b">
        <v>0</v>
      </c>
      <c r="AD277" s="79">
        <v>0</v>
      </c>
      <c r="AE277" s="85" t="s">
        <v>988</v>
      </c>
      <c r="AF277" s="79" t="b">
        <v>0</v>
      </c>
      <c r="AG277" s="79" t="s">
        <v>990</v>
      </c>
      <c r="AH277" s="79"/>
      <c r="AI277" s="85" t="s">
        <v>988</v>
      </c>
      <c r="AJ277" s="79" t="b">
        <v>0</v>
      </c>
      <c r="AK277" s="79">
        <v>4</v>
      </c>
      <c r="AL277" s="85" t="s">
        <v>934</v>
      </c>
      <c r="AM277" s="79" t="s">
        <v>996</v>
      </c>
      <c r="AN277" s="79" t="b">
        <v>0</v>
      </c>
      <c r="AO277" s="85" t="s">
        <v>934</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28</v>
      </c>
      <c r="BK277" s="49">
        <v>100</v>
      </c>
      <c r="BL277" s="48">
        <v>28</v>
      </c>
    </row>
    <row r="278" spans="1:64" ht="15">
      <c r="A278" s="64" t="s">
        <v>300</v>
      </c>
      <c r="B278" s="64" t="s">
        <v>283</v>
      </c>
      <c r="C278" s="65" t="s">
        <v>2400</v>
      </c>
      <c r="D278" s="66">
        <v>3</v>
      </c>
      <c r="E278" s="67" t="s">
        <v>132</v>
      </c>
      <c r="F278" s="68">
        <v>32</v>
      </c>
      <c r="G278" s="65"/>
      <c r="H278" s="69"/>
      <c r="I278" s="70"/>
      <c r="J278" s="70"/>
      <c r="K278" s="34" t="s">
        <v>66</v>
      </c>
      <c r="L278" s="77">
        <v>278</v>
      </c>
      <c r="M278" s="77"/>
      <c r="N278" s="72"/>
      <c r="O278" s="79" t="s">
        <v>326</v>
      </c>
      <c r="P278" s="81">
        <v>43647.61883101852</v>
      </c>
      <c r="Q278" s="79" t="s">
        <v>343</v>
      </c>
      <c r="R278" s="79"/>
      <c r="S278" s="79"/>
      <c r="T278" s="79"/>
      <c r="U278" s="79"/>
      <c r="V278" s="82" t="s">
        <v>596</v>
      </c>
      <c r="W278" s="81">
        <v>43647.61883101852</v>
      </c>
      <c r="X278" s="82" t="s">
        <v>744</v>
      </c>
      <c r="Y278" s="79"/>
      <c r="Z278" s="79"/>
      <c r="AA278" s="85" t="s">
        <v>937</v>
      </c>
      <c r="AB278" s="79"/>
      <c r="AC278" s="79" t="b">
        <v>0</v>
      </c>
      <c r="AD278" s="79">
        <v>0</v>
      </c>
      <c r="AE278" s="85" t="s">
        <v>988</v>
      </c>
      <c r="AF278" s="79" t="b">
        <v>0</v>
      </c>
      <c r="AG278" s="79" t="s">
        <v>990</v>
      </c>
      <c r="AH278" s="79"/>
      <c r="AI278" s="85" t="s">
        <v>988</v>
      </c>
      <c r="AJ278" s="79" t="b">
        <v>0</v>
      </c>
      <c r="AK278" s="79">
        <v>8</v>
      </c>
      <c r="AL278" s="85" t="s">
        <v>938</v>
      </c>
      <c r="AM278" s="79" t="s">
        <v>992</v>
      </c>
      <c r="AN278" s="79" t="b">
        <v>0</v>
      </c>
      <c r="AO278" s="85" t="s">
        <v>938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1</v>
      </c>
      <c r="BE278" s="49">
        <v>4.761904761904762</v>
      </c>
      <c r="BF278" s="48">
        <v>1</v>
      </c>
      <c r="BG278" s="49">
        <v>4.761904761904762</v>
      </c>
      <c r="BH278" s="48">
        <v>0</v>
      </c>
      <c r="BI278" s="49">
        <v>0</v>
      </c>
      <c r="BJ278" s="48">
        <v>19</v>
      </c>
      <c r="BK278" s="49">
        <v>90.47619047619048</v>
      </c>
      <c r="BL278" s="48">
        <v>21</v>
      </c>
    </row>
    <row r="279" spans="1:64" ht="15">
      <c r="A279" s="64" t="s">
        <v>283</v>
      </c>
      <c r="B279" s="64" t="s">
        <v>300</v>
      </c>
      <c r="C279" s="65" t="s">
        <v>2400</v>
      </c>
      <c r="D279" s="66">
        <v>3</v>
      </c>
      <c r="E279" s="67" t="s">
        <v>132</v>
      </c>
      <c r="F279" s="68">
        <v>32</v>
      </c>
      <c r="G279" s="65"/>
      <c r="H279" s="69"/>
      <c r="I279" s="70"/>
      <c r="J279" s="70"/>
      <c r="K279" s="34" t="s">
        <v>66</v>
      </c>
      <c r="L279" s="77">
        <v>279</v>
      </c>
      <c r="M279" s="77"/>
      <c r="N279" s="72"/>
      <c r="O279" s="79" t="s">
        <v>326</v>
      </c>
      <c r="P279" s="81">
        <v>43647.55695601852</v>
      </c>
      <c r="Q279" s="79" t="s">
        <v>401</v>
      </c>
      <c r="R279" s="79"/>
      <c r="S279" s="79"/>
      <c r="T279" s="79" t="s">
        <v>460</v>
      </c>
      <c r="U279" s="82" t="s">
        <v>504</v>
      </c>
      <c r="V279" s="82" t="s">
        <v>504</v>
      </c>
      <c r="W279" s="81">
        <v>43647.55695601852</v>
      </c>
      <c r="X279" s="82" t="s">
        <v>745</v>
      </c>
      <c r="Y279" s="79"/>
      <c r="Z279" s="79"/>
      <c r="AA279" s="85" t="s">
        <v>938</v>
      </c>
      <c r="AB279" s="79"/>
      <c r="AC279" s="79" t="b">
        <v>0</v>
      </c>
      <c r="AD279" s="79">
        <v>20</v>
      </c>
      <c r="AE279" s="85" t="s">
        <v>988</v>
      </c>
      <c r="AF279" s="79" t="b">
        <v>0</v>
      </c>
      <c r="AG279" s="79" t="s">
        <v>990</v>
      </c>
      <c r="AH279" s="79"/>
      <c r="AI279" s="85" t="s">
        <v>988</v>
      </c>
      <c r="AJ279" s="79" t="b">
        <v>0</v>
      </c>
      <c r="AK279" s="79">
        <v>8</v>
      </c>
      <c r="AL279" s="85" t="s">
        <v>988</v>
      </c>
      <c r="AM279" s="79" t="s">
        <v>993</v>
      </c>
      <c r="AN279" s="79" t="b">
        <v>0</v>
      </c>
      <c r="AO279" s="85" t="s">
        <v>938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1</v>
      </c>
      <c r="BE279" s="49">
        <v>4.761904761904762</v>
      </c>
      <c r="BF279" s="48">
        <v>1</v>
      </c>
      <c r="BG279" s="49">
        <v>4.761904761904762</v>
      </c>
      <c r="BH279" s="48">
        <v>0</v>
      </c>
      <c r="BI279" s="49">
        <v>0</v>
      </c>
      <c r="BJ279" s="48">
        <v>19</v>
      </c>
      <c r="BK279" s="49">
        <v>90.47619047619048</v>
      </c>
      <c r="BL279" s="48">
        <v>21</v>
      </c>
    </row>
    <row r="280" spans="1:64" ht="15">
      <c r="A280" s="64" t="s">
        <v>299</v>
      </c>
      <c r="B280" s="64" t="s">
        <v>300</v>
      </c>
      <c r="C280" s="65" t="s">
        <v>2400</v>
      </c>
      <c r="D280" s="66">
        <v>3</v>
      </c>
      <c r="E280" s="67" t="s">
        <v>132</v>
      </c>
      <c r="F280" s="68">
        <v>32</v>
      </c>
      <c r="G280" s="65"/>
      <c r="H280" s="69"/>
      <c r="I280" s="70"/>
      <c r="J280" s="70"/>
      <c r="K280" s="34" t="s">
        <v>65</v>
      </c>
      <c r="L280" s="77">
        <v>280</v>
      </c>
      <c r="M280" s="77"/>
      <c r="N280" s="72"/>
      <c r="O280" s="79" t="s">
        <v>326</v>
      </c>
      <c r="P280" s="81">
        <v>43647.559375</v>
      </c>
      <c r="Q280" s="79" t="s">
        <v>343</v>
      </c>
      <c r="R280" s="79"/>
      <c r="S280" s="79"/>
      <c r="T280" s="79"/>
      <c r="U280" s="79"/>
      <c r="V280" s="82" t="s">
        <v>595</v>
      </c>
      <c r="W280" s="81">
        <v>43647.559375</v>
      </c>
      <c r="X280" s="82" t="s">
        <v>746</v>
      </c>
      <c r="Y280" s="79"/>
      <c r="Z280" s="79"/>
      <c r="AA280" s="85" t="s">
        <v>939</v>
      </c>
      <c r="AB280" s="79"/>
      <c r="AC280" s="79" t="b">
        <v>0</v>
      </c>
      <c r="AD280" s="79">
        <v>0</v>
      </c>
      <c r="AE280" s="85" t="s">
        <v>988</v>
      </c>
      <c r="AF280" s="79" t="b">
        <v>0</v>
      </c>
      <c r="AG280" s="79" t="s">
        <v>990</v>
      </c>
      <c r="AH280" s="79"/>
      <c r="AI280" s="85" t="s">
        <v>988</v>
      </c>
      <c r="AJ280" s="79" t="b">
        <v>0</v>
      </c>
      <c r="AK280" s="79">
        <v>8</v>
      </c>
      <c r="AL280" s="85" t="s">
        <v>938</v>
      </c>
      <c r="AM280" s="79" t="s">
        <v>996</v>
      </c>
      <c r="AN280" s="79" t="b">
        <v>0</v>
      </c>
      <c r="AO280" s="85" t="s">
        <v>938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1</v>
      </c>
      <c r="BE280" s="49">
        <v>4.761904761904762</v>
      </c>
      <c r="BF280" s="48">
        <v>1</v>
      </c>
      <c r="BG280" s="49">
        <v>4.761904761904762</v>
      </c>
      <c r="BH280" s="48">
        <v>0</v>
      </c>
      <c r="BI280" s="49">
        <v>0</v>
      </c>
      <c r="BJ280" s="48">
        <v>19</v>
      </c>
      <c r="BK280" s="49">
        <v>90.47619047619048</v>
      </c>
      <c r="BL280" s="48">
        <v>21</v>
      </c>
    </row>
    <row r="281" spans="1:64" ht="15">
      <c r="A281" s="64" t="s">
        <v>303</v>
      </c>
      <c r="B281" s="64" t="s">
        <v>300</v>
      </c>
      <c r="C281" s="65" t="s">
        <v>2400</v>
      </c>
      <c r="D281" s="66">
        <v>3</v>
      </c>
      <c r="E281" s="67" t="s">
        <v>132</v>
      </c>
      <c r="F281" s="68">
        <v>32</v>
      </c>
      <c r="G281" s="65"/>
      <c r="H281" s="69"/>
      <c r="I281" s="70"/>
      <c r="J281" s="70"/>
      <c r="K281" s="34" t="s">
        <v>65</v>
      </c>
      <c r="L281" s="77">
        <v>281</v>
      </c>
      <c r="M281" s="77"/>
      <c r="N281" s="72"/>
      <c r="O281" s="79" t="s">
        <v>326</v>
      </c>
      <c r="P281" s="81">
        <v>43648.49481481482</v>
      </c>
      <c r="Q281" s="79" t="s">
        <v>343</v>
      </c>
      <c r="R281" s="79"/>
      <c r="S281" s="79"/>
      <c r="T281" s="79"/>
      <c r="U281" s="79"/>
      <c r="V281" s="82" t="s">
        <v>599</v>
      </c>
      <c r="W281" s="81">
        <v>43648.49481481482</v>
      </c>
      <c r="X281" s="82" t="s">
        <v>747</v>
      </c>
      <c r="Y281" s="79"/>
      <c r="Z281" s="79"/>
      <c r="AA281" s="85" t="s">
        <v>940</v>
      </c>
      <c r="AB281" s="79"/>
      <c r="AC281" s="79" t="b">
        <v>0</v>
      </c>
      <c r="AD281" s="79">
        <v>0</v>
      </c>
      <c r="AE281" s="85" t="s">
        <v>988</v>
      </c>
      <c r="AF281" s="79" t="b">
        <v>0</v>
      </c>
      <c r="AG281" s="79" t="s">
        <v>990</v>
      </c>
      <c r="AH281" s="79"/>
      <c r="AI281" s="85" t="s">
        <v>988</v>
      </c>
      <c r="AJ281" s="79" t="b">
        <v>0</v>
      </c>
      <c r="AK281" s="79">
        <v>8</v>
      </c>
      <c r="AL281" s="85" t="s">
        <v>938</v>
      </c>
      <c r="AM281" s="79" t="s">
        <v>994</v>
      </c>
      <c r="AN281" s="79" t="b">
        <v>0</v>
      </c>
      <c r="AO281" s="85" t="s">
        <v>938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303</v>
      </c>
      <c r="B282" s="64" t="s">
        <v>283</v>
      </c>
      <c r="C282" s="65" t="s">
        <v>2401</v>
      </c>
      <c r="D282" s="66">
        <v>5.333333333333334</v>
      </c>
      <c r="E282" s="67" t="s">
        <v>136</v>
      </c>
      <c r="F282" s="68">
        <v>30.142857142857142</v>
      </c>
      <c r="G282" s="65"/>
      <c r="H282" s="69"/>
      <c r="I282" s="70"/>
      <c r="J282" s="70"/>
      <c r="K282" s="34" t="s">
        <v>65</v>
      </c>
      <c r="L282" s="77">
        <v>282</v>
      </c>
      <c r="M282" s="77"/>
      <c r="N282" s="72"/>
      <c r="O282" s="79" t="s">
        <v>326</v>
      </c>
      <c r="P282" s="81">
        <v>43648.49481481482</v>
      </c>
      <c r="Q282" s="79" t="s">
        <v>343</v>
      </c>
      <c r="R282" s="79"/>
      <c r="S282" s="79"/>
      <c r="T282" s="79"/>
      <c r="U282" s="79"/>
      <c r="V282" s="82" t="s">
        <v>599</v>
      </c>
      <c r="W282" s="81">
        <v>43648.49481481482</v>
      </c>
      <c r="X282" s="82" t="s">
        <v>747</v>
      </c>
      <c r="Y282" s="79"/>
      <c r="Z282" s="79"/>
      <c r="AA282" s="85" t="s">
        <v>940</v>
      </c>
      <c r="AB282" s="79"/>
      <c r="AC282" s="79" t="b">
        <v>0</v>
      </c>
      <c r="AD282" s="79">
        <v>0</v>
      </c>
      <c r="AE282" s="85" t="s">
        <v>988</v>
      </c>
      <c r="AF282" s="79" t="b">
        <v>0</v>
      </c>
      <c r="AG282" s="79" t="s">
        <v>990</v>
      </c>
      <c r="AH282" s="79"/>
      <c r="AI282" s="85" t="s">
        <v>988</v>
      </c>
      <c r="AJ282" s="79" t="b">
        <v>0</v>
      </c>
      <c r="AK282" s="79">
        <v>8</v>
      </c>
      <c r="AL282" s="85" t="s">
        <v>938</v>
      </c>
      <c r="AM282" s="79" t="s">
        <v>994</v>
      </c>
      <c r="AN282" s="79" t="b">
        <v>0</v>
      </c>
      <c r="AO282" s="85" t="s">
        <v>938</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2</v>
      </c>
      <c r="BC282" s="78" t="str">
        <f>REPLACE(INDEX(GroupVertices[Group],MATCH(Edges[[#This Row],[Vertex 2]],GroupVertices[Vertex],0)),1,1,"")</f>
        <v>2</v>
      </c>
      <c r="BD282" s="48">
        <v>1</v>
      </c>
      <c r="BE282" s="49">
        <v>4.761904761904762</v>
      </c>
      <c r="BF282" s="48">
        <v>1</v>
      </c>
      <c r="BG282" s="49">
        <v>4.761904761904762</v>
      </c>
      <c r="BH282" s="48">
        <v>0</v>
      </c>
      <c r="BI282" s="49">
        <v>0</v>
      </c>
      <c r="BJ282" s="48">
        <v>19</v>
      </c>
      <c r="BK282" s="49">
        <v>90.47619047619048</v>
      </c>
      <c r="BL282" s="48">
        <v>21</v>
      </c>
    </row>
    <row r="283" spans="1:64" ht="15">
      <c r="A283" s="64" t="s">
        <v>303</v>
      </c>
      <c r="B283" s="64" t="s">
        <v>305</v>
      </c>
      <c r="C283" s="65" t="s">
        <v>2400</v>
      </c>
      <c r="D283" s="66">
        <v>3</v>
      </c>
      <c r="E283" s="67" t="s">
        <v>132</v>
      </c>
      <c r="F283" s="68">
        <v>32</v>
      </c>
      <c r="G283" s="65"/>
      <c r="H283" s="69"/>
      <c r="I283" s="70"/>
      <c r="J283" s="70"/>
      <c r="K283" s="34" t="s">
        <v>65</v>
      </c>
      <c r="L283" s="77">
        <v>283</v>
      </c>
      <c r="M283" s="77"/>
      <c r="N283" s="72"/>
      <c r="O283" s="79" t="s">
        <v>326</v>
      </c>
      <c r="P283" s="81">
        <v>43648.55585648148</v>
      </c>
      <c r="Q283" s="79" t="s">
        <v>402</v>
      </c>
      <c r="R283" s="79"/>
      <c r="S283" s="79"/>
      <c r="T283" s="79" t="s">
        <v>460</v>
      </c>
      <c r="U283" s="82" t="s">
        <v>505</v>
      </c>
      <c r="V283" s="82" t="s">
        <v>505</v>
      </c>
      <c r="W283" s="81">
        <v>43648.55585648148</v>
      </c>
      <c r="X283" s="82" t="s">
        <v>748</v>
      </c>
      <c r="Y283" s="79"/>
      <c r="Z283" s="79"/>
      <c r="AA283" s="85" t="s">
        <v>941</v>
      </c>
      <c r="AB283" s="79"/>
      <c r="AC283" s="79" t="b">
        <v>0</v>
      </c>
      <c r="AD283" s="79">
        <v>0</v>
      </c>
      <c r="AE283" s="85" t="s">
        <v>988</v>
      </c>
      <c r="AF283" s="79" t="b">
        <v>0</v>
      </c>
      <c r="AG283" s="79" t="s">
        <v>990</v>
      </c>
      <c r="AH283" s="79"/>
      <c r="AI283" s="85" t="s">
        <v>988</v>
      </c>
      <c r="AJ283" s="79" t="b">
        <v>0</v>
      </c>
      <c r="AK283" s="79">
        <v>1</v>
      </c>
      <c r="AL283" s="85" t="s">
        <v>961</v>
      </c>
      <c r="AM283" s="79" t="s">
        <v>993</v>
      </c>
      <c r="AN283" s="79" t="b">
        <v>0</v>
      </c>
      <c r="AO283" s="85" t="s">
        <v>961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303</v>
      </c>
      <c r="B284" s="64" t="s">
        <v>283</v>
      </c>
      <c r="C284" s="65" t="s">
        <v>2401</v>
      </c>
      <c r="D284" s="66">
        <v>5.333333333333334</v>
      </c>
      <c r="E284" s="67" t="s">
        <v>136</v>
      </c>
      <c r="F284" s="68">
        <v>30.142857142857142</v>
      </c>
      <c r="G284" s="65"/>
      <c r="H284" s="69"/>
      <c r="I284" s="70"/>
      <c r="J284" s="70"/>
      <c r="K284" s="34" t="s">
        <v>65</v>
      </c>
      <c r="L284" s="77">
        <v>284</v>
      </c>
      <c r="M284" s="77"/>
      <c r="N284" s="72"/>
      <c r="O284" s="79" t="s">
        <v>326</v>
      </c>
      <c r="P284" s="81">
        <v>43648.55585648148</v>
      </c>
      <c r="Q284" s="79" t="s">
        <v>402</v>
      </c>
      <c r="R284" s="79"/>
      <c r="S284" s="79"/>
      <c r="T284" s="79" t="s">
        <v>460</v>
      </c>
      <c r="U284" s="82" t="s">
        <v>505</v>
      </c>
      <c r="V284" s="82" t="s">
        <v>505</v>
      </c>
      <c r="W284" s="81">
        <v>43648.55585648148</v>
      </c>
      <c r="X284" s="82" t="s">
        <v>748</v>
      </c>
      <c r="Y284" s="79"/>
      <c r="Z284" s="79"/>
      <c r="AA284" s="85" t="s">
        <v>941</v>
      </c>
      <c r="AB284" s="79"/>
      <c r="AC284" s="79" t="b">
        <v>0</v>
      </c>
      <c r="AD284" s="79">
        <v>0</v>
      </c>
      <c r="AE284" s="85" t="s">
        <v>988</v>
      </c>
      <c r="AF284" s="79" t="b">
        <v>0</v>
      </c>
      <c r="AG284" s="79" t="s">
        <v>990</v>
      </c>
      <c r="AH284" s="79"/>
      <c r="AI284" s="85" t="s">
        <v>988</v>
      </c>
      <c r="AJ284" s="79" t="b">
        <v>0</v>
      </c>
      <c r="AK284" s="79">
        <v>1</v>
      </c>
      <c r="AL284" s="85" t="s">
        <v>961</v>
      </c>
      <c r="AM284" s="79" t="s">
        <v>993</v>
      </c>
      <c r="AN284" s="79" t="b">
        <v>0</v>
      </c>
      <c r="AO284" s="85" t="s">
        <v>961</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2</v>
      </c>
      <c r="BC284" s="78" t="str">
        <f>REPLACE(INDEX(GroupVertices[Group],MATCH(Edges[[#This Row],[Vertex 2]],GroupVertices[Vertex],0)),1,1,"")</f>
        <v>2</v>
      </c>
      <c r="BD284" s="48">
        <v>1</v>
      </c>
      <c r="BE284" s="49">
        <v>9.090909090909092</v>
      </c>
      <c r="BF284" s="48">
        <v>0</v>
      </c>
      <c r="BG284" s="49">
        <v>0</v>
      </c>
      <c r="BH284" s="48">
        <v>0</v>
      </c>
      <c r="BI284" s="49">
        <v>0</v>
      </c>
      <c r="BJ284" s="48">
        <v>10</v>
      </c>
      <c r="BK284" s="49">
        <v>90.9090909090909</v>
      </c>
      <c r="BL284" s="48">
        <v>11</v>
      </c>
    </row>
    <row r="285" spans="1:64" ht="15">
      <c r="A285" s="64" t="s">
        <v>303</v>
      </c>
      <c r="B285" s="64" t="s">
        <v>321</v>
      </c>
      <c r="C285" s="65" t="s">
        <v>2400</v>
      </c>
      <c r="D285" s="66">
        <v>3</v>
      </c>
      <c r="E285" s="67" t="s">
        <v>132</v>
      </c>
      <c r="F285" s="68">
        <v>32</v>
      </c>
      <c r="G285" s="65"/>
      <c r="H285" s="69"/>
      <c r="I285" s="70"/>
      <c r="J285" s="70"/>
      <c r="K285" s="34" t="s">
        <v>65</v>
      </c>
      <c r="L285" s="77">
        <v>285</v>
      </c>
      <c r="M285" s="77"/>
      <c r="N285" s="72"/>
      <c r="O285" s="79" t="s">
        <v>326</v>
      </c>
      <c r="P285" s="81">
        <v>43648.590416666666</v>
      </c>
      <c r="Q285" s="79" t="s">
        <v>387</v>
      </c>
      <c r="R285" s="79"/>
      <c r="S285" s="79"/>
      <c r="T285" s="79" t="s">
        <v>460</v>
      </c>
      <c r="U285" s="82" t="s">
        <v>496</v>
      </c>
      <c r="V285" s="82" t="s">
        <v>496</v>
      </c>
      <c r="W285" s="81">
        <v>43648.590416666666</v>
      </c>
      <c r="X285" s="82" t="s">
        <v>749</v>
      </c>
      <c r="Y285" s="79"/>
      <c r="Z285" s="79"/>
      <c r="AA285" s="85" t="s">
        <v>942</v>
      </c>
      <c r="AB285" s="79"/>
      <c r="AC285" s="79" t="b">
        <v>0</v>
      </c>
      <c r="AD285" s="79">
        <v>0</v>
      </c>
      <c r="AE285" s="85" t="s">
        <v>988</v>
      </c>
      <c r="AF285" s="79" t="b">
        <v>0</v>
      </c>
      <c r="AG285" s="79" t="s">
        <v>990</v>
      </c>
      <c r="AH285" s="79"/>
      <c r="AI285" s="85" t="s">
        <v>988</v>
      </c>
      <c r="AJ285" s="79" t="b">
        <v>0</v>
      </c>
      <c r="AK285" s="79">
        <v>2</v>
      </c>
      <c r="AL285" s="85" t="s">
        <v>956</v>
      </c>
      <c r="AM285" s="79" t="s">
        <v>993</v>
      </c>
      <c r="AN285" s="79" t="b">
        <v>0</v>
      </c>
      <c r="AO285" s="85" t="s">
        <v>956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303</v>
      </c>
      <c r="B286" s="64" t="s">
        <v>304</v>
      </c>
      <c r="C286" s="65" t="s">
        <v>2400</v>
      </c>
      <c r="D286" s="66">
        <v>3</v>
      </c>
      <c r="E286" s="67" t="s">
        <v>132</v>
      </c>
      <c r="F286" s="68">
        <v>32</v>
      </c>
      <c r="G286" s="65"/>
      <c r="H286" s="69"/>
      <c r="I286" s="70"/>
      <c r="J286" s="70"/>
      <c r="K286" s="34" t="s">
        <v>65</v>
      </c>
      <c r="L286" s="77">
        <v>286</v>
      </c>
      <c r="M286" s="77"/>
      <c r="N286" s="72"/>
      <c r="O286" s="79" t="s">
        <v>326</v>
      </c>
      <c r="P286" s="81">
        <v>43648.590416666666</v>
      </c>
      <c r="Q286" s="79" t="s">
        <v>387</v>
      </c>
      <c r="R286" s="79"/>
      <c r="S286" s="79"/>
      <c r="T286" s="79" t="s">
        <v>460</v>
      </c>
      <c r="U286" s="82" t="s">
        <v>496</v>
      </c>
      <c r="V286" s="82" t="s">
        <v>496</v>
      </c>
      <c r="W286" s="81">
        <v>43648.590416666666</v>
      </c>
      <c r="X286" s="82" t="s">
        <v>749</v>
      </c>
      <c r="Y286" s="79"/>
      <c r="Z286" s="79"/>
      <c r="AA286" s="85" t="s">
        <v>942</v>
      </c>
      <c r="AB286" s="79"/>
      <c r="AC286" s="79" t="b">
        <v>0</v>
      </c>
      <c r="AD286" s="79">
        <v>0</v>
      </c>
      <c r="AE286" s="85" t="s">
        <v>988</v>
      </c>
      <c r="AF286" s="79" t="b">
        <v>0</v>
      </c>
      <c r="AG286" s="79" t="s">
        <v>990</v>
      </c>
      <c r="AH286" s="79"/>
      <c r="AI286" s="85" t="s">
        <v>988</v>
      </c>
      <c r="AJ286" s="79" t="b">
        <v>0</v>
      </c>
      <c r="AK286" s="79">
        <v>2</v>
      </c>
      <c r="AL286" s="85" t="s">
        <v>956</v>
      </c>
      <c r="AM286" s="79" t="s">
        <v>993</v>
      </c>
      <c r="AN286" s="79" t="b">
        <v>0</v>
      </c>
      <c r="AO286" s="85" t="s">
        <v>956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7</v>
      </c>
      <c r="BK286" s="49">
        <v>100</v>
      </c>
      <c r="BL286" s="48">
        <v>7</v>
      </c>
    </row>
    <row r="287" spans="1:64" ht="15">
      <c r="A287" s="64" t="s">
        <v>260</v>
      </c>
      <c r="B287" s="64" t="s">
        <v>260</v>
      </c>
      <c r="C287" s="65" t="s">
        <v>2403</v>
      </c>
      <c r="D287" s="66">
        <v>10</v>
      </c>
      <c r="E287" s="67" t="s">
        <v>136</v>
      </c>
      <c r="F287" s="68">
        <v>24.57142857142857</v>
      </c>
      <c r="G287" s="65"/>
      <c r="H287" s="69"/>
      <c r="I287" s="70"/>
      <c r="J287" s="70"/>
      <c r="K287" s="34" t="s">
        <v>65</v>
      </c>
      <c r="L287" s="77">
        <v>287</v>
      </c>
      <c r="M287" s="77"/>
      <c r="N287" s="72"/>
      <c r="O287" s="79" t="s">
        <v>176</v>
      </c>
      <c r="P287" s="81">
        <v>43646.54289351852</v>
      </c>
      <c r="Q287" s="79" t="s">
        <v>403</v>
      </c>
      <c r="R287" s="79"/>
      <c r="S287" s="79"/>
      <c r="T287" s="79" t="s">
        <v>461</v>
      </c>
      <c r="U287" s="82" t="s">
        <v>475</v>
      </c>
      <c r="V287" s="82" t="s">
        <v>475</v>
      </c>
      <c r="W287" s="81">
        <v>43646.54289351852</v>
      </c>
      <c r="X287" s="82" t="s">
        <v>750</v>
      </c>
      <c r="Y287" s="79"/>
      <c r="Z287" s="79"/>
      <c r="AA287" s="85" t="s">
        <v>943</v>
      </c>
      <c r="AB287" s="79"/>
      <c r="AC287" s="79" t="b">
        <v>0</v>
      </c>
      <c r="AD287" s="79">
        <v>5</v>
      </c>
      <c r="AE287" s="85" t="s">
        <v>988</v>
      </c>
      <c r="AF287" s="79" t="b">
        <v>0</v>
      </c>
      <c r="AG287" s="79" t="s">
        <v>990</v>
      </c>
      <c r="AH287" s="79"/>
      <c r="AI287" s="85" t="s">
        <v>988</v>
      </c>
      <c r="AJ287" s="79" t="b">
        <v>0</v>
      </c>
      <c r="AK287" s="79">
        <v>1</v>
      </c>
      <c r="AL287" s="85" t="s">
        <v>988</v>
      </c>
      <c r="AM287" s="79" t="s">
        <v>993</v>
      </c>
      <c r="AN287" s="79" t="b">
        <v>0</v>
      </c>
      <c r="AO287" s="85" t="s">
        <v>943</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3</v>
      </c>
      <c r="BC287" s="78" t="str">
        <f>REPLACE(INDEX(GroupVertices[Group],MATCH(Edges[[#This Row],[Vertex 2]],GroupVertices[Vertex],0)),1,1,"")</f>
        <v>3</v>
      </c>
      <c r="BD287" s="48">
        <v>0</v>
      </c>
      <c r="BE287" s="49">
        <v>0</v>
      </c>
      <c r="BF287" s="48">
        <v>0</v>
      </c>
      <c r="BG287" s="49">
        <v>0</v>
      </c>
      <c r="BH287" s="48">
        <v>0</v>
      </c>
      <c r="BI287" s="49">
        <v>0</v>
      </c>
      <c r="BJ287" s="48">
        <v>8</v>
      </c>
      <c r="BK287" s="49">
        <v>100</v>
      </c>
      <c r="BL287" s="48">
        <v>8</v>
      </c>
    </row>
    <row r="288" spans="1:64" ht="15">
      <c r="A288" s="64" t="s">
        <v>260</v>
      </c>
      <c r="B288" s="64" t="s">
        <v>260</v>
      </c>
      <c r="C288" s="65" t="s">
        <v>2403</v>
      </c>
      <c r="D288" s="66">
        <v>10</v>
      </c>
      <c r="E288" s="67" t="s">
        <v>136</v>
      </c>
      <c r="F288" s="68">
        <v>24.57142857142857</v>
      </c>
      <c r="G288" s="65"/>
      <c r="H288" s="69"/>
      <c r="I288" s="70"/>
      <c r="J288" s="70"/>
      <c r="K288" s="34" t="s">
        <v>65</v>
      </c>
      <c r="L288" s="77">
        <v>288</v>
      </c>
      <c r="M288" s="77"/>
      <c r="N288" s="72"/>
      <c r="O288" s="79" t="s">
        <v>176</v>
      </c>
      <c r="P288" s="81">
        <v>43646.60054398148</v>
      </c>
      <c r="Q288" s="79" t="s">
        <v>404</v>
      </c>
      <c r="R288" s="79"/>
      <c r="S288" s="79"/>
      <c r="T288" s="79" t="s">
        <v>460</v>
      </c>
      <c r="U288" s="82" t="s">
        <v>506</v>
      </c>
      <c r="V288" s="82" t="s">
        <v>506</v>
      </c>
      <c r="W288" s="81">
        <v>43646.60054398148</v>
      </c>
      <c r="X288" s="82" t="s">
        <v>751</v>
      </c>
      <c r="Y288" s="79"/>
      <c r="Z288" s="79"/>
      <c r="AA288" s="85" t="s">
        <v>944</v>
      </c>
      <c r="AB288" s="79"/>
      <c r="AC288" s="79" t="b">
        <v>0</v>
      </c>
      <c r="AD288" s="79">
        <v>1</v>
      </c>
      <c r="AE288" s="85" t="s">
        <v>988</v>
      </c>
      <c r="AF288" s="79" t="b">
        <v>0</v>
      </c>
      <c r="AG288" s="79" t="s">
        <v>990</v>
      </c>
      <c r="AH288" s="79"/>
      <c r="AI288" s="85" t="s">
        <v>988</v>
      </c>
      <c r="AJ288" s="79" t="b">
        <v>0</v>
      </c>
      <c r="AK288" s="79">
        <v>0</v>
      </c>
      <c r="AL288" s="85" t="s">
        <v>988</v>
      </c>
      <c r="AM288" s="79" t="s">
        <v>993</v>
      </c>
      <c r="AN288" s="79" t="b">
        <v>0</v>
      </c>
      <c r="AO288" s="85" t="s">
        <v>944</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3</v>
      </c>
      <c r="BC288" s="78" t="str">
        <f>REPLACE(INDEX(GroupVertices[Group],MATCH(Edges[[#This Row],[Vertex 2]],GroupVertices[Vertex],0)),1,1,"")</f>
        <v>3</v>
      </c>
      <c r="BD288" s="48">
        <v>0</v>
      </c>
      <c r="BE288" s="49">
        <v>0</v>
      </c>
      <c r="BF288" s="48">
        <v>0</v>
      </c>
      <c r="BG288" s="49">
        <v>0</v>
      </c>
      <c r="BH288" s="48">
        <v>0</v>
      </c>
      <c r="BI288" s="49">
        <v>0</v>
      </c>
      <c r="BJ288" s="48">
        <v>14</v>
      </c>
      <c r="BK288" s="49">
        <v>100</v>
      </c>
      <c r="BL288" s="48">
        <v>14</v>
      </c>
    </row>
    <row r="289" spans="1:64" ht="15">
      <c r="A289" s="64" t="s">
        <v>260</v>
      </c>
      <c r="B289" s="64" t="s">
        <v>299</v>
      </c>
      <c r="C289" s="65" t="s">
        <v>2402</v>
      </c>
      <c r="D289" s="66">
        <v>7.666666666666667</v>
      </c>
      <c r="E289" s="67" t="s">
        <v>136</v>
      </c>
      <c r="F289" s="68">
        <v>28.285714285714285</v>
      </c>
      <c r="G289" s="65"/>
      <c r="H289" s="69"/>
      <c r="I289" s="70"/>
      <c r="J289" s="70"/>
      <c r="K289" s="34" t="s">
        <v>66</v>
      </c>
      <c r="L289" s="77">
        <v>289</v>
      </c>
      <c r="M289" s="77"/>
      <c r="N289" s="72"/>
      <c r="O289" s="79" t="s">
        <v>326</v>
      </c>
      <c r="P289" s="81">
        <v>43646.61023148148</v>
      </c>
      <c r="Q289" s="79" t="s">
        <v>332</v>
      </c>
      <c r="R289" s="79"/>
      <c r="S289" s="79"/>
      <c r="T289" s="79" t="s">
        <v>462</v>
      </c>
      <c r="U289" s="79"/>
      <c r="V289" s="82" t="s">
        <v>585</v>
      </c>
      <c r="W289" s="81">
        <v>43646.61023148148</v>
      </c>
      <c r="X289" s="82" t="s">
        <v>752</v>
      </c>
      <c r="Y289" s="79"/>
      <c r="Z289" s="79"/>
      <c r="AA289" s="85" t="s">
        <v>945</v>
      </c>
      <c r="AB289" s="79"/>
      <c r="AC289" s="79" t="b">
        <v>0</v>
      </c>
      <c r="AD289" s="79">
        <v>0</v>
      </c>
      <c r="AE289" s="85" t="s">
        <v>988</v>
      </c>
      <c r="AF289" s="79" t="b">
        <v>0</v>
      </c>
      <c r="AG289" s="79" t="s">
        <v>990</v>
      </c>
      <c r="AH289" s="79"/>
      <c r="AI289" s="85" t="s">
        <v>988</v>
      </c>
      <c r="AJ289" s="79" t="b">
        <v>0</v>
      </c>
      <c r="AK289" s="79">
        <v>2</v>
      </c>
      <c r="AL289" s="85" t="s">
        <v>970</v>
      </c>
      <c r="AM289" s="79" t="s">
        <v>993</v>
      </c>
      <c r="AN289" s="79" t="b">
        <v>0</v>
      </c>
      <c r="AO289" s="85" t="s">
        <v>970</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3</v>
      </c>
      <c r="BC289" s="78" t="str">
        <f>REPLACE(INDEX(GroupVertices[Group],MATCH(Edges[[#This Row],[Vertex 2]],GroupVertices[Vertex],0)),1,1,"")</f>
        <v>2</v>
      </c>
      <c r="BD289" s="48">
        <v>0</v>
      </c>
      <c r="BE289" s="49">
        <v>0</v>
      </c>
      <c r="BF289" s="48">
        <v>0</v>
      </c>
      <c r="BG289" s="49">
        <v>0</v>
      </c>
      <c r="BH289" s="48">
        <v>0</v>
      </c>
      <c r="BI289" s="49">
        <v>0</v>
      </c>
      <c r="BJ289" s="48">
        <v>9</v>
      </c>
      <c r="BK289" s="49">
        <v>100</v>
      </c>
      <c r="BL289" s="48">
        <v>9</v>
      </c>
    </row>
    <row r="290" spans="1:64" ht="15">
      <c r="A290" s="64" t="s">
        <v>260</v>
      </c>
      <c r="B290" s="64" t="s">
        <v>260</v>
      </c>
      <c r="C290" s="65" t="s">
        <v>2403</v>
      </c>
      <c r="D290" s="66">
        <v>10</v>
      </c>
      <c r="E290" s="67" t="s">
        <v>136</v>
      </c>
      <c r="F290" s="68">
        <v>24.57142857142857</v>
      </c>
      <c r="G290" s="65"/>
      <c r="H290" s="69"/>
      <c r="I290" s="70"/>
      <c r="J290" s="70"/>
      <c r="K290" s="34" t="s">
        <v>65</v>
      </c>
      <c r="L290" s="77">
        <v>290</v>
      </c>
      <c r="M290" s="77"/>
      <c r="N290" s="72"/>
      <c r="O290" s="79" t="s">
        <v>176</v>
      </c>
      <c r="P290" s="81">
        <v>43646.63230324074</v>
      </c>
      <c r="Q290" s="79" t="s">
        <v>405</v>
      </c>
      <c r="R290" s="79"/>
      <c r="S290" s="79"/>
      <c r="T290" s="79" t="s">
        <v>460</v>
      </c>
      <c r="U290" s="82" t="s">
        <v>507</v>
      </c>
      <c r="V290" s="82" t="s">
        <v>507</v>
      </c>
      <c r="W290" s="81">
        <v>43646.63230324074</v>
      </c>
      <c r="X290" s="82" t="s">
        <v>753</v>
      </c>
      <c r="Y290" s="79"/>
      <c r="Z290" s="79"/>
      <c r="AA290" s="85" t="s">
        <v>946</v>
      </c>
      <c r="AB290" s="79"/>
      <c r="AC290" s="79" t="b">
        <v>0</v>
      </c>
      <c r="AD290" s="79">
        <v>3</v>
      </c>
      <c r="AE290" s="85" t="s">
        <v>988</v>
      </c>
      <c r="AF290" s="79" t="b">
        <v>0</v>
      </c>
      <c r="AG290" s="79" t="s">
        <v>990</v>
      </c>
      <c r="AH290" s="79"/>
      <c r="AI290" s="85" t="s">
        <v>988</v>
      </c>
      <c r="AJ290" s="79" t="b">
        <v>0</v>
      </c>
      <c r="AK290" s="79">
        <v>0</v>
      </c>
      <c r="AL290" s="85" t="s">
        <v>988</v>
      </c>
      <c r="AM290" s="79" t="s">
        <v>993</v>
      </c>
      <c r="AN290" s="79" t="b">
        <v>0</v>
      </c>
      <c r="AO290" s="85" t="s">
        <v>946</v>
      </c>
      <c r="AP290" s="79" t="s">
        <v>176</v>
      </c>
      <c r="AQ290" s="79">
        <v>0</v>
      </c>
      <c r="AR290" s="79">
        <v>0</v>
      </c>
      <c r="AS290" s="79" t="s">
        <v>1000</v>
      </c>
      <c r="AT290" s="79" t="s">
        <v>1001</v>
      </c>
      <c r="AU290" s="79" t="s">
        <v>1002</v>
      </c>
      <c r="AV290" s="79" t="s">
        <v>1003</v>
      </c>
      <c r="AW290" s="79" t="s">
        <v>1004</v>
      </c>
      <c r="AX290" s="79" t="s">
        <v>1005</v>
      </c>
      <c r="AY290" s="79" t="s">
        <v>1006</v>
      </c>
      <c r="AZ290" s="82" t="s">
        <v>1007</v>
      </c>
      <c r="BA290">
        <v>5</v>
      </c>
      <c r="BB290" s="78" t="str">
        <f>REPLACE(INDEX(GroupVertices[Group],MATCH(Edges[[#This Row],[Vertex 1]],GroupVertices[Vertex],0)),1,1,"")</f>
        <v>3</v>
      </c>
      <c r="BC290" s="78" t="str">
        <f>REPLACE(INDEX(GroupVertices[Group],MATCH(Edges[[#This Row],[Vertex 2]],GroupVertices[Vertex],0)),1,1,"")</f>
        <v>3</v>
      </c>
      <c r="BD290" s="48">
        <v>0</v>
      </c>
      <c r="BE290" s="49">
        <v>0</v>
      </c>
      <c r="BF290" s="48">
        <v>0</v>
      </c>
      <c r="BG290" s="49">
        <v>0</v>
      </c>
      <c r="BH290" s="48">
        <v>0</v>
      </c>
      <c r="BI290" s="49">
        <v>0</v>
      </c>
      <c r="BJ290" s="48">
        <v>15</v>
      </c>
      <c r="BK290" s="49">
        <v>100</v>
      </c>
      <c r="BL290" s="48">
        <v>15</v>
      </c>
    </row>
    <row r="291" spans="1:64" ht="15">
      <c r="A291" s="64" t="s">
        <v>260</v>
      </c>
      <c r="B291" s="64" t="s">
        <v>283</v>
      </c>
      <c r="C291" s="65" t="s">
        <v>2401</v>
      </c>
      <c r="D291" s="66">
        <v>5.333333333333334</v>
      </c>
      <c r="E291" s="67" t="s">
        <v>136</v>
      </c>
      <c r="F291" s="68">
        <v>30.142857142857142</v>
      </c>
      <c r="G291" s="65"/>
      <c r="H291" s="69"/>
      <c r="I291" s="70"/>
      <c r="J291" s="70"/>
      <c r="K291" s="34" t="s">
        <v>66</v>
      </c>
      <c r="L291" s="77">
        <v>291</v>
      </c>
      <c r="M291" s="77"/>
      <c r="N291" s="72"/>
      <c r="O291" s="79" t="s">
        <v>326</v>
      </c>
      <c r="P291" s="81">
        <v>43647.4615162037</v>
      </c>
      <c r="Q291" s="79" t="s">
        <v>369</v>
      </c>
      <c r="R291" s="79"/>
      <c r="S291" s="79"/>
      <c r="T291" s="79" t="s">
        <v>460</v>
      </c>
      <c r="U291" s="79"/>
      <c r="V291" s="82" t="s">
        <v>585</v>
      </c>
      <c r="W291" s="81">
        <v>43647.4615162037</v>
      </c>
      <c r="X291" s="82" t="s">
        <v>695</v>
      </c>
      <c r="Y291" s="79"/>
      <c r="Z291" s="79"/>
      <c r="AA291" s="85" t="s">
        <v>888</v>
      </c>
      <c r="AB291" s="79"/>
      <c r="AC291" s="79" t="b">
        <v>0</v>
      </c>
      <c r="AD291" s="79">
        <v>0</v>
      </c>
      <c r="AE291" s="85" t="s">
        <v>988</v>
      </c>
      <c r="AF291" s="79" t="b">
        <v>0</v>
      </c>
      <c r="AG291" s="79" t="s">
        <v>990</v>
      </c>
      <c r="AH291" s="79"/>
      <c r="AI291" s="85" t="s">
        <v>988</v>
      </c>
      <c r="AJ291" s="79" t="b">
        <v>0</v>
      </c>
      <c r="AK291" s="79">
        <v>3</v>
      </c>
      <c r="AL291" s="85" t="s">
        <v>879</v>
      </c>
      <c r="AM291" s="79" t="s">
        <v>993</v>
      </c>
      <c r="AN291" s="79" t="b">
        <v>0</v>
      </c>
      <c r="AO291" s="85" t="s">
        <v>879</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3</v>
      </c>
      <c r="BC291" s="78" t="str">
        <f>REPLACE(INDEX(GroupVertices[Group],MATCH(Edges[[#This Row],[Vertex 2]],GroupVertices[Vertex],0)),1,1,"")</f>
        <v>2</v>
      </c>
      <c r="BD291" s="48"/>
      <c r="BE291" s="49"/>
      <c r="BF291" s="48"/>
      <c r="BG291" s="49"/>
      <c r="BH291" s="48"/>
      <c r="BI291" s="49"/>
      <c r="BJ291" s="48"/>
      <c r="BK291" s="49"/>
      <c r="BL291" s="48"/>
    </row>
    <row r="292" spans="1:64" ht="15">
      <c r="A292" s="64" t="s">
        <v>260</v>
      </c>
      <c r="B292" s="64" t="s">
        <v>260</v>
      </c>
      <c r="C292" s="65" t="s">
        <v>2403</v>
      </c>
      <c r="D292" s="66">
        <v>10</v>
      </c>
      <c r="E292" s="67" t="s">
        <v>136</v>
      </c>
      <c r="F292" s="68">
        <v>24.57142857142857</v>
      </c>
      <c r="G292" s="65"/>
      <c r="H292" s="69"/>
      <c r="I292" s="70"/>
      <c r="J292" s="70"/>
      <c r="K292" s="34" t="s">
        <v>65</v>
      </c>
      <c r="L292" s="77">
        <v>292</v>
      </c>
      <c r="M292" s="77"/>
      <c r="N292" s="72"/>
      <c r="O292" s="79" t="s">
        <v>176</v>
      </c>
      <c r="P292" s="81">
        <v>43647.55559027778</v>
      </c>
      <c r="Q292" s="79" t="s">
        <v>406</v>
      </c>
      <c r="R292" s="79"/>
      <c r="S292" s="79"/>
      <c r="T292" s="79" t="s">
        <v>460</v>
      </c>
      <c r="U292" s="82" t="s">
        <v>508</v>
      </c>
      <c r="V292" s="82" t="s">
        <v>508</v>
      </c>
      <c r="W292" s="81">
        <v>43647.55559027778</v>
      </c>
      <c r="X292" s="82" t="s">
        <v>754</v>
      </c>
      <c r="Y292" s="79"/>
      <c r="Z292" s="79"/>
      <c r="AA292" s="85" t="s">
        <v>947</v>
      </c>
      <c r="AB292" s="79"/>
      <c r="AC292" s="79" t="b">
        <v>0</v>
      </c>
      <c r="AD292" s="79">
        <v>2</v>
      </c>
      <c r="AE292" s="85" t="s">
        <v>988</v>
      </c>
      <c r="AF292" s="79" t="b">
        <v>0</v>
      </c>
      <c r="AG292" s="79" t="s">
        <v>990</v>
      </c>
      <c r="AH292" s="79"/>
      <c r="AI292" s="85" t="s">
        <v>988</v>
      </c>
      <c r="AJ292" s="79" t="b">
        <v>0</v>
      </c>
      <c r="AK292" s="79">
        <v>1</v>
      </c>
      <c r="AL292" s="85" t="s">
        <v>988</v>
      </c>
      <c r="AM292" s="79" t="s">
        <v>993</v>
      </c>
      <c r="AN292" s="79" t="b">
        <v>0</v>
      </c>
      <c r="AO292" s="85" t="s">
        <v>947</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3</v>
      </c>
      <c r="BC292" s="78" t="str">
        <f>REPLACE(INDEX(GroupVertices[Group],MATCH(Edges[[#This Row],[Vertex 2]],GroupVertices[Vertex],0)),1,1,"")</f>
        <v>3</v>
      </c>
      <c r="BD292" s="48">
        <v>0</v>
      </c>
      <c r="BE292" s="49">
        <v>0</v>
      </c>
      <c r="BF292" s="48">
        <v>0</v>
      </c>
      <c r="BG292" s="49">
        <v>0</v>
      </c>
      <c r="BH292" s="48">
        <v>0</v>
      </c>
      <c r="BI292" s="49">
        <v>0</v>
      </c>
      <c r="BJ292" s="48">
        <v>14</v>
      </c>
      <c r="BK292" s="49">
        <v>100</v>
      </c>
      <c r="BL292" s="48">
        <v>14</v>
      </c>
    </row>
    <row r="293" spans="1:64" ht="15">
      <c r="A293" s="64" t="s">
        <v>260</v>
      </c>
      <c r="B293" s="64" t="s">
        <v>299</v>
      </c>
      <c r="C293" s="65" t="s">
        <v>2402</v>
      </c>
      <c r="D293" s="66">
        <v>7.666666666666667</v>
      </c>
      <c r="E293" s="67" t="s">
        <v>136</v>
      </c>
      <c r="F293" s="68">
        <v>28.285714285714285</v>
      </c>
      <c r="G293" s="65"/>
      <c r="H293" s="69"/>
      <c r="I293" s="70"/>
      <c r="J293" s="70"/>
      <c r="K293" s="34" t="s">
        <v>66</v>
      </c>
      <c r="L293" s="77">
        <v>293</v>
      </c>
      <c r="M293" s="77"/>
      <c r="N293" s="72"/>
      <c r="O293" s="79" t="s">
        <v>326</v>
      </c>
      <c r="P293" s="81">
        <v>43647.57181712963</v>
      </c>
      <c r="Q293" s="79" t="s">
        <v>375</v>
      </c>
      <c r="R293" s="79"/>
      <c r="S293" s="79"/>
      <c r="T293" s="79" t="s">
        <v>460</v>
      </c>
      <c r="U293" s="82" t="s">
        <v>486</v>
      </c>
      <c r="V293" s="82" t="s">
        <v>486</v>
      </c>
      <c r="W293" s="81">
        <v>43647.57181712963</v>
      </c>
      <c r="X293" s="82" t="s">
        <v>755</v>
      </c>
      <c r="Y293" s="79"/>
      <c r="Z293" s="79"/>
      <c r="AA293" s="85" t="s">
        <v>948</v>
      </c>
      <c r="AB293" s="79"/>
      <c r="AC293" s="79" t="b">
        <v>0</v>
      </c>
      <c r="AD293" s="79">
        <v>0</v>
      </c>
      <c r="AE293" s="85" t="s">
        <v>988</v>
      </c>
      <c r="AF293" s="79" t="b">
        <v>0</v>
      </c>
      <c r="AG293" s="79" t="s">
        <v>990</v>
      </c>
      <c r="AH293" s="79"/>
      <c r="AI293" s="85" t="s">
        <v>988</v>
      </c>
      <c r="AJ293" s="79" t="b">
        <v>0</v>
      </c>
      <c r="AK293" s="79">
        <v>2</v>
      </c>
      <c r="AL293" s="85" t="s">
        <v>973</v>
      </c>
      <c r="AM293" s="79" t="s">
        <v>993</v>
      </c>
      <c r="AN293" s="79" t="b">
        <v>0</v>
      </c>
      <c r="AO293" s="85" t="s">
        <v>973</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3</v>
      </c>
      <c r="BC293" s="78" t="str">
        <f>REPLACE(INDEX(GroupVertices[Group],MATCH(Edges[[#This Row],[Vertex 2]],GroupVertices[Vertex],0)),1,1,"")</f>
        <v>2</v>
      </c>
      <c r="BD293" s="48">
        <v>0</v>
      </c>
      <c r="BE293" s="49">
        <v>0</v>
      </c>
      <c r="BF293" s="48">
        <v>0</v>
      </c>
      <c r="BG293" s="49">
        <v>0</v>
      </c>
      <c r="BH293" s="48">
        <v>0</v>
      </c>
      <c r="BI293" s="49">
        <v>0</v>
      </c>
      <c r="BJ293" s="48">
        <v>10</v>
      </c>
      <c r="BK293" s="49">
        <v>100</v>
      </c>
      <c r="BL293" s="48">
        <v>10</v>
      </c>
    </row>
    <row r="294" spans="1:64" ht="15">
      <c r="A294" s="64" t="s">
        <v>260</v>
      </c>
      <c r="B294" s="64" t="s">
        <v>305</v>
      </c>
      <c r="C294" s="65" t="s">
        <v>2400</v>
      </c>
      <c r="D294" s="66">
        <v>3</v>
      </c>
      <c r="E294" s="67" t="s">
        <v>132</v>
      </c>
      <c r="F294" s="68">
        <v>32</v>
      </c>
      <c r="G294" s="65"/>
      <c r="H294" s="69"/>
      <c r="I294" s="70"/>
      <c r="J294" s="70"/>
      <c r="K294" s="34" t="s">
        <v>65</v>
      </c>
      <c r="L294" s="77">
        <v>294</v>
      </c>
      <c r="M294" s="77"/>
      <c r="N294" s="72"/>
      <c r="O294" s="79" t="s">
        <v>326</v>
      </c>
      <c r="P294" s="81">
        <v>43647.57195601852</v>
      </c>
      <c r="Q294" s="79" t="s">
        <v>339</v>
      </c>
      <c r="R294" s="82" t="s">
        <v>442</v>
      </c>
      <c r="S294" s="79" t="s">
        <v>453</v>
      </c>
      <c r="T294" s="79" t="s">
        <v>460</v>
      </c>
      <c r="U294" s="79"/>
      <c r="V294" s="82" t="s">
        <v>585</v>
      </c>
      <c r="W294" s="81">
        <v>43647.57195601852</v>
      </c>
      <c r="X294" s="82" t="s">
        <v>756</v>
      </c>
      <c r="Y294" s="79"/>
      <c r="Z294" s="79"/>
      <c r="AA294" s="85" t="s">
        <v>949</v>
      </c>
      <c r="AB294" s="79"/>
      <c r="AC294" s="79" t="b">
        <v>0</v>
      </c>
      <c r="AD294" s="79">
        <v>0</v>
      </c>
      <c r="AE294" s="85" t="s">
        <v>988</v>
      </c>
      <c r="AF294" s="79" t="b">
        <v>0</v>
      </c>
      <c r="AG294" s="79" t="s">
        <v>990</v>
      </c>
      <c r="AH294" s="79"/>
      <c r="AI294" s="85" t="s">
        <v>988</v>
      </c>
      <c r="AJ294" s="79" t="b">
        <v>0</v>
      </c>
      <c r="AK294" s="79">
        <v>3</v>
      </c>
      <c r="AL294" s="85" t="s">
        <v>966</v>
      </c>
      <c r="AM294" s="79" t="s">
        <v>993</v>
      </c>
      <c r="AN294" s="79" t="b">
        <v>0</v>
      </c>
      <c r="AO294" s="85" t="s">
        <v>966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2</v>
      </c>
      <c r="BD294" s="48">
        <v>1</v>
      </c>
      <c r="BE294" s="49">
        <v>5.882352941176471</v>
      </c>
      <c r="BF294" s="48">
        <v>0</v>
      </c>
      <c r="BG294" s="49">
        <v>0</v>
      </c>
      <c r="BH294" s="48">
        <v>0</v>
      </c>
      <c r="BI294" s="49">
        <v>0</v>
      </c>
      <c r="BJ294" s="48">
        <v>16</v>
      </c>
      <c r="BK294" s="49">
        <v>94.11764705882354</v>
      </c>
      <c r="BL294" s="48">
        <v>17</v>
      </c>
    </row>
    <row r="295" spans="1:64" ht="15">
      <c r="A295" s="64" t="s">
        <v>260</v>
      </c>
      <c r="B295" s="64" t="s">
        <v>283</v>
      </c>
      <c r="C295" s="65" t="s">
        <v>2401</v>
      </c>
      <c r="D295" s="66">
        <v>5.333333333333334</v>
      </c>
      <c r="E295" s="67" t="s">
        <v>136</v>
      </c>
      <c r="F295" s="68">
        <v>30.142857142857142</v>
      </c>
      <c r="G295" s="65"/>
      <c r="H295" s="69"/>
      <c r="I295" s="70"/>
      <c r="J295" s="70"/>
      <c r="K295" s="34" t="s">
        <v>66</v>
      </c>
      <c r="L295" s="77">
        <v>295</v>
      </c>
      <c r="M295" s="77"/>
      <c r="N295" s="72"/>
      <c r="O295" s="79" t="s">
        <v>326</v>
      </c>
      <c r="P295" s="81">
        <v>43647.58545138889</v>
      </c>
      <c r="Q295" s="79" t="s">
        <v>341</v>
      </c>
      <c r="R295" s="79"/>
      <c r="S295" s="79"/>
      <c r="T295" s="79" t="s">
        <v>460</v>
      </c>
      <c r="U295" s="79"/>
      <c r="V295" s="82" t="s">
        <v>585</v>
      </c>
      <c r="W295" s="81">
        <v>43647.58545138889</v>
      </c>
      <c r="X295" s="82" t="s">
        <v>737</v>
      </c>
      <c r="Y295" s="79"/>
      <c r="Z295" s="79"/>
      <c r="AA295" s="85" t="s">
        <v>930</v>
      </c>
      <c r="AB295" s="79"/>
      <c r="AC295" s="79" t="b">
        <v>0</v>
      </c>
      <c r="AD295" s="79">
        <v>0</v>
      </c>
      <c r="AE295" s="85" t="s">
        <v>988</v>
      </c>
      <c r="AF295" s="79" t="b">
        <v>0</v>
      </c>
      <c r="AG295" s="79" t="s">
        <v>990</v>
      </c>
      <c r="AH295" s="79"/>
      <c r="AI295" s="85" t="s">
        <v>988</v>
      </c>
      <c r="AJ295" s="79" t="b">
        <v>0</v>
      </c>
      <c r="AK295" s="79">
        <v>5</v>
      </c>
      <c r="AL295" s="85" t="s">
        <v>931</v>
      </c>
      <c r="AM295" s="79" t="s">
        <v>993</v>
      </c>
      <c r="AN295" s="79" t="b">
        <v>0</v>
      </c>
      <c r="AO295" s="85" t="s">
        <v>931</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2</v>
      </c>
      <c r="BD295" s="48"/>
      <c r="BE295" s="49"/>
      <c r="BF295" s="48"/>
      <c r="BG295" s="49"/>
      <c r="BH295" s="48"/>
      <c r="BI295" s="49"/>
      <c r="BJ295" s="48"/>
      <c r="BK295" s="49"/>
      <c r="BL295" s="48"/>
    </row>
    <row r="296" spans="1:64" ht="15">
      <c r="A296" s="64" t="s">
        <v>260</v>
      </c>
      <c r="B296" s="64" t="s">
        <v>299</v>
      </c>
      <c r="C296" s="65" t="s">
        <v>2402</v>
      </c>
      <c r="D296" s="66">
        <v>7.666666666666667</v>
      </c>
      <c r="E296" s="67" t="s">
        <v>136</v>
      </c>
      <c r="F296" s="68">
        <v>28.285714285714285</v>
      </c>
      <c r="G296" s="65"/>
      <c r="H296" s="69"/>
      <c r="I296" s="70"/>
      <c r="J296" s="70"/>
      <c r="K296" s="34" t="s">
        <v>66</v>
      </c>
      <c r="L296" s="77">
        <v>296</v>
      </c>
      <c r="M296" s="77"/>
      <c r="N296" s="72"/>
      <c r="O296" s="79" t="s">
        <v>326</v>
      </c>
      <c r="P296" s="81">
        <v>43647.64664351852</v>
      </c>
      <c r="Q296" s="79" t="s">
        <v>348</v>
      </c>
      <c r="R296" s="79"/>
      <c r="S296" s="79"/>
      <c r="T296" s="79" t="s">
        <v>460</v>
      </c>
      <c r="U296" s="82" t="s">
        <v>479</v>
      </c>
      <c r="V296" s="82" t="s">
        <v>479</v>
      </c>
      <c r="W296" s="81">
        <v>43647.64664351852</v>
      </c>
      <c r="X296" s="82" t="s">
        <v>757</v>
      </c>
      <c r="Y296" s="79"/>
      <c r="Z296" s="79"/>
      <c r="AA296" s="85" t="s">
        <v>950</v>
      </c>
      <c r="AB296" s="79"/>
      <c r="AC296" s="79" t="b">
        <v>0</v>
      </c>
      <c r="AD296" s="79">
        <v>0</v>
      </c>
      <c r="AE296" s="85" t="s">
        <v>988</v>
      </c>
      <c r="AF296" s="79" t="b">
        <v>0</v>
      </c>
      <c r="AG296" s="79" t="s">
        <v>990</v>
      </c>
      <c r="AH296" s="79"/>
      <c r="AI296" s="85" t="s">
        <v>988</v>
      </c>
      <c r="AJ296" s="79" t="b">
        <v>0</v>
      </c>
      <c r="AK296" s="79">
        <v>6</v>
      </c>
      <c r="AL296" s="85" t="s">
        <v>975</v>
      </c>
      <c r="AM296" s="79" t="s">
        <v>993</v>
      </c>
      <c r="AN296" s="79" t="b">
        <v>0</v>
      </c>
      <c r="AO296" s="85" t="s">
        <v>975</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3</v>
      </c>
      <c r="BC296" s="78" t="str">
        <f>REPLACE(INDEX(GroupVertices[Group],MATCH(Edges[[#This Row],[Vertex 2]],GroupVertices[Vertex],0)),1,1,"")</f>
        <v>2</v>
      </c>
      <c r="BD296" s="48">
        <v>1</v>
      </c>
      <c r="BE296" s="49">
        <v>7.142857142857143</v>
      </c>
      <c r="BF296" s="48">
        <v>0</v>
      </c>
      <c r="BG296" s="49">
        <v>0</v>
      </c>
      <c r="BH296" s="48">
        <v>0</v>
      </c>
      <c r="BI296" s="49">
        <v>0</v>
      </c>
      <c r="BJ296" s="48">
        <v>13</v>
      </c>
      <c r="BK296" s="49">
        <v>92.85714285714286</v>
      </c>
      <c r="BL296" s="48">
        <v>14</v>
      </c>
    </row>
    <row r="297" spans="1:64" ht="15">
      <c r="A297" s="64" t="s">
        <v>260</v>
      </c>
      <c r="B297" s="64" t="s">
        <v>260</v>
      </c>
      <c r="C297" s="65" t="s">
        <v>2403</v>
      </c>
      <c r="D297" s="66">
        <v>10</v>
      </c>
      <c r="E297" s="67" t="s">
        <v>136</v>
      </c>
      <c r="F297" s="68">
        <v>24.57142857142857</v>
      </c>
      <c r="G297" s="65"/>
      <c r="H297" s="69"/>
      <c r="I297" s="70"/>
      <c r="J297" s="70"/>
      <c r="K297" s="34" t="s">
        <v>65</v>
      </c>
      <c r="L297" s="77">
        <v>297</v>
      </c>
      <c r="M297" s="77"/>
      <c r="N297" s="72"/>
      <c r="O297" s="79" t="s">
        <v>176</v>
      </c>
      <c r="P297" s="81">
        <v>43647.702673611115</v>
      </c>
      <c r="Q297" s="79" t="s">
        <v>407</v>
      </c>
      <c r="R297" s="79"/>
      <c r="S297" s="79"/>
      <c r="T297" s="79" t="s">
        <v>460</v>
      </c>
      <c r="U297" s="82" t="s">
        <v>480</v>
      </c>
      <c r="V297" s="82" t="s">
        <v>480</v>
      </c>
      <c r="W297" s="81">
        <v>43647.702673611115</v>
      </c>
      <c r="X297" s="82" t="s">
        <v>758</v>
      </c>
      <c r="Y297" s="79"/>
      <c r="Z297" s="79"/>
      <c r="AA297" s="85" t="s">
        <v>951</v>
      </c>
      <c r="AB297" s="79"/>
      <c r="AC297" s="79" t="b">
        <v>0</v>
      </c>
      <c r="AD297" s="79">
        <v>5</v>
      </c>
      <c r="AE297" s="85" t="s">
        <v>988</v>
      </c>
      <c r="AF297" s="79" t="b">
        <v>0</v>
      </c>
      <c r="AG297" s="79" t="s">
        <v>990</v>
      </c>
      <c r="AH297" s="79"/>
      <c r="AI297" s="85" t="s">
        <v>988</v>
      </c>
      <c r="AJ297" s="79" t="b">
        <v>0</v>
      </c>
      <c r="AK297" s="79">
        <v>4</v>
      </c>
      <c r="AL297" s="85" t="s">
        <v>988</v>
      </c>
      <c r="AM297" s="79" t="s">
        <v>993</v>
      </c>
      <c r="AN297" s="79" t="b">
        <v>0</v>
      </c>
      <c r="AO297" s="85" t="s">
        <v>951</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3</v>
      </c>
      <c r="BC297" s="78" t="str">
        <f>REPLACE(INDEX(GroupVertices[Group],MATCH(Edges[[#This Row],[Vertex 2]],GroupVertices[Vertex],0)),1,1,"")</f>
        <v>3</v>
      </c>
      <c r="BD297" s="48">
        <v>0</v>
      </c>
      <c r="BE297" s="49">
        <v>0</v>
      </c>
      <c r="BF297" s="48">
        <v>0</v>
      </c>
      <c r="BG297" s="49">
        <v>0</v>
      </c>
      <c r="BH297" s="48">
        <v>0</v>
      </c>
      <c r="BI297" s="49">
        <v>0</v>
      </c>
      <c r="BJ297" s="48">
        <v>15</v>
      </c>
      <c r="BK297" s="49">
        <v>100</v>
      </c>
      <c r="BL297" s="48">
        <v>15</v>
      </c>
    </row>
    <row r="298" spans="1:64" ht="15">
      <c r="A298" s="64" t="s">
        <v>283</v>
      </c>
      <c r="B298" s="64" t="s">
        <v>260</v>
      </c>
      <c r="C298" s="65" t="s">
        <v>2400</v>
      </c>
      <c r="D298" s="66">
        <v>3</v>
      </c>
      <c r="E298" s="67" t="s">
        <v>132</v>
      </c>
      <c r="F298" s="68">
        <v>32</v>
      </c>
      <c r="G298" s="65"/>
      <c r="H298" s="69"/>
      <c r="I298" s="70"/>
      <c r="J298" s="70"/>
      <c r="K298" s="34" t="s">
        <v>66</v>
      </c>
      <c r="L298" s="77">
        <v>298</v>
      </c>
      <c r="M298" s="77"/>
      <c r="N298" s="72"/>
      <c r="O298" s="79" t="s">
        <v>326</v>
      </c>
      <c r="P298" s="81">
        <v>43647.795219907406</v>
      </c>
      <c r="Q298" s="79" t="s">
        <v>351</v>
      </c>
      <c r="R298" s="79"/>
      <c r="S298" s="79"/>
      <c r="T298" s="79" t="s">
        <v>460</v>
      </c>
      <c r="U298" s="82" t="s">
        <v>480</v>
      </c>
      <c r="V298" s="82" t="s">
        <v>480</v>
      </c>
      <c r="W298" s="81">
        <v>43647.795219907406</v>
      </c>
      <c r="X298" s="82" t="s">
        <v>759</v>
      </c>
      <c r="Y298" s="79"/>
      <c r="Z298" s="79"/>
      <c r="AA298" s="85" t="s">
        <v>952</v>
      </c>
      <c r="AB298" s="79"/>
      <c r="AC298" s="79" t="b">
        <v>0</v>
      </c>
      <c r="AD298" s="79">
        <v>0</v>
      </c>
      <c r="AE298" s="85" t="s">
        <v>988</v>
      </c>
      <c r="AF298" s="79" t="b">
        <v>0</v>
      </c>
      <c r="AG298" s="79" t="s">
        <v>990</v>
      </c>
      <c r="AH298" s="79"/>
      <c r="AI298" s="85" t="s">
        <v>988</v>
      </c>
      <c r="AJ298" s="79" t="b">
        <v>0</v>
      </c>
      <c r="AK298" s="79">
        <v>4</v>
      </c>
      <c r="AL298" s="85" t="s">
        <v>951</v>
      </c>
      <c r="AM298" s="79" t="s">
        <v>996</v>
      </c>
      <c r="AN298" s="79" t="b">
        <v>0</v>
      </c>
      <c r="AO298" s="85" t="s">
        <v>951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3</v>
      </c>
      <c r="BD298" s="48">
        <v>0</v>
      </c>
      <c r="BE298" s="49">
        <v>0</v>
      </c>
      <c r="BF298" s="48">
        <v>0</v>
      </c>
      <c r="BG298" s="49">
        <v>0</v>
      </c>
      <c r="BH298" s="48">
        <v>0</v>
      </c>
      <c r="BI298" s="49">
        <v>0</v>
      </c>
      <c r="BJ298" s="48">
        <v>17</v>
      </c>
      <c r="BK298" s="49">
        <v>100</v>
      </c>
      <c r="BL298" s="48">
        <v>17</v>
      </c>
    </row>
    <row r="299" spans="1:64" ht="15">
      <c r="A299" s="64" t="s">
        <v>299</v>
      </c>
      <c r="B299" s="64" t="s">
        <v>260</v>
      </c>
      <c r="C299" s="65" t="s">
        <v>2401</v>
      </c>
      <c r="D299" s="66">
        <v>5.333333333333334</v>
      </c>
      <c r="E299" s="67" t="s">
        <v>136</v>
      </c>
      <c r="F299" s="68">
        <v>30.142857142857142</v>
      </c>
      <c r="G299" s="65"/>
      <c r="H299" s="69"/>
      <c r="I299" s="70"/>
      <c r="J299" s="70"/>
      <c r="K299" s="34" t="s">
        <v>66</v>
      </c>
      <c r="L299" s="77">
        <v>299</v>
      </c>
      <c r="M299" s="77"/>
      <c r="N299" s="72"/>
      <c r="O299" s="79" t="s">
        <v>326</v>
      </c>
      <c r="P299" s="81">
        <v>43647.55930555556</v>
      </c>
      <c r="Q299" s="79" t="s">
        <v>408</v>
      </c>
      <c r="R299" s="79"/>
      <c r="S299" s="79"/>
      <c r="T299" s="79" t="s">
        <v>460</v>
      </c>
      <c r="U299" s="82" t="s">
        <v>508</v>
      </c>
      <c r="V299" s="82" t="s">
        <v>508</v>
      </c>
      <c r="W299" s="81">
        <v>43647.55930555556</v>
      </c>
      <c r="X299" s="82" t="s">
        <v>760</v>
      </c>
      <c r="Y299" s="79"/>
      <c r="Z299" s="79"/>
      <c r="AA299" s="85" t="s">
        <v>953</v>
      </c>
      <c r="AB299" s="79"/>
      <c r="AC299" s="79" t="b">
        <v>0</v>
      </c>
      <c r="AD299" s="79">
        <v>0</v>
      </c>
      <c r="AE299" s="85" t="s">
        <v>988</v>
      </c>
      <c r="AF299" s="79" t="b">
        <v>0</v>
      </c>
      <c r="AG299" s="79" t="s">
        <v>990</v>
      </c>
      <c r="AH299" s="79"/>
      <c r="AI299" s="85" t="s">
        <v>988</v>
      </c>
      <c r="AJ299" s="79" t="b">
        <v>0</v>
      </c>
      <c r="AK299" s="79">
        <v>1</v>
      </c>
      <c r="AL299" s="85" t="s">
        <v>947</v>
      </c>
      <c r="AM299" s="79" t="s">
        <v>996</v>
      </c>
      <c r="AN299" s="79" t="b">
        <v>0</v>
      </c>
      <c r="AO299" s="85" t="s">
        <v>947</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2</v>
      </c>
      <c r="BC299" s="78" t="str">
        <f>REPLACE(INDEX(GroupVertices[Group],MATCH(Edges[[#This Row],[Vertex 2]],GroupVertices[Vertex],0)),1,1,"")</f>
        <v>3</v>
      </c>
      <c r="BD299" s="48">
        <v>0</v>
      </c>
      <c r="BE299" s="49">
        <v>0</v>
      </c>
      <c r="BF299" s="48">
        <v>0</v>
      </c>
      <c r="BG299" s="49">
        <v>0</v>
      </c>
      <c r="BH299" s="48">
        <v>0</v>
      </c>
      <c r="BI299" s="49">
        <v>0</v>
      </c>
      <c r="BJ299" s="48">
        <v>16</v>
      </c>
      <c r="BK299" s="49">
        <v>100</v>
      </c>
      <c r="BL299" s="48">
        <v>16</v>
      </c>
    </row>
    <row r="300" spans="1:64" ht="15">
      <c r="A300" s="64" t="s">
        <v>299</v>
      </c>
      <c r="B300" s="64" t="s">
        <v>260</v>
      </c>
      <c r="C300" s="65" t="s">
        <v>2401</v>
      </c>
      <c r="D300" s="66">
        <v>5.333333333333334</v>
      </c>
      <c r="E300" s="67" t="s">
        <v>136</v>
      </c>
      <c r="F300" s="68">
        <v>30.142857142857142</v>
      </c>
      <c r="G300" s="65"/>
      <c r="H300" s="69"/>
      <c r="I300" s="70"/>
      <c r="J300" s="70"/>
      <c r="K300" s="34" t="s">
        <v>66</v>
      </c>
      <c r="L300" s="77">
        <v>300</v>
      </c>
      <c r="M300" s="77"/>
      <c r="N300" s="72"/>
      <c r="O300" s="79" t="s">
        <v>326</v>
      </c>
      <c r="P300" s="81">
        <v>43648.469143518516</v>
      </c>
      <c r="Q300" s="79" t="s">
        <v>351</v>
      </c>
      <c r="R300" s="79"/>
      <c r="S300" s="79"/>
      <c r="T300" s="79" t="s">
        <v>460</v>
      </c>
      <c r="U300" s="82" t="s">
        <v>480</v>
      </c>
      <c r="V300" s="82" t="s">
        <v>480</v>
      </c>
      <c r="W300" s="81">
        <v>43648.469143518516</v>
      </c>
      <c r="X300" s="82" t="s">
        <v>761</v>
      </c>
      <c r="Y300" s="79"/>
      <c r="Z300" s="79"/>
      <c r="AA300" s="85" t="s">
        <v>954</v>
      </c>
      <c r="AB300" s="79"/>
      <c r="AC300" s="79" t="b">
        <v>0</v>
      </c>
      <c r="AD300" s="79">
        <v>0</v>
      </c>
      <c r="AE300" s="85" t="s">
        <v>988</v>
      </c>
      <c r="AF300" s="79" t="b">
        <v>0</v>
      </c>
      <c r="AG300" s="79" t="s">
        <v>990</v>
      </c>
      <c r="AH300" s="79"/>
      <c r="AI300" s="85" t="s">
        <v>988</v>
      </c>
      <c r="AJ300" s="79" t="b">
        <v>0</v>
      </c>
      <c r="AK300" s="79">
        <v>4</v>
      </c>
      <c r="AL300" s="85" t="s">
        <v>951</v>
      </c>
      <c r="AM300" s="79" t="s">
        <v>993</v>
      </c>
      <c r="AN300" s="79" t="b">
        <v>0</v>
      </c>
      <c r="AO300" s="85" t="s">
        <v>951</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2</v>
      </c>
      <c r="BC300" s="78" t="str">
        <f>REPLACE(INDEX(GroupVertices[Group],MATCH(Edges[[#This Row],[Vertex 2]],GroupVertices[Vertex],0)),1,1,"")</f>
        <v>3</v>
      </c>
      <c r="BD300" s="48">
        <v>0</v>
      </c>
      <c r="BE300" s="49">
        <v>0</v>
      </c>
      <c r="BF300" s="48">
        <v>0</v>
      </c>
      <c r="BG300" s="49">
        <v>0</v>
      </c>
      <c r="BH300" s="48">
        <v>0</v>
      </c>
      <c r="BI300" s="49">
        <v>0</v>
      </c>
      <c r="BJ300" s="48">
        <v>17</v>
      </c>
      <c r="BK300" s="49">
        <v>100</v>
      </c>
      <c r="BL300" s="48">
        <v>17</v>
      </c>
    </row>
    <row r="301" spans="1:64" ht="15">
      <c r="A301" s="64" t="s">
        <v>304</v>
      </c>
      <c r="B301" s="64" t="s">
        <v>260</v>
      </c>
      <c r="C301" s="65" t="s">
        <v>2400</v>
      </c>
      <c r="D301" s="66">
        <v>3</v>
      </c>
      <c r="E301" s="67" t="s">
        <v>132</v>
      </c>
      <c r="F301" s="68">
        <v>32</v>
      </c>
      <c r="G301" s="65"/>
      <c r="H301" s="69"/>
      <c r="I301" s="70"/>
      <c r="J301" s="70"/>
      <c r="K301" s="34" t="s">
        <v>65</v>
      </c>
      <c r="L301" s="77">
        <v>301</v>
      </c>
      <c r="M301" s="77"/>
      <c r="N301" s="72"/>
      <c r="O301" s="79" t="s">
        <v>326</v>
      </c>
      <c r="P301" s="81">
        <v>43647.926412037035</v>
      </c>
      <c r="Q301" s="79" t="s">
        <v>351</v>
      </c>
      <c r="R301" s="79"/>
      <c r="S301" s="79"/>
      <c r="T301" s="79" t="s">
        <v>460</v>
      </c>
      <c r="U301" s="82" t="s">
        <v>480</v>
      </c>
      <c r="V301" s="82" t="s">
        <v>480</v>
      </c>
      <c r="W301" s="81">
        <v>43647.926412037035</v>
      </c>
      <c r="X301" s="82" t="s">
        <v>762</v>
      </c>
      <c r="Y301" s="79"/>
      <c r="Z301" s="79"/>
      <c r="AA301" s="85" t="s">
        <v>955</v>
      </c>
      <c r="AB301" s="79"/>
      <c r="AC301" s="79" t="b">
        <v>0</v>
      </c>
      <c r="AD301" s="79">
        <v>0</v>
      </c>
      <c r="AE301" s="85" t="s">
        <v>988</v>
      </c>
      <c r="AF301" s="79" t="b">
        <v>0</v>
      </c>
      <c r="AG301" s="79" t="s">
        <v>990</v>
      </c>
      <c r="AH301" s="79"/>
      <c r="AI301" s="85" t="s">
        <v>988</v>
      </c>
      <c r="AJ301" s="79" t="b">
        <v>0</v>
      </c>
      <c r="AK301" s="79">
        <v>4</v>
      </c>
      <c r="AL301" s="85" t="s">
        <v>951</v>
      </c>
      <c r="AM301" s="79" t="s">
        <v>993</v>
      </c>
      <c r="AN301" s="79" t="b">
        <v>0</v>
      </c>
      <c r="AO301" s="85" t="s">
        <v>951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3</v>
      </c>
      <c r="BD301" s="48">
        <v>0</v>
      </c>
      <c r="BE301" s="49">
        <v>0</v>
      </c>
      <c r="BF301" s="48">
        <v>0</v>
      </c>
      <c r="BG301" s="49">
        <v>0</v>
      </c>
      <c r="BH301" s="48">
        <v>0</v>
      </c>
      <c r="BI301" s="49">
        <v>0</v>
      </c>
      <c r="BJ301" s="48">
        <v>17</v>
      </c>
      <c r="BK301" s="49">
        <v>100</v>
      </c>
      <c r="BL301" s="48">
        <v>17</v>
      </c>
    </row>
    <row r="302" spans="1:64" ht="15">
      <c r="A302" s="64" t="s">
        <v>304</v>
      </c>
      <c r="B302" s="64" t="s">
        <v>321</v>
      </c>
      <c r="C302" s="65" t="s">
        <v>2400</v>
      </c>
      <c r="D302" s="66">
        <v>3</v>
      </c>
      <c r="E302" s="67" t="s">
        <v>132</v>
      </c>
      <c r="F302" s="68">
        <v>32</v>
      </c>
      <c r="G302" s="65"/>
      <c r="H302" s="69"/>
      <c r="I302" s="70"/>
      <c r="J302" s="70"/>
      <c r="K302" s="34" t="s">
        <v>65</v>
      </c>
      <c r="L302" s="77">
        <v>302</v>
      </c>
      <c r="M302" s="77"/>
      <c r="N302" s="72"/>
      <c r="O302" s="79" t="s">
        <v>326</v>
      </c>
      <c r="P302" s="81">
        <v>43648.58268518518</v>
      </c>
      <c r="Q302" s="79" t="s">
        <v>409</v>
      </c>
      <c r="R302" s="79"/>
      <c r="S302" s="79"/>
      <c r="T302" s="79" t="s">
        <v>460</v>
      </c>
      <c r="U302" s="82" t="s">
        <v>496</v>
      </c>
      <c r="V302" s="82" t="s">
        <v>496</v>
      </c>
      <c r="W302" s="81">
        <v>43648.58268518518</v>
      </c>
      <c r="X302" s="82" t="s">
        <v>763</v>
      </c>
      <c r="Y302" s="79"/>
      <c r="Z302" s="79"/>
      <c r="AA302" s="85" t="s">
        <v>956</v>
      </c>
      <c r="AB302" s="79"/>
      <c r="AC302" s="79" t="b">
        <v>0</v>
      </c>
      <c r="AD302" s="79">
        <v>1</v>
      </c>
      <c r="AE302" s="85" t="s">
        <v>988</v>
      </c>
      <c r="AF302" s="79" t="b">
        <v>0</v>
      </c>
      <c r="AG302" s="79" t="s">
        <v>990</v>
      </c>
      <c r="AH302" s="79"/>
      <c r="AI302" s="85" t="s">
        <v>988</v>
      </c>
      <c r="AJ302" s="79" t="b">
        <v>0</v>
      </c>
      <c r="AK302" s="79">
        <v>2</v>
      </c>
      <c r="AL302" s="85" t="s">
        <v>988</v>
      </c>
      <c r="AM302" s="79" t="s">
        <v>993</v>
      </c>
      <c r="AN302" s="79" t="b">
        <v>0</v>
      </c>
      <c r="AO302" s="85" t="s">
        <v>956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5</v>
      </c>
      <c r="BK302" s="49">
        <v>100</v>
      </c>
      <c r="BL302" s="48">
        <v>5</v>
      </c>
    </row>
    <row r="303" spans="1:64" ht="15">
      <c r="A303" s="64" t="s">
        <v>283</v>
      </c>
      <c r="B303" s="64" t="s">
        <v>283</v>
      </c>
      <c r="C303" s="65" t="s">
        <v>2402</v>
      </c>
      <c r="D303" s="66">
        <v>7.666666666666667</v>
      </c>
      <c r="E303" s="67" t="s">
        <v>136</v>
      </c>
      <c r="F303" s="68">
        <v>28.285714285714285</v>
      </c>
      <c r="G303" s="65"/>
      <c r="H303" s="69"/>
      <c r="I303" s="70"/>
      <c r="J303" s="70"/>
      <c r="K303" s="34" t="s">
        <v>65</v>
      </c>
      <c r="L303" s="77">
        <v>303</v>
      </c>
      <c r="M303" s="77"/>
      <c r="N303" s="72"/>
      <c r="O303" s="79" t="s">
        <v>176</v>
      </c>
      <c r="P303" s="81">
        <v>43646.46894675926</v>
      </c>
      <c r="Q303" s="79" t="s">
        <v>410</v>
      </c>
      <c r="R303" s="79"/>
      <c r="S303" s="79"/>
      <c r="T303" s="79" t="s">
        <v>460</v>
      </c>
      <c r="U303" s="79"/>
      <c r="V303" s="82" t="s">
        <v>580</v>
      </c>
      <c r="W303" s="81">
        <v>43646.46894675926</v>
      </c>
      <c r="X303" s="82" t="s">
        <v>764</v>
      </c>
      <c r="Y303" s="79"/>
      <c r="Z303" s="79"/>
      <c r="AA303" s="85" t="s">
        <v>957</v>
      </c>
      <c r="AB303" s="79"/>
      <c r="AC303" s="79" t="b">
        <v>0</v>
      </c>
      <c r="AD303" s="79">
        <v>1</v>
      </c>
      <c r="AE303" s="85" t="s">
        <v>988</v>
      </c>
      <c r="AF303" s="79" t="b">
        <v>0</v>
      </c>
      <c r="AG303" s="79" t="s">
        <v>990</v>
      </c>
      <c r="AH303" s="79"/>
      <c r="AI303" s="85" t="s">
        <v>988</v>
      </c>
      <c r="AJ303" s="79" t="b">
        <v>0</v>
      </c>
      <c r="AK303" s="79">
        <v>0</v>
      </c>
      <c r="AL303" s="85" t="s">
        <v>988</v>
      </c>
      <c r="AM303" s="79" t="s">
        <v>993</v>
      </c>
      <c r="AN303" s="79" t="b">
        <v>0</v>
      </c>
      <c r="AO303" s="85" t="s">
        <v>957</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2</v>
      </c>
      <c r="BC303" s="78" t="str">
        <f>REPLACE(INDEX(GroupVertices[Group],MATCH(Edges[[#This Row],[Vertex 2]],GroupVertices[Vertex],0)),1,1,"")</f>
        <v>2</v>
      </c>
      <c r="BD303" s="48">
        <v>1</v>
      </c>
      <c r="BE303" s="49">
        <v>3.5714285714285716</v>
      </c>
      <c r="BF303" s="48">
        <v>0</v>
      </c>
      <c r="BG303" s="49">
        <v>0</v>
      </c>
      <c r="BH303" s="48">
        <v>0</v>
      </c>
      <c r="BI303" s="49">
        <v>0</v>
      </c>
      <c r="BJ303" s="48">
        <v>27</v>
      </c>
      <c r="BK303" s="49">
        <v>96.42857142857143</v>
      </c>
      <c r="BL303" s="48">
        <v>28</v>
      </c>
    </row>
    <row r="304" spans="1:64" ht="15">
      <c r="A304" s="64" t="s">
        <v>283</v>
      </c>
      <c r="B304" s="64" t="s">
        <v>299</v>
      </c>
      <c r="C304" s="65" t="s">
        <v>2400</v>
      </c>
      <c r="D304" s="66">
        <v>3</v>
      </c>
      <c r="E304" s="67" t="s">
        <v>132</v>
      </c>
      <c r="F304" s="68">
        <v>32</v>
      </c>
      <c r="G304" s="65"/>
      <c r="H304" s="69"/>
      <c r="I304" s="70"/>
      <c r="J304" s="70"/>
      <c r="K304" s="34" t="s">
        <v>66</v>
      </c>
      <c r="L304" s="77">
        <v>304</v>
      </c>
      <c r="M304" s="77"/>
      <c r="N304" s="72"/>
      <c r="O304" s="79" t="s">
        <v>326</v>
      </c>
      <c r="P304" s="81">
        <v>43646.58619212963</v>
      </c>
      <c r="Q304" s="79" t="s">
        <v>411</v>
      </c>
      <c r="R304" s="79"/>
      <c r="S304" s="79"/>
      <c r="T304" s="79" t="s">
        <v>460</v>
      </c>
      <c r="U304" s="79"/>
      <c r="V304" s="82" t="s">
        <v>580</v>
      </c>
      <c r="W304" s="81">
        <v>43646.58619212963</v>
      </c>
      <c r="X304" s="82" t="s">
        <v>765</v>
      </c>
      <c r="Y304" s="79"/>
      <c r="Z304" s="79"/>
      <c r="AA304" s="85" t="s">
        <v>958</v>
      </c>
      <c r="AB304" s="79"/>
      <c r="AC304" s="79" t="b">
        <v>0</v>
      </c>
      <c r="AD304" s="79">
        <v>0</v>
      </c>
      <c r="AE304" s="85" t="s">
        <v>988</v>
      </c>
      <c r="AF304" s="79" t="b">
        <v>0</v>
      </c>
      <c r="AG304" s="79" t="s">
        <v>990</v>
      </c>
      <c r="AH304" s="79"/>
      <c r="AI304" s="85" t="s">
        <v>988</v>
      </c>
      <c r="AJ304" s="79" t="b">
        <v>0</v>
      </c>
      <c r="AK304" s="79">
        <v>1</v>
      </c>
      <c r="AL304" s="85" t="s">
        <v>969</v>
      </c>
      <c r="AM304" s="79" t="s">
        <v>993</v>
      </c>
      <c r="AN304" s="79" t="b">
        <v>0</v>
      </c>
      <c r="AO304" s="85" t="s">
        <v>969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11</v>
      </c>
      <c r="BK304" s="49">
        <v>100</v>
      </c>
      <c r="BL304" s="48">
        <v>11</v>
      </c>
    </row>
    <row r="305" spans="1:64" ht="15">
      <c r="A305" s="64" t="s">
        <v>283</v>
      </c>
      <c r="B305" s="64" t="s">
        <v>283</v>
      </c>
      <c r="C305" s="65" t="s">
        <v>2402</v>
      </c>
      <c r="D305" s="66">
        <v>7.666666666666667</v>
      </c>
      <c r="E305" s="67" t="s">
        <v>136</v>
      </c>
      <c r="F305" s="68">
        <v>28.285714285714285</v>
      </c>
      <c r="G305" s="65"/>
      <c r="H305" s="69"/>
      <c r="I305" s="70"/>
      <c r="J305" s="70"/>
      <c r="K305" s="34" t="s">
        <v>65</v>
      </c>
      <c r="L305" s="77">
        <v>305</v>
      </c>
      <c r="M305" s="77"/>
      <c r="N305" s="72"/>
      <c r="O305" s="79" t="s">
        <v>176</v>
      </c>
      <c r="P305" s="81">
        <v>43647.836388888885</v>
      </c>
      <c r="Q305" s="79" t="s">
        <v>412</v>
      </c>
      <c r="R305" s="79"/>
      <c r="S305" s="79"/>
      <c r="T305" s="79" t="s">
        <v>460</v>
      </c>
      <c r="U305" s="79"/>
      <c r="V305" s="82" t="s">
        <v>580</v>
      </c>
      <c r="W305" s="81">
        <v>43647.836388888885</v>
      </c>
      <c r="X305" s="82" t="s">
        <v>766</v>
      </c>
      <c r="Y305" s="79"/>
      <c r="Z305" s="79"/>
      <c r="AA305" s="85" t="s">
        <v>959</v>
      </c>
      <c r="AB305" s="79"/>
      <c r="AC305" s="79" t="b">
        <v>0</v>
      </c>
      <c r="AD305" s="79">
        <v>1</v>
      </c>
      <c r="AE305" s="85" t="s">
        <v>988</v>
      </c>
      <c r="AF305" s="79" t="b">
        <v>0</v>
      </c>
      <c r="AG305" s="79" t="s">
        <v>990</v>
      </c>
      <c r="AH305" s="79"/>
      <c r="AI305" s="85" t="s">
        <v>988</v>
      </c>
      <c r="AJ305" s="79" t="b">
        <v>0</v>
      </c>
      <c r="AK305" s="79">
        <v>0</v>
      </c>
      <c r="AL305" s="85" t="s">
        <v>988</v>
      </c>
      <c r="AM305" s="79" t="s">
        <v>996</v>
      </c>
      <c r="AN305" s="79" t="b">
        <v>0</v>
      </c>
      <c r="AO305" s="85" t="s">
        <v>959</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2</v>
      </c>
      <c r="BC305" s="78" t="str">
        <f>REPLACE(INDEX(GroupVertices[Group],MATCH(Edges[[#This Row],[Vertex 2]],GroupVertices[Vertex],0)),1,1,"")</f>
        <v>2</v>
      </c>
      <c r="BD305" s="48">
        <v>0</v>
      </c>
      <c r="BE305" s="49">
        <v>0</v>
      </c>
      <c r="BF305" s="48">
        <v>1</v>
      </c>
      <c r="BG305" s="49">
        <v>5.2631578947368425</v>
      </c>
      <c r="BH305" s="48">
        <v>0</v>
      </c>
      <c r="BI305" s="49">
        <v>0</v>
      </c>
      <c r="BJ305" s="48">
        <v>18</v>
      </c>
      <c r="BK305" s="49">
        <v>94.73684210526316</v>
      </c>
      <c r="BL305" s="48">
        <v>19</v>
      </c>
    </row>
    <row r="306" spans="1:64" ht="15">
      <c r="A306" s="64" t="s">
        <v>283</v>
      </c>
      <c r="B306" s="64" t="s">
        <v>283</v>
      </c>
      <c r="C306" s="65" t="s">
        <v>2402</v>
      </c>
      <c r="D306" s="66">
        <v>7.666666666666667</v>
      </c>
      <c r="E306" s="67" t="s">
        <v>136</v>
      </c>
      <c r="F306" s="68">
        <v>28.285714285714285</v>
      </c>
      <c r="G306" s="65"/>
      <c r="H306" s="69"/>
      <c r="I306" s="70"/>
      <c r="J306" s="70"/>
      <c r="K306" s="34" t="s">
        <v>65</v>
      </c>
      <c r="L306" s="77">
        <v>306</v>
      </c>
      <c r="M306" s="77"/>
      <c r="N306" s="72"/>
      <c r="O306" s="79" t="s">
        <v>176</v>
      </c>
      <c r="P306" s="81">
        <v>43648.55055555556</v>
      </c>
      <c r="Q306" s="79" t="s">
        <v>413</v>
      </c>
      <c r="R306" s="79"/>
      <c r="S306" s="79"/>
      <c r="T306" s="79" t="s">
        <v>460</v>
      </c>
      <c r="U306" s="82" t="s">
        <v>499</v>
      </c>
      <c r="V306" s="82" t="s">
        <v>499</v>
      </c>
      <c r="W306" s="81">
        <v>43648.55055555556</v>
      </c>
      <c r="X306" s="82" t="s">
        <v>767</v>
      </c>
      <c r="Y306" s="79"/>
      <c r="Z306" s="79"/>
      <c r="AA306" s="85" t="s">
        <v>960</v>
      </c>
      <c r="AB306" s="79"/>
      <c r="AC306" s="79" t="b">
        <v>0</v>
      </c>
      <c r="AD306" s="79">
        <v>1</v>
      </c>
      <c r="AE306" s="85" t="s">
        <v>988</v>
      </c>
      <c r="AF306" s="79" t="b">
        <v>0</v>
      </c>
      <c r="AG306" s="79" t="s">
        <v>990</v>
      </c>
      <c r="AH306" s="79"/>
      <c r="AI306" s="85" t="s">
        <v>988</v>
      </c>
      <c r="AJ306" s="79" t="b">
        <v>0</v>
      </c>
      <c r="AK306" s="79">
        <v>1</v>
      </c>
      <c r="AL306" s="85" t="s">
        <v>988</v>
      </c>
      <c r="AM306" s="79" t="s">
        <v>996</v>
      </c>
      <c r="AN306" s="79" t="b">
        <v>0</v>
      </c>
      <c r="AO306" s="85" t="s">
        <v>960</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2</v>
      </c>
      <c r="BC306" s="78" t="str">
        <f>REPLACE(INDEX(GroupVertices[Group],MATCH(Edges[[#This Row],[Vertex 2]],GroupVertices[Vertex],0)),1,1,"")</f>
        <v>2</v>
      </c>
      <c r="BD306" s="48">
        <v>1</v>
      </c>
      <c r="BE306" s="49">
        <v>9.090909090909092</v>
      </c>
      <c r="BF306" s="48">
        <v>0</v>
      </c>
      <c r="BG306" s="49">
        <v>0</v>
      </c>
      <c r="BH306" s="48">
        <v>0</v>
      </c>
      <c r="BI306" s="49">
        <v>0</v>
      </c>
      <c r="BJ306" s="48">
        <v>10</v>
      </c>
      <c r="BK306" s="49">
        <v>90.9090909090909</v>
      </c>
      <c r="BL306" s="48">
        <v>11</v>
      </c>
    </row>
    <row r="307" spans="1:64" ht="15">
      <c r="A307" s="64" t="s">
        <v>283</v>
      </c>
      <c r="B307" s="64" t="s">
        <v>305</v>
      </c>
      <c r="C307" s="65" t="s">
        <v>2400</v>
      </c>
      <c r="D307" s="66">
        <v>3</v>
      </c>
      <c r="E307" s="67" t="s">
        <v>132</v>
      </c>
      <c r="F307" s="68">
        <v>32</v>
      </c>
      <c r="G307" s="65"/>
      <c r="H307" s="69"/>
      <c r="I307" s="70"/>
      <c r="J307" s="70"/>
      <c r="K307" s="34" t="s">
        <v>65</v>
      </c>
      <c r="L307" s="77">
        <v>307</v>
      </c>
      <c r="M307" s="77"/>
      <c r="N307" s="72"/>
      <c r="O307" s="79" t="s">
        <v>326</v>
      </c>
      <c r="P307" s="81">
        <v>43648.55212962963</v>
      </c>
      <c r="Q307" s="79" t="s">
        <v>414</v>
      </c>
      <c r="R307" s="79"/>
      <c r="S307" s="79"/>
      <c r="T307" s="79" t="s">
        <v>460</v>
      </c>
      <c r="U307" s="82" t="s">
        <v>505</v>
      </c>
      <c r="V307" s="82" t="s">
        <v>505</v>
      </c>
      <c r="W307" s="81">
        <v>43648.55212962963</v>
      </c>
      <c r="X307" s="82" t="s">
        <v>768</v>
      </c>
      <c r="Y307" s="79"/>
      <c r="Z307" s="79"/>
      <c r="AA307" s="85" t="s">
        <v>961</v>
      </c>
      <c r="AB307" s="79"/>
      <c r="AC307" s="79" t="b">
        <v>0</v>
      </c>
      <c r="AD307" s="79">
        <v>1</v>
      </c>
      <c r="AE307" s="85" t="s">
        <v>988</v>
      </c>
      <c r="AF307" s="79" t="b">
        <v>0</v>
      </c>
      <c r="AG307" s="79" t="s">
        <v>990</v>
      </c>
      <c r="AH307" s="79"/>
      <c r="AI307" s="85" t="s">
        <v>988</v>
      </c>
      <c r="AJ307" s="79" t="b">
        <v>0</v>
      </c>
      <c r="AK307" s="79">
        <v>1</v>
      </c>
      <c r="AL307" s="85" t="s">
        <v>988</v>
      </c>
      <c r="AM307" s="79" t="s">
        <v>993</v>
      </c>
      <c r="AN307" s="79" t="b">
        <v>0</v>
      </c>
      <c r="AO307" s="85" t="s">
        <v>961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1</v>
      </c>
      <c r="BE307" s="49">
        <v>11.11111111111111</v>
      </c>
      <c r="BF307" s="48">
        <v>0</v>
      </c>
      <c r="BG307" s="49">
        <v>0</v>
      </c>
      <c r="BH307" s="48">
        <v>0</v>
      </c>
      <c r="BI307" s="49">
        <v>0</v>
      </c>
      <c r="BJ307" s="48">
        <v>8</v>
      </c>
      <c r="BK307" s="49">
        <v>88.88888888888889</v>
      </c>
      <c r="BL307" s="48">
        <v>9</v>
      </c>
    </row>
    <row r="308" spans="1:64" ht="15">
      <c r="A308" s="64" t="s">
        <v>298</v>
      </c>
      <c r="B308" s="64" t="s">
        <v>283</v>
      </c>
      <c r="C308" s="65" t="s">
        <v>2404</v>
      </c>
      <c r="D308" s="66">
        <v>10</v>
      </c>
      <c r="E308" s="67" t="s">
        <v>136</v>
      </c>
      <c r="F308" s="68">
        <v>26.42857142857143</v>
      </c>
      <c r="G308" s="65"/>
      <c r="H308" s="69"/>
      <c r="I308" s="70"/>
      <c r="J308" s="70"/>
      <c r="K308" s="34" t="s">
        <v>65</v>
      </c>
      <c r="L308" s="77">
        <v>308</v>
      </c>
      <c r="M308" s="77"/>
      <c r="N308" s="72"/>
      <c r="O308" s="79" t="s">
        <v>326</v>
      </c>
      <c r="P308" s="81">
        <v>43647.60603009259</v>
      </c>
      <c r="Q308" s="79" t="s">
        <v>415</v>
      </c>
      <c r="R308" s="79"/>
      <c r="S308" s="79"/>
      <c r="T308" s="79" t="s">
        <v>473</v>
      </c>
      <c r="U308" s="82" t="s">
        <v>509</v>
      </c>
      <c r="V308" s="82" t="s">
        <v>509</v>
      </c>
      <c r="W308" s="81">
        <v>43647.60603009259</v>
      </c>
      <c r="X308" s="82" t="s">
        <v>769</v>
      </c>
      <c r="Y308" s="79"/>
      <c r="Z308" s="79"/>
      <c r="AA308" s="85" t="s">
        <v>962</v>
      </c>
      <c r="AB308" s="79"/>
      <c r="AC308" s="79" t="b">
        <v>0</v>
      </c>
      <c r="AD308" s="79">
        <v>2</v>
      </c>
      <c r="AE308" s="85" t="s">
        <v>988</v>
      </c>
      <c r="AF308" s="79" t="b">
        <v>0</v>
      </c>
      <c r="AG308" s="79" t="s">
        <v>990</v>
      </c>
      <c r="AH308" s="79"/>
      <c r="AI308" s="85" t="s">
        <v>988</v>
      </c>
      <c r="AJ308" s="79" t="b">
        <v>0</v>
      </c>
      <c r="AK308" s="79">
        <v>0</v>
      </c>
      <c r="AL308" s="85" t="s">
        <v>988</v>
      </c>
      <c r="AM308" s="79" t="s">
        <v>997</v>
      </c>
      <c r="AN308" s="79" t="b">
        <v>0</v>
      </c>
      <c r="AO308" s="85" t="s">
        <v>962</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298</v>
      </c>
      <c r="B309" s="64" t="s">
        <v>283</v>
      </c>
      <c r="C309" s="65" t="s">
        <v>2404</v>
      </c>
      <c r="D309" s="66">
        <v>10</v>
      </c>
      <c r="E309" s="67" t="s">
        <v>136</v>
      </c>
      <c r="F309" s="68">
        <v>26.42857142857143</v>
      </c>
      <c r="G309" s="65"/>
      <c r="H309" s="69"/>
      <c r="I309" s="70"/>
      <c r="J309" s="70"/>
      <c r="K309" s="34" t="s">
        <v>65</v>
      </c>
      <c r="L309" s="77">
        <v>309</v>
      </c>
      <c r="M309" s="77"/>
      <c r="N309" s="72"/>
      <c r="O309" s="79" t="s">
        <v>326</v>
      </c>
      <c r="P309" s="81">
        <v>43648.574108796296</v>
      </c>
      <c r="Q309" s="79" t="s">
        <v>416</v>
      </c>
      <c r="R309" s="82" t="s">
        <v>449</v>
      </c>
      <c r="S309" s="79" t="s">
        <v>458</v>
      </c>
      <c r="T309" s="79" t="s">
        <v>473</v>
      </c>
      <c r="U309" s="79"/>
      <c r="V309" s="82" t="s">
        <v>594</v>
      </c>
      <c r="W309" s="81">
        <v>43648.574108796296</v>
      </c>
      <c r="X309" s="82" t="s">
        <v>770</v>
      </c>
      <c r="Y309" s="79"/>
      <c r="Z309" s="79"/>
      <c r="AA309" s="85" t="s">
        <v>963</v>
      </c>
      <c r="AB309" s="79"/>
      <c r="AC309" s="79" t="b">
        <v>0</v>
      </c>
      <c r="AD309" s="79">
        <v>0</v>
      </c>
      <c r="AE309" s="85" t="s">
        <v>988</v>
      </c>
      <c r="AF309" s="79" t="b">
        <v>0</v>
      </c>
      <c r="AG309" s="79" t="s">
        <v>990</v>
      </c>
      <c r="AH309" s="79"/>
      <c r="AI309" s="85" t="s">
        <v>988</v>
      </c>
      <c r="AJ309" s="79" t="b">
        <v>0</v>
      </c>
      <c r="AK309" s="79">
        <v>0</v>
      </c>
      <c r="AL309" s="85" t="s">
        <v>988</v>
      </c>
      <c r="AM309" s="79" t="s">
        <v>997</v>
      </c>
      <c r="AN309" s="79" t="b">
        <v>0</v>
      </c>
      <c r="AO309" s="85" t="s">
        <v>963</v>
      </c>
      <c r="AP309" s="79" t="s">
        <v>176</v>
      </c>
      <c r="AQ309" s="79">
        <v>0</v>
      </c>
      <c r="AR309" s="79">
        <v>0</v>
      </c>
      <c r="AS309" s="79"/>
      <c r="AT309" s="79"/>
      <c r="AU309" s="79"/>
      <c r="AV309" s="79"/>
      <c r="AW309" s="79"/>
      <c r="AX309" s="79"/>
      <c r="AY309" s="79"/>
      <c r="AZ309" s="79"/>
      <c r="BA309">
        <v>4</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298</v>
      </c>
      <c r="B310" s="64" t="s">
        <v>283</v>
      </c>
      <c r="C310" s="65" t="s">
        <v>2404</v>
      </c>
      <c r="D310" s="66">
        <v>10</v>
      </c>
      <c r="E310" s="67" t="s">
        <v>136</v>
      </c>
      <c r="F310" s="68">
        <v>26.42857142857143</v>
      </c>
      <c r="G310" s="65"/>
      <c r="H310" s="69"/>
      <c r="I310" s="70"/>
      <c r="J310" s="70"/>
      <c r="K310" s="34" t="s">
        <v>65</v>
      </c>
      <c r="L310" s="77">
        <v>310</v>
      </c>
      <c r="M310" s="77"/>
      <c r="N310" s="72"/>
      <c r="O310" s="79" t="s">
        <v>326</v>
      </c>
      <c r="P310" s="81">
        <v>43648.58167824074</v>
      </c>
      <c r="Q310" s="79" t="s">
        <v>389</v>
      </c>
      <c r="R310" s="82" t="s">
        <v>448</v>
      </c>
      <c r="S310" s="79" t="s">
        <v>457</v>
      </c>
      <c r="T310" s="79" t="s">
        <v>473</v>
      </c>
      <c r="U310" s="79"/>
      <c r="V310" s="82" t="s">
        <v>594</v>
      </c>
      <c r="W310" s="81">
        <v>43648.58167824074</v>
      </c>
      <c r="X310" s="82" t="s">
        <v>726</v>
      </c>
      <c r="Y310" s="79"/>
      <c r="Z310" s="79"/>
      <c r="AA310" s="85" t="s">
        <v>919</v>
      </c>
      <c r="AB310" s="79"/>
      <c r="AC310" s="79" t="b">
        <v>0</v>
      </c>
      <c r="AD310" s="79">
        <v>0</v>
      </c>
      <c r="AE310" s="85" t="s">
        <v>988</v>
      </c>
      <c r="AF310" s="79" t="b">
        <v>0</v>
      </c>
      <c r="AG310" s="79" t="s">
        <v>990</v>
      </c>
      <c r="AH310" s="79"/>
      <c r="AI310" s="85" t="s">
        <v>988</v>
      </c>
      <c r="AJ310" s="79" t="b">
        <v>0</v>
      </c>
      <c r="AK310" s="79">
        <v>0</v>
      </c>
      <c r="AL310" s="85" t="s">
        <v>988</v>
      </c>
      <c r="AM310" s="79" t="s">
        <v>997</v>
      </c>
      <c r="AN310" s="79" t="b">
        <v>0</v>
      </c>
      <c r="AO310" s="85" t="s">
        <v>919</v>
      </c>
      <c r="AP310" s="79" t="s">
        <v>176</v>
      </c>
      <c r="AQ310" s="79">
        <v>0</v>
      </c>
      <c r="AR310" s="79">
        <v>0</v>
      </c>
      <c r="AS310" s="79"/>
      <c r="AT310" s="79"/>
      <c r="AU310" s="79"/>
      <c r="AV310" s="79"/>
      <c r="AW310" s="79"/>
      <c r="AX310" s="79"/>
      <c r="AY310" s="79"/>
      <c r="AZ310" s="79"/>
      <c r="BA310">
        <v>4</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298</v>
      </c>
      <c r="B311" s="64" t="s">
        <v>283</v>
      </c>
      <c r="C311" s="65" t="s">
        <v>2404</v>
      </c>
      <c r="D311" s="66">
        <v>10</v>
      </c>
      <c r="E311" s="67" t="s">
        <v>136</v>
      </c>
      <c r="F311" s="68">
        <v>26.42857142857143</v>
      </c>
      <c r="G311" s="65"/>
      <c r="H311" s="69"/>
      <c r="I311" s="70"/>
      <c r="J311" s="70"/>
      <c r="K311" s="34" t="s">
        <v>65</v>
      </c>
      <c r="L311" s="77">
        <v>311</v>
      </c>
      <c r="M311" s="77"/>
      <c r="N311" s="72"/>
      <c r="O311" s="79" t="s">
        <v>326</v>
      </c>
      <c r="P311" s="81">
        <v>43648.58849537037</v>
      </c>
      <c r="Q311" s="79" t="s">
        <v>417</v>
      </c>
      <c r="R311" s="82" t="s">
        <v>450</v>
      </c>
      <c r="S311" s="79" t="s">
        <v>459</v>
      </c>
      <c r="T311" s="79" t="s">
        <v>460</v>
      </c>
      <c r="U311" s="79"/>
      <c r="V311" s="82" t="s">
        <v>594</v>
      </c>
      <c r="W311" s="81">
        <v>43648.58849537037</v>
      </c>
      <c r="X311" s="82" t="s">
        <v>771</v>
      </c>
      <c r="Y311" s="79"/>
      <c r="Z311" s="79"/>
      <c r="AA311" s="85" t="s">
        <v>964</v>
      </c>
      <c r="AB311" s="79"/>
      <c r="AC311" s="79" t="b">
        <v>0</v>
      </c>
      <c r="AD311" s="79">
        <v>0</v>
      </c>
      <c r="AE311" s="85" t="s">
        <v>988</v>
      </c>
      <c r="AF311" s="79" t="b">
        <v>0</v>
      </c>
      <c r="AG311" s="79" t="s">
        <v>990</v>
      </c>
      <c r="AH311" s="79"/>
      <c r="AI311" s="85" t="s">
        <v>988</v>
      </c>
      <c r="AJ311" s="79" t="b">
        <v>0</v>
      </c>
      <c r="AK311" s="79">
        <v>1</v>
      </c>
      <c r="AL311" s="85" t="s">
        <v>988</v>
      </c>
      <c r="AM311" s="79" t="s">
        <v>997</v>
      </c>
      <c r="AN311" s="79" t="b">
        <v>0</v>
      </c>
      <c r="AO311" s="85" t="s">
        <v>964</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7</v>
      </c>
      <c r="BK311" s="49">
        <v>100</v>
      </c>
      <c r="BL311" s="48">
        <v>7</v>
      </c>
    </row>
    <row r="312" spans="1:64" ht="15">
      <c r="A312" s="64" t="s">
        <v>299</v>
      </c>
      <c r="B312" s="64" t="s">
        <v>283</v>
      </c>
      <c r="C312" s="65" t="s">
        <v>2402</v>
      </c>
      <c r="D312" s="66">
        <v>7.666666666666667</v>
      </c>
      <c r="E312" s="67" t="s">
        <v>136</v>
      </c>
      <c r="F312" s="68">
        <v>28.285714285714285</v>
      </c>
      <c r="G312" s="65"/>
      <c r="H312" s="69"/>
      <c r="I312" s="70"/>
      <c r="J312" s="70"/>
      <c r="K312" s="34" t="s">
        <v>66</v>
      </c>
      <c r="L312" s="77">
        <v>312</v>
      </c>
      <c r="M312" s="77"/>
      <c r="N312" s="72"/>
      <c r="O312" s="79" t="s">
        <v>326</v>
      </c>
      <c r="P312" s="81">
        <v>43647.559375</v>
      </c>
      <c r="Q312" s="79" t="s">
        <v>343</v>
      </c>
      <c r="R312" s="79"/>
      <c r="S312" s="79"/>
      <c r="T312" s="79"/>
      <c r="U312" s="79"/>
      <c r="V312" s="82" t="s">
        <v>595</v>
      </c>
      <c r="W312" s="81">
        <v>43647.559375</v>
      </c>
      <c r="X312" s="82" t="s">
        <v>746</v>
      </c>
      <c r="Y312" s="79"/>
      <c r="Z312" s="79"/>
      <c r="AA312" s="85" t="s">
        <v>939</v>
      </c>
      <c r="AB312" s="79"/>
      <c r="AC312" s="79" t="b">
        <v>0</v>
      </c>
      <c r="AD312" s="79">
        <v>0</v>
      </c>
      <c r="AE312" s="85" t="s">
        <v>988</v>
      </c>
      <c r="AF312" s="79" t="b">
        <v>0</v>
      </c>
      <c r="AG312" s="79" t="s">
        <v>990</v>
      </c>
      <c r="AH312" s="79"/>
      <c r="AI312" s="85" t="s">
        <v>988</v>
      </c>
      <c r="AJ312" s="79" t="b">
        <v>0</v>
      </c>
      <c r="AK312" s="79">
        <v>8</v>
      </c>
      <c r="AL312" s="85" t="s">
        <v>938</v>
      </c>
      <c r="AM312" s="79" t="s">
        <v>996</v>
      </c>
      <c r="AN312" s="79" t="b">
        <v>0</v>
      </c>
      <c r="AO312" s="85" t="s">
        <v>938</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299</v>
      </c>
      <c r="B313" s="64" t="s">
        <v>283</v>
      </c>
      <c r="C313" s="65" t="s">
        <v>2402</v>
      </c>
      <c r="D313" s="66">
        <v>7.666666666666667</v>
      </c>
      <c r="E313" s="67" t="s">
        <v>136</v>
      </c>
      <c r="F313" s="68">
        <v>28.285714285714285</v>
      </c>
      <c r="G313" s="65"/>
      <c r="H313" s="69"/>
      <c r="I313" s="70"/>
      <c r="J313" s="70"/>
      <c r="K313" s="34" t="s">
        <v>66</v>
      </c>
      <c r="L313" s="77">
        <v>313</v>
      </c>
      <c r="M313" s="77"/>
      <c r="N313" s="72"/>
      <c r="O313" s="79" t="s">
        <v>326</v>
      </c>
      <c r="P313" s="81">
        <v>43647.583645833336</v>
      </c>
      <c r="Q313" s="79" t="s">
        <v>341</v>
      </c>
      <c r="R313" s="79"/>
      <c r="S313" s="79"/>
      <c r="T313" s="79" t="s">
        <v>460</v>
      </c>
      <c r="U313" s="79"/>
      <c r="V313" s="82" t="s">
        <v>595</v>
      </c>
      <c r="W313" s="81">
        <v>43647.583645833336</v>
      </c>
      <c r="X313" s="82" t="s">
        <v>740</v>
      </c>
      <c r="Y313" s="79"/>
      <c r="Z313" s="79"/>
      <c r="AA313" s="85" t="s">
        <v>933</v>
      </c>
      <c r="AB313" s="79"/>
      <c r="AC313" s="79" t="b">
        <v>0</v>
      </c>
      <c r="AD313" s="79">
        <v>0</v>
      </c>
      <c r="AE313" s="85" t="s">
        <v>988</v>
      </c>
      <c r="AF313" s="79" t="b">
        <v>0</v>
      </c>
      <c r="AG313" s="79" t="s">
        <v>990</v>
      </c>
      <c r="AH313" s="79"/>
      <c r="AI313" s="85" t="s">
        <v>988</v>
      </c>
      <c r="AJ313" s="79" t="b">
        <v>0</v>
      </c>
      <c r="AK313" s="79">
        <v>5</v>
      </c>
      <c r="AL313" s="85" t="s">
        <v>931</v>
      </c>
      <c r="AM313" s="79" t="s">
        <v>996</v>
      </c>
      <c r="AN313" s="79" t="b">
        <v>0</v>
      </c>
      <c r="AO313" s="85" t="s">
        <v>931</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299</v>
      </c>
      <c r="B314" s="64" t="s">
        <v>283</v>
      </c>
      <c r="C314" s="65" t="s">
        <v>2402</v>
      </c>
      <c r="D314" s="66">
        <v>7.666666666666667</v>
      </c>
      <c r="E314" s="67" t="s">
        <v>136</v>
      </c>
      <c r="F314" s="68">
        <v>28.285714285714285</v>
      </c>
      <c r="G314" s="65"/>
      <c r="H314" s="69"/>
      <c r="I314" s="70"/>
      <c r="J314" s="70"/>
      <c r="K314" s="34" t="s">
        <v>66</v>
      </c>
      <c r="L314" s="77">
        <v>314</v>
      </c>
      <c r="M314" s="77"/>
      <c r="N314" s="72"/>
      <c r="O314" s="79" t="s">
        <v>326</v>
      </c>
      <c r="P314" s="81">
        <v>43647.64481481481</v>
      </c>
      <c r="Q314" s="79" t="s">
        <v>355</v>
      </c>
      <c r="R314" s="79"/>
      <c r="S314" s="79"/>
      <c r="T314" s="79"/>
      <c r="U314" s="79"/>
      <c r="V314" s="82" t="s">
        <v>595</v>
      </c>
      <c r="W314" s="81">
        <v>43647.64481481481</v>
      </c>
      <c r="X314" s="82" t="s">
        <v>743</v>
      </c>
      <c r="Y314" s="79"/>
      <c r="Z314" s="79"/>
      <c r="AA314" s="85" t="s">
        <v>936</v>
      </c>
      <c r="AB314" s="79"/>
      <c r="AC314" s="79" t="b">
        <v>0</v>
      </c>
      <c r="AD314" s="79">
        <v>0</v>
      </c>
      <c r="AE314" s="85" t="s">
        <v>988</v>
      </c>
      <c r="AF314" s="79" t="b">
        <v>0</v>
      </c>
      <c r="AG314" s="79" t="s">
        <v>990</v>
      </c>
      <c r="AH314" s="79"/>
      <c r="AI314" s="85" t="s">
        <v>988</v>
      </c>
      <c r="AJ314" s="79" t="b">
        <v>0</v>
      </c>
      <c r="AK314" s="79">
        <v>4</v>
      </c>
      <c r="AL314" s="85" t="s">
        <v>934</v>
      </c>
      <c r="AM314" s="79" t="s">
        <v>996</v>
      </c>
      <c r="AN314" s="79" t="b">
        <v>0</v>
      </c>
      <c r="AO314" s="85" t="s">
        <v>934</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304</v>
      </c>
      <c r="B315" s="64" t="s">
        <v>283</v>
      </c>
      <c r="C315" s="65" t="s">
        <v>2400</v>
      </c>
      <c r="D315" s="66">
        <v>3</v>
      </c>
      <c r="E315" s="67" t="s">
        <v>132</v>
      </c>
      <c r="F315" s="68">
        <v>32</v>
      </c>
      <c r="G315" s="65"/>
      <c r="H315" s="69"/>
      <c r="I315" s="70"/>
      <c r="J315" s="70"/>
      <c r="K315" s="34" t="s">
        <v>65</v>
      </c>
      <c r="L315" s="77">
        <v>315</v>
      </c>
      <c r="M315" s="77"/>
      <c r="N315" s="72"/>
      <c r="O315" s="79" t="s">
        <v>326</v>
      </c>
      <c r="P315" s="81">
        <v>43648.590682870374</v>
      </c>
      <c r="Q315" s="79" t="s">
        <v>418</v>
      </c>
      <c r="R315" s="82" t="s">
        <v>450</v>
      </c>
      <c r="S315" s="79" t="s">
        <v>459</v>
      </c>
      <c r="T315" s="79" t="s">
        <v>460</v>
      </c>
      <c r="U315" s="79"/>
      <c r="V315" s="82" t="s">
        <v>600</v>
      </c>
      <c r="W315" s="81">
        <v>43648.590682870374</v>
      </c>
      <c r="X315" s="82" t="s">
        <v>772</v>
      </c>
      <c r="Y315" s="79"/>
      <c r="Z315" s="79"/>
      <c r="AA315" s="85" t="s">
        <v>965</v>
      </c>
      <c r="AB315" s="79"/>
      <c r="AC315" s="79" t="b">
        <v>0</v>
      </c>
      <c r="AD315" s="79">
        <v>0</v>
      </c>
      <c r="AE315" s="85" t="s">
        <v>988</v>
      </c>
      <c r="AF315" s="79" t="b">
        <v>0</v>
      </c>
      <c r="AG315" s="79" t="s">
        <v>990</v>
      </c>
      <c r="AH315" s="79"/>
      <c r="AI315" s="85" t="s">
        <v>988</v>
      </c>
      <c r="AJ315" s="79" t="b">
        <v>0</v>
      </c>
      <c r="AK315" s="79">
        <v>1</v>
      </c>
      <c r="AL315" s="85" t="s">
        <v>964</v>
      </c>
      <c r="AM315" s="79" t="s">
        <v>994</v>
      </c>
      <c r="AN315" s="79" t="b">
        <v>0</v>
      </c>
      <c r="AO315" s="85" t="s">
        <v>964</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298</v>
      </c>
      <c r="B316" s="64" t="s">
        <v>299</v>
      </c>
      <c r="C316" s="65" t="s">
        <v>2400</v>
      </c>
      <c r="D316" s="66">
        <v>3</v>
      </c>
      <c r="E316" s="67" t="s">
        <v>132</v>
      </c>
      <c r="F316" s="68">
        <v>32</v>
      </c>
      <c r="G316" s="65"/>
      <c r="H316" s="69"/>
      <c r="I316" s="70"/>
      <c r="J316" s="70"/>
      <c r="K316" s="34" t="s">
        <v>66</v>
      </c>
      <c r="L316" s="77">
        <v>316</v>
      </c>
      <c r="M316" s="77"/>
      <c r="N316" s="72"/>
      <c r="O316" s="79" t="s">
        <v>326</v>
      </c>
      <c r="P316" s="81">
        <v>43647.60603009259</v>
      </c>
      <c r="Q316" s="79" t="s">
        <v>415</v>
      </c>
      <c r="R316" s="79"/>
      <c r="S316" s="79"/>
      <c r="T316" s="79" t="s">
        <v>473</v>
      </c>
      <c r="U316" s="82" t="s">
        <v>509</v>
      </c>
      <c r="V316" s="82" t="s">
        <v>509</v>
      </c>
      <c r="W316" s="81">
        <v>43647.60603009259</v>
      </c>
      <c r="X316" s="82" t="s">
        <v>769</v>
      </c>
      <c r="Y316" s="79"/>
      <c r="Z316" s="79"/>
      <c r="AA316" s="85" t="s">
        <v>962</v>
      </c>
      <c r="AB316" s="79"/>
      <c r="AC316" s="79" t="b">
        <v>0</v>
      </c>
      <c r="AD316" s="79">
        <v>2</v>
      </c>
      <c r="AE316" s="85" t="s">
        <v>988</v>
      </c>
      <c r="AF316" s="79" t="b">
        <v>0</v>
      </c>
      <c r="AG316" s="79" t="s">
        <v>990</v>
      </c>
      <c r="AH316" s="79"/>
      <c r="AI316" s="85" t="s">
        <v>988</v>
      </c>
      <c r="AJ316" s="79" t="b">
        <v>0</v>
      </c>
      <c r="AK316" s="79">
        <v>0</v>
      </c>
      <c r="AL316" s="85" t="s">
        <v>988</v>
      </c>
      <c r="AM316" s="79" t="s">
        <v>997</v>
      </c>
      <c r="AN316" s="79" t="b">
        <v>0</v>
      </c>
      <c r="AO316" s="85" t="s">
        <v>962</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1</v>
      </c>
      <c r="BE316" s="49">
        <v>11.11111111111111</v>
      </c>
      <c r="BF316" s="48">
        <v>0</v>
      </c>
      <c r="BG316" s="49">
        <v>0</v>
      </c>
      <c r="BH316" s="48">
        <v>0</v>
      </c>
      <c r="BI316" s="49">
        <v>0</v>
      </c>
      <c r="BJ316" s="48">
        <v>8</v>
      </c>
      <c r="BK316" s="49">
        <v>88.88888888888889</v>
      </c>
      <c r="BL316" s="48">
        <v>9</v>
      </c>
    </row>
    <row r="317" spans="1:64" ht="15">
      <c r="A317" s="64" t="s">
        <v>298</v>
      </c>
      <c r="B317" s="64" t="s">
        <v>305</v>
      </c>
      <c r="C317" s="65" t="s">
        <v>2401</v>
      </c>
      <c r="D317" s="66">
        <v>5.333333333333334</v>
      </c>
      <c r="E317" s="67" t="s">
        <v>136</v>
      </c>
      <c r="F317" s="68">
        <v>30.142857142857142</v>
      </c>
      <c r="G317" s="65"/>
      <c r="H317" s="69"/>
      <c r="I317" s="70"/>
      <c r="J317" s="70"/>
      <c r="K317" s="34" t="s">
        <v>65</v>
      </c>
      <c r="L317" s="77">
        <v>317</v>
      </c>
      <c r="M317" s="77"/>
      <c r="N317" s="72"/>
      <c r="O317" s="79" t="s">
        <v>326</v>
      </c>
      <c r="P317" s="81">
        <v>43648.574108796296</v>
      </c>
      <c r="Q317" s="79" t="s">
        <v>416</v>
      </c>
      <c r="R317" s="82" t="s">
        <v>449</v>
      </c>
      <c r="S317" s="79" t="s">
        <v>458</v>
      </c>
      <c r="T317" s="79" t="s">
        <v>473</v>
      </c>
      <c r="U317" s="79"/>
      <c r="V317" s="82" t="s">
        <v>594</v>
      </c>
      <c r="W317" s="81">
        <v>43648.574108796296</v>
      </c>
      <c r="X317" s="82" t="s">
        <v>770</v>
      </c>
      <c r="Y317" s="79"/>
      <c r="Z317" s="79"/>
      <c r="AA317" s="85" t="s">
        <v>963</v>
      </c>
      <c r="AB317" s="79"/>
      <c r="AC317" s="79" t="b">
        <v>0</v>
      </c>
      <c r="AD317" s="79">
        <v>0</v>
      </c>
      <c r="AE317" s="85" t="s">
        <v>988</v>
      </c>
      <c r="AF317" s="79" t="b">
        <v>0</v>
      </c>
      <c r="AG317" s="79" t="s">
        <v>990</v>
      </c>
      <c r="AH317" s="79"/>
      <c r="AI317" s="85" t="s">
        <v>988</v>
      </c>
      <c r="AJ317" s="79" t="b">
        <v>0</v>
      </c>
      <c r="AK317" s="79">
        <v>0</v>
      </c>
      <c r="AL317" s="85" t="s">
        <v>988</v>
      </c>
      <c r="AM317" s="79" t="s">
        <v>997</v>
      </c>
      <c r="AN317" s="79" t="b">
        <v>0</v>
      </c>
      <c r="AO317" s="85" t="s">
        <v>963</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12</v>
      </c>
      <c r="BK317" s="49">
        <v>100</v>
      </c>
      <c r="BL317" s="48">
        <v>12</v>
      </c>
    </row>
    <row r="318" spans="1:64" ht="15">
      <c r="A318" s="64" t="s">
        <v>298</v>
      </c>
      <c r="B318" s="64" t="s">
        <v>305</v>
      </c>
      <c r="C318" s="65" t="s">
        <v>2401</v>
      </c>
      <c r="D318" s="66">
        <v>5.333333333333334</v>
      </c>
      <c r="E318" s="67" t="s">
        <v>136</v>
      </c>
      <c r="F318" s="68">
        <v>30.142857142857142</v>
      </c>
      <c r="G318" s="65"/>
      <c r="H318" s="69"/>
      <c r="I318" s="70"/>
      <c r="J318" s="70"/>
      <c r="K318" s="34" t="s">
        <v>65</v>
      </c>
      <c r="L318" s="77">
        <v>318</v>
      </c>
      <c r="M318" s="77"/>
      <c r="N318" s="72"/>
      <c r="O318" s="79" t="s">
        <v>326</v>
      </c>
      <c r="P318" s="81">
        <v>43648.58167824074</v>
      </c>
      <c r="Q318" s="79" t="s">
        <v>389</v>
      </c>
      <c r="R318" s="82" t="s">
        <v>448</v>
      </c>
      <c r="S318" s="79" t="s">
        <v>457</v>
      </c>
      <c r="T318" s="79" t="s">
        <v>473</v>
      </c>
      <c r="U318" s="79"/>
      <c r="V318" s="82" t="s">
        <v>594</v>
      </c>
      <c r="W318" s="81">
        <v>43648.58167824074</v>
      </c>
      <c r="X318" s="82" t="s">
        <v>726</v>
      </c>
      <c r="Y318" s="79"/>
      <c r="Z318" s="79"/>
      <c r="AA318" s="85" t="s">
        <v>919</v>
      </c>
      <c r="AB318" s="79"/>
      <c r="AC318" s="79" t="b">
        <v>0</v>
      </c>
      <c r="AD318" s="79">
        <v>0</v>
      </c>
      <c r="AE318" s="85" t="s">
        <v>988</v>
      </c>
      <c r="AF318" s="79" t="b">
        <v>0</v>
      </c>
      <c r="AG318" s="79" t="s">
        <v>990</v>
      </c>
      <c r="AH318" s="79"/>
      <c r="AI318" s="85" t="s">
        <v>988</v>
      </c>
      <c r="AJ318" s="79" t="b">
        <v>0</v>
      </c>
      <c r="AK318" s="79">
        <v>0</v>
      </c>
      <c r="AL318" s="85" t="s">
        <v>988</v>
      </c>
      <c r="AM318" s="79" t="s">
        <v>997</v>
      </c>
      <c r="AN318" s="79" t="b">
        <v>0</v>
      </c>
      <c r="AO318" s="85" t="s">
        <v>919</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299</v>
      </c>
      <c r="B319" s="64" t="s">
        <v>298</v>
      </c>
      <c r="C319" s="65" t="s">
        <v>2400</v>
      </c>
      <c r="D319" s="66">
        <v>3</v>
      </c>
      <c r="E319" s="67" t="s">
        <v>132</v>
      </c>
      <c r="F319" s="68">
        <v>32</v>
      </c>
      <c r="G319" s="65"/>
      <c r="H319" s="69"/>
      <c r="I319" s="70"/>
      <c r="J319" s="70"/>
      <c r="K319" s="34" t="s">
        <v>66</v>
      </c>
      <c r="L319" s="77">
        <v>319</v>
      </c>
      <c r="M319" s="77"/>
      <c r="N319" s="72"/>
      <c r="O319" s="79" t="s">
        <v>326</v>
      </c>
      <c r="P319" s="81">
        <v>43647.537881944445</v>
      </c>
      <c r="Q319" s="79" t="s">
        <v>391</v>
      </c>
      <c r="R319" s="79"/>
      <c r="S319" s="79"/>
      <c r="T319" s="79" t="s">
        <v>460</v>
      </c>
      <c r="U319" s="79"/>
      <c r="V319" s="82" t="s">
        <v>595</v>
      </c>
      <c r="W319" s="81">
        <v>43647.537881944445</v>
      </c>
      <c r="X319" s="82" t="s">
        <v>728</v>
      </c>
      <c r="Y319" s="79"/>
      <c r="Z319" s="79"/>
      <c r="AA319" s="85" t="s">
        <v>921</v>
      </c>
      <c r="AB319" s="79"/>
      <c r="AC319" s="79" t="b">
        <v>0</v>
      </c>
      <c r="AD319" s="79">
        <v>0</v>
      </c>
      <c r="AE319" s="85" t="s">
        <v>988</v>
      </c>
      <c r="AF319" s="79" t="b">
        <v>0</v>
      </c>
      <c r="AG319" s="79" t="s">
        <v>990</v>
      </c>
      <c r="AH319" s="79"/>
      <c r="AI319" s="85" t="s">
        <v>988</v>
      </c>
      <c r="AJ319" s="79" t="b">
        <v>0</v>
      </c>
      <c r="AK319" s="79">
        <v>1</v>
      </c>
      <c r="AL319" s="85" t="s">
        <v>920</v>
      </c>
      <c r="AM319" s="79" t="s">
        <v>996</v>
      </c>
      <c r="AN319" s="79" t="b">
        <v>0</v>
      </c>
      <c r="AO319" s="85" t="s">
        <v>920</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304</v>
      </c>
      <c r="B320" s="64" t="s">
        <v>298</v>
      </c>
      <c r="C320" s="65" t="s">
        <v>2400</v>
      </c>
      <c r="D320" s="66">
        <v>3</v>
      </c>
      <c r="E320" s="67" t="s">
        <v>132</v>
      </c>
      <c r="F320" s="68">
        <v>32</v>
      </c>
      <c r="G320" s="65"/>
      <c r="H320" s="69"/>
      <c r="I320" s="70"/>
      <c r="J320" s="70"/>
      <c r="K320" s="34" t="s">
        <v>65</v>
      </c>
      <c r="L320" s="77">
        <v>320</v>
      </c>
      <c r="M320" s="77"/>
      <c r="N320" s="72"/>
      <c r="O320" s="79" t="s">
        <v>326</v>
      </c>
      <c r="P320" s="81">
        <v>43648.590682870374</v>
      </c>
      <c r="Q320" s="79" t="s">
        <v>418</v>
      </c>
      <c r="R320" s="82" t="s">
        <v>450</v>
      </c>
      <c r="S320" s="79" t="s">
        <v>459</v>
      </c>
      <c r="T320" s="79" t="s">
        <v>460</v>
      </c>
      <c r="U320" s="79"/>
      <c r="V320" s="82" t="s">
        <v>600</v>
      </c>
      <c r="W320" s="81">
        <v>43648.590682870374</v>
      </c>
      <c r="X320" s="82" t="s">
        <v>772</v>
      </c>
      <c r="Y320" s="79"/>
      <c r="Z320" s="79"/>
      <c r="AA320" s="85" t="s">
        <v>965</v>
      </c>
      <c r="AB320" s="79"/>
      <c r="AC320" s="79" t="b">
        <v>0</v>
      </c>
      <c r="AD320" s="79">
        <v>0</v>
      </c>
      <c r="AE320" s="85" t="s">
        <v>988</v>
      </c>
      <c r="AF320" s="79" t="b">
        <v>0</v>
      </c>
      <c r="AG320" s="79" t="s">
        <v>990</v>
      </c>
      <c r="AH320" s="79"/>
      <c r="AI320" s="85" t="s">
        <v>988</v>
      </c>
      <c r="AJ320" s="79" t="b">
        <v>0</v>
      </c>
      <c r="AK320" s="79">
        <v>1</v>
      </c>
      <c r="AL320" s="85" t="s">
        <v>964</v>
      </c>
      <c r="AM320" s="79" t="s">
        <v>994</v>
      </c>
      <c r="AN320" s="79" t="b">
        <v>0</v>
      </c>
      <c r="AO320" s="85" t="s">
        <v>964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v>0</v>
      </c>
      <c r="BE320" s="49">
        <v>0</v>
      </c>
      <c r="BF320" s="48">
        <v>0</v>
      </c>
      <c r="BG320" s="49">
        <v>0</v>
      </c>
      <c r="BH320" s="48">
        <v>0</v>
      </c>
      <c r="BI320" s="49">
        <v>0</v>
      </c>
      <c r="BJ320" s="48">
        <v>9</v>
      </c>
      <c r="BK320" s="49">
        <v>100</v>
      </c>
      <c r="BL320" s="48">
        <v>9</v>
      </c>
    </row>
    <row r="321" spans="1:64" ht="15">
      <c r="A321" s="64" t="s">
        <v>305</v>
      </c>
      <c r="B321" s="64" t="s">
        <v>305</v>
      </c>
      <c r="C321" s="65" t="s">
        <v>2400</v>
      </c>
      <c r="D321" s="66">
        <v>3</v>
      </c>
      <c r="E321" s="67" t="s">
        <v>132</v>
      </c>
      <c r="F321" s="68">
        <v>32</v>
      </c>
      <c r="G321" s="65"/>
      <c r="H321" s="69"/>
      <c r="I321" s="70"/>
      <c r="J321" s="70"/>
      <c r="K321" s="34" t="s">
        <v>65</v>
      </c>
      <c r="L321" s="77">
        <v>321</v>
      </c>
      <c r="M321" s="77"/>
      <c r="N321" s="72"/>
      <c r="O321" s="79" t="s">
        <v>176</v>
      </c>
      <c r="P321" s="81">
        <v>43647.54072916666</v>
      </c>
      <c r="Q321" s="79" t="s">
        <v>419</v>
      </c>
      <c r="R321" s="82" t="s">
        <v>442</v>
      </c>
      <c r="S321" s="79" t="s">
        <v>453</v>
      </c>
      <c r="T321" s="79" t="s">
        <v>460</v>
      </c>
      <c r="U321" s="82" t="s">
        <v>510</v>
      </c>
      <c r="V321" s="82" t="s">
        <v>510</v>
      </c>
      <c r="W321" s="81">
        <v>43647.54072916666</v>
      </c>
      <c r="X321" s="82" t="s">
        <v>773</v>
      </c>
      <c r="Y321" s="79"/>
      <c r="Z321" s="79"/>
      <c r="AA321" s="85" t="s">
        <v>966</v>
      </c>
      <c r="AB321" s="79"/>
      <c r="AC321" s="79" t="b">
        <v>0</v>
      </c>
      <c r="AD321" s="79">
        <v>30</v>
      </c>
      <c r="AE321" s="85" t="s">
        <v>988</v>
      </c>
      <c r="AF321" s="79" t="b">
        <v>0</v>
      </c>
      <c r="AG321" s="79" t="s">
        <v>990</v>
      </c>
      <c r="AH321" s="79"/>
      <c r="AI321" s="85" t="s">
        <v>988</v>
      </c>
      <c r="AJ321" s="79" t="b">
        <v>0</v>
      </c>
      <c r="AK321" s="79">
        <v>3</v>
      </c>
      <c r="AL321" s="85" t="s">
        <v>988</v>
      </c>
      <c r="AM321" s="79" t="s">
        <v>997</v>
      </c>
      <c r="AN321" s="79" t="b">
        <v>0</v>
      </c>
      <c r="AO321" s="85" t="s">
        <v>966</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v>1</v>
      </c>
      <c r="BE321" s="49">
        <v>6.666666666666667</v>
      </c>
      <c r="BF321" s="48">
        <v>0</v>
      </c>
      <c r="BG321" s="49">
        <v>0</v>
      </c>
      <c r="BH321" s="48">
        <v>0</v>
      </c>
      <c r="BI321" s="49">
        <v>0</v>
      </c>
      <c r="BJ321" s="48">
        <v>14</v>
      </c>
      <c r="BK321" s="49">
        <v>93.33333333333333</v>
      </c>
      <c r="BL321" s="48">
        <v>15</v>
      </c>
    </row>
    <row r="322" spans="1:64" ht="15">
      <c r="A322" s="64" t="s">
        <v>299</v>
      </c>
      <c r="B322" s="64" t="s">
        <v>305</v>
      </c>
      <c r="C322" s="65" t="s">
        <v>2400</v>
      </c>
      <c r="D322" s="66">
        <v>3</v>
      </c>
      <c r="E322" s="67" t="s">
        <v>132</v>
      </c>
      <c r="F322" s="68">
        <v>32</v>
      </c>
      <c r="G322" s="65"/>
      <c r="H322" s="69"/>
      <c r="I322" s="70"/>
      <c r="J322" s="70"/>
      <c r="K322" s="34" t="s">
        <v>65</v>
      </c>
      <c r="L322" s="77">
        <v>322</v>
      </c>
      <c r="M322" s="77"/>
      <c r="N322" s="72"/>
      <c r="O322" s="79" t="s">
        <v>326</v>
      </c>
      <c r="P322" s="81">
        <v>43648.58384259259</v>
      </c>
      <c r="Q322" s="79" t="s">
        <v>420</v>
      </c>
      <c r="R322" s="79"/>
      <c r="S322" s="79"/>
      <c r="T322" s="79" t="s">
        <v>460</v>
      </c>
      <c r="U322" s="82" t="s">
        <v>511</v>
      </c>
      <c r="V322" s="82" t="s">
        <v>511</v>
      </c>
      <c r="W322" s="81">
        <v>43648.58384259259</v>
      </c>
      <c r="X322" s="82" t="s">
        <v>774</v>
      </c>
      <c r="Y322" s="79"/>
      <c r="Z322" s="79"/>
      <c r="AA322" s="85" t="s">
        <v>967</v>
      </c>
      <c r="AB322" s="79"/>
      <c r="AC322" s="79" t="b">
        <v>0</v>
      </c>
      <c r="AD322" s="79">
        <v>1</v>
      </c>
      <c r="AE322" s="85" t="s">
        <v>988</v>
      </c>
      <c r="AF322" s="79" t="b">
        <v>0</v>
      </c>
      <c r="AG322" s="79" t="s">
        <v>990</v>
      </c>
      <c r="AH322" s="79"/>
      <c r="AI322" s="85" t="s">
        <v>988</v>
      </c>
      <c r="AJ322" s="79" t="b">
        <v>0</v>
      </c>
      <c r="AK322" s="79">
        <v>1</v>
      </c>
      <c r="AL322" s="85" t="s">
        <v>988</v>
      </c>
      <c r="AM322" s="79" t="s">
        <v>996</v>
      </c>
      <c r="AN322" s="79" t="b">
        <v>0</v>
      </c>
      <c r="AO322" s="85" t="s">
        <v>967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v>3</v>
      </c>
      <c r="BE322" s="49">
        <v>12.5</v>
      </c>
      <c r="BF322" s="48">
        <v>0</v>
      </c>
      <c r="BG322" s="49">
        <v>0</v>
      </c>
      <c r="BH322" s="48">
        <v>0</v>
      </c>
      <c r="BI322" s="49">
        <v>0</v>
      </c>
      <c r="BJ322" s="48">
        <v>21</v>
      </c>
      <c r="BK322" s="49">
        <v>87.5</v>
      </c>
      <c r="BL322" s="48">
        <v>24</v>
      </c>
    </row>
    <row r="323" spans="1:64" ht="15">
      <c r="A323" s="64" t="s">
        <v>304</v>
      </c>
      <c r="B323" s="64" t="s">
        <v>305</v>
      </c>
      <c r="C323" s="65" t="s">
        <v>2400</v>
      </c>
      <c r="D323" s="66">
        <v>3</v>
      </c>
      <c r="E323" s="67" t="s">
        <v>132</v>
      </c>
      <c r="F323" s="68">
        <v>32</v>
      </c>
      <c r="G323" s="65"/>
      <c r="H323" s="69"/>
      <c r="I323" s="70"/>
      <c r="J323" s="70"/>
      <c r="K323" s="34" t="s">
        <v>65</v>
      </c>
      <c r="L323" s="77">
        <v>323</v>
      </c>
      <c r="M323" s="77"/>
      <c r="N323" s="72"/>
      <c r="O323" s="79" t="s">
        <v>326</v>
      </c>
      <c r="P323" s="81">
        <v>43648.59085648148</v>
      </c>
      <c r="Q323" s="79" t="s">
        <v>421</v>
      </c>
      <c r="R323" s="79"/>
      <c r="S323" s="79"/>
      <c r="T323" s="79" t="s">
        <v>460</v>
      </c>
      <c r="U323" s="79"/>
      <c r="V323" s="82" t="s">
        <v>600</v>
      </c>
      <c r="W323" s="81">
        <v>43648.59085648148</v>
      </c>
      <c r="X323" s="82" t="s">
        <v>775</v>
      </c>
      <c r="Y323" s="79"/>
      <c r="Z323" s="79"/>
      <c r="AA323" s="85" t="s">
        <v>968</v>
      </c>
      <c r="AB323" s="79"/>
      <c r="AC323" s="79" t="b">
        <v>0</v>
      </c>
      <c r="AD323" s="79">
        <v>0</v>
      </c>
      <c r="AE323" s="85" t="s">
        <v>988</v>
      </c>
      <c r="AF323" s="79" t="b">
        <v>0</v>
      </c>
      <c r="AG323" s="79" t="s">
        <v>990</v>
      </c>
      <c r="AH323" s="79"/>
      <c r="AI323" s="85" t="s">
        <v>988</v>
      </c>
      <c r="AJ323" s="79" t="b">
        <v>0</v>
      </c>
      <c r="AK323" s="79">
        <v>1</v>
      </c>
      <c r="AL323" s="85" t="s">
        <v>967</v>
      </c>
      <c r="AM323" s="79" t="s">
        <v>994</v>
      </c>
      <c r="AN323" s="79" t="b">
        <v>0</v>
      </c>
      <c r="AO323" s="85" t="s">
        <v>967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299</v>
      </c>
      <c r="B324" s="64" t="s">
        <v>299</v>
      </c>
      <c r="C324" s="65" t="s">
        <v>2405</v>
      </c>
      <c r="D324" s="66">
        <v>10</v>
      </c>
      <c r="E324" s="67" t="s">
        <v>136</v>
      </c>
      <c r="F324" s="68">
        <v>6</v>
      </c>
      <c r="G324" s="65"/>
      <c r="H324" s="69"/>
      <c r="I324" s="70"/>
      <c r="J324" s="70"/>
      <c r="K324" s="34" t="s">
        <v>65</v>
      </c>
      <c r="L324" s="77">
        <v>324</v>
      </c>
      <c r="M324" s="77"/>
      <c r="N324" s="72"/>
      <c r="O324" s="79" t="s">
        <v>176</v>
      </c>
      <c r="P324" s="81">
        <v>43646.474907407406</v>
      </c>
      <c r="Q324" s="79" t="s">
        <v>422</v>
      </c>
      <c r="R324" s="79"/>
      <c r="S324" s="79"/>
      <c r="T324" s="79" t="s">
        <v>460</v>
      </c>
      <c r="U324" s="79"/>
      <c r="V324" s="82" t="s">
        <v>595</v>
      </c>
      <c r="W324" s="81">
        <v>43646.474907407406</v>
      </c>
      <c r="X324" s="82" t="s">
        <v>776</v>
      </c>
      <c r="Y324" s="79"/>
      <c r="Z324" s="79"/>
      <c r="AA324" s="85" t="s">
        <v>969</v>
      </c>
      <c r="AB324" s="79"/>
      <c r="AC324" s="79" t="b">
        <v>0</v>
      </c>
      <c r="AD324" s="79">
        <v>3</v>
      </c>
      <c r="AE324" s="85" t="s">
        <v>988</v>
      </c>
      <c r="AF324" s="79" t="b">
        <v>0</v>
      </c>
      <c r="AG324" s="79" t="s">
        <v>990</v>
      </c>
      <c r="AH324" s="79"/>
      <c r="AI324" s="85" t="s">
        <v>988</v>
      </c>
      <c r="AJ324" s="79" t="b">
        <v>0</v>
      </c>
      <c r="AK324" s="79">
        <v>1</v>
      </c>
      <c r="AL324" s="85" t="s">
        <v>988</v>
      </c>
      <c r="AM324" s="79" t="s">
        <v>993</v>
      </c>
      <c r="AN324" s="79" t="b">
        <v>0</v>
      </c>
      <c r="AO324" s="85" t="s">
        <v>969</v>
      </c>
      <c r="AP324" s="79" t="s">
        <v>176</v>
      </c>
      <c r="AQ324" s="79">
        <v>0</v>
      </c>
      <c r="AR324" s="79">
        <v>0</v>
      </c>
      <c r="AS324" s="79"/>
      <c r="AT324" s="79"/>
      <c r="AU324" s="79"/>
      <c r="AV324" s="79"/>
      <c r="AW324" s="79"/>
      <c r="AX324" s="79"/>
      <c r="AY324" s="79"/>
      <c r="AZ324" s="79"/>
      <c r="BA324">
        <v>15</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9</v>
      </c>
      <c r="BK324" s="49">
        <v>100</v>
      </c>
      <c r="BL324" s="48">
        <v>9</v>
      </c>
    </row>
    <row r="325" spans="1:64" ht="15">
      <c r="A325" s="64" t="s">
        <v>299</v>
      </c>
      <c r="B325" s="64" t="s">
        <v>299</v>
      </c>
      <c r="C325" s="65" t="s">
        <v>2405</v>
      </c>
      <c r="D325" s="66">
        <v>10</v>
      </c>
      <c r="E325" s="67" t="s">
        <v>136</v>
      </c>
      <c r="F325" s="68">
        <v>6</v>
      </c>
      <c r="G325" s="65"/>
      <c r="H325" s="69"/>
      <c r="I325" s="70"/>
      <c r="J325" s="70"/>
      <c r="K325" s="34" t="s">
        <v>65</v>
      </c>
      <c r="L325" s="77">
        <v>325</v>
      </c>
      <c r="M325" s="77"/>
      <c r="N325" s="72"/>
      <c r="O325" s="79" t="s">
        <v>176</v>
      </c>
      <c r="P325" s="81">
        <v>43646.57063657408</v>
      </c>
      <c r="Q325" s="79" t="s">
        <v>423</v>
      </c>
      <c r="R325" s="79"/>
      <c r="S325" s="79"/>
      <c r="T325" s="79" t="s">
        <v>462</v>
      </c>
      <c r="U325" s="79"/>
      <c r="V325" s="82" t="s">
        <v>595</v>
      </c>
      <c r="W325" s="81">
        <v>43646.57063657408</v>
      </c>
      <c r="X325" s="82" t="s">
        <v>777</v>
      </c>
      <c r="Y325" s="79"/>
      <c r="Z325" s="79"/>
      <c r="AA325" s="85" t="s">
        <v>970</v>
      </c>
      <c r="AB325" s="79"/>
      <c r="AC325" s="79" t="b">
        <v>0</v>
      </c>
      <c r="AD325" s="79">
        <v>1</v>
      </c>
      <c r="AE325" s="85" t="s">
        <v>988</v>
      </c>
      <c r="AF325" s="79" t="b">
        <v>0</v>
      </c>
      <c r="AG325" s="79" t="s">
        <v>990</v>
      </c>
      <c r="AH325" s="79"/>
      <c r="AI325" s="85" t="s">
        <v>988</v>
      </c>
      <c r="AJ325" s="79" t="b">
        <v>0</v>
      </c>
      <c r="AK325" s="79">
        <v>2</v>
      </c>
      <c r="AL325" s="85" t="s">
        <v>988</v>
      </c>
      <c r="AM325" s="79" t="s">
        <v>996</v>
      </c>
      <c r="AN325" s="79" t="b">
        <v>0</v>
      </c>
      <c r="AO325" s="85" t="s">
        <v>970</v>
      </c>
      <c r="AP325" s="79" t="s">
        <v>176</v>
      </c>
      <c r="AQ325" s="79">
        <v>0</v>
      </c>
      <c r="AR325" s="79">
        <v>0</v>
      </c>
      <c r="AS325" s="79"/>
      <c r="AT325" s="79"/>
      <c r="AU325" s="79"/>
      <c r="AV325" s="79"/>
      <c r="AW325" s="79"/>
      <c r="AX325" s="79"/>
      <c r="AY325" s="79"/>
      <c r="AZ325" s="79"/>
      <c r="BA325">
        <v>15</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7</v>
      </c>
      <c r="BK325" s="49">
        <v>100</v>
      </c>
      <c r="BL325" s="48">
        <v>7</v>
      </c>
    </row>
    <row r="326" spans="1:64" ht="15">
      <c r="A326" s="64" t="s">
        <v>299</v>
      </c>
      <c r="B326" s="64" t="s">
        <v>299</v>
      </c>
      <c r="C326" s="65" t="s">
        <v>2405</v>
      </c>
      <c r="D326" s="66">
        <v>10</v>
      </c>
      <c r="E326" s="67" t="s">
        <v>136</v>
      </c>
      <c r="F326" s="68">
        <v>6</v>
      </c>
      <c r="G326" s="65"/>
      <c r="H326" s="69"/>
      <c r="I326" s="70"/>
      <c r="J326" s="70"/>
      <c r="K326" s="34" t="s">
        <v>65</v>
      </c>
      <c r="L326" s="77">
        <v>326</v>
      </c>
      <c r="M326" s="77"/>
      <c r="N326" s="72"/>
      <c r="O326" s="79" t="s">
        <v>176</v>
      </c>
      <c r="P326" s="81">
        <v>43647.53349537037</v>
      </c>
      <c r="Q326" s="79" t="s">
        <v>424</v>
      </c>
      <c r="R326" s="79"/>
      <c r="S326" s="79"/>
      <c r="T326" s="79" t="s">
        <v>460</v>
      </c>
      <c r="U326" s="82" t="s">
        <v>512</v>
      </c>
      <c r="V326" s="82" t="s">
        <v>512</v>
      </c>
      <c r="W326" s="81">
        <v>43647.53349537037</v>
      </c>
      <c r="X326" s="82" t="s">
        <v>778</v>
      </c>
      <c r="Y326" s="79"/>
      <c r="Z326" s="79"/>
      <c r="AA326" s="85" t="s">
        <v>971</v>
      </c>
      <c r="AB326" s="79"/>
      <c r="AC326" s="79" t="b">
        <v>0</v>
      </c>
      <c r="AD326" s="79">
        <v>6</v>
      </c>
      <c r="AE326" s="85" t="s">
        <v>988</v>
      </c>
      <c r="AF326" s="79" t="b">
        <v>0</v>
      </c>
      <c r="AG326" s="79" t="s">
        <v>990</v>
      </c>
      <c r="AH326" s="79"/>
      <c r="AI326" s="85" t="s">
        <v>988</v>
      </c>
      <c r="AJ326" s="79" t="b">
        <v>0</v>
      </c>
      <c r="AK326" s="79">
        <v>0</v>
      </c>
      <c r="AL326" s="85" t="s">
        <v>988</v>
      </c>
      <c r="AM326" s="79" t="s">
        <v>996</v>
      </c>
      <c r="AN326" s="79" t="b">
        <v>0</v>
      </c>
      <c r="AO326" s="85" t="s">
        <v>971</v>
      </c>
      <c r="AP326" s="79" t="s">
        <v>176</v>
      </c>
      <c r="AQ326" s="79">
        <v>0</v>
      </c>
      <c r="AR326" s="79">
        <v>0</v>
      </c>
      <c r="AS326" s="79"/>
      <c r="AT326" s="79"/>
      <c r="AU326" s="79"/>
      <c r="AV326" s="79"/>
      <c r="AW326" s="79"/>
      <c r="AX326" s="79"/>
      <c r="AY326" s="79"/>
      <c r="AZ326" s="79"/>
      <c r="BA326">
        <v>15</v>
      </c>
      <c r="BB326" s="78" t="str">
        <f>REPLACE(INDEX(GroupVertices[Group],MATCH(Edges[[#This Row],[Vertex 1]],GroupVertices[Vertex],0)),1,1,"")</f>
        <v>2</v>
      </c>
      <c r="BC326" s="78" t="str">
        <f>REPLACE(INDEX(GroupVertices[Group],MATCH(Edges[[#This Row],[Vertex 2]],GroupVertices[Vertex],0)),1,1,"")</f>
        <v>2</v>
      </c>
      <c r="BD326" s="48">
        <v>2</v>
      </c>
      <c r="BE326" s="49">
        <v>40</v>
      </c>
      <c r="BF326" s="48">
        <v>0</v>
      </c>
      <c r="BG326" s="49">
        <v>0</v>
      </c>
      <c r="BH326" s="48">
        <v>0</v>
      </c>
      <c r="BI326" s="49">
        <v>0</v>
      </c>
      <c r="BJ326" s="48">
        <v>3</v>
      </c>
      <c r="BK326" s="49">
        <v>60</v>
      </c>
      <c r="BL326" s="48">
        <v>5</v>
      </c>
    </row>
    <row r="327" spans="1:64" ht="15">
      <c r="A327" s="64" t="s">
        <v>299</v>
      </c>
      <c r="B327" s="64" t="s">
        <v>299</v>
      </c>
      <c r="C327" s="65" t="s">
        <v>2405</v>
      </c>
      <c r="D327" s="66">
        <v>10</v>
      </c>
      <c r="E327" s="67" t="s">
        <v>136</v>
      </c>
      <c r="F327" s="68">
        <v>6</v>
      </c>
      <c r="G327" s="65"/>
      <c r="H327" s="69"/>
      <c r="I327" s="70"/>
      <c r="J327" s="70"/>
      <c r="K327" s="34" t="s">
        <v>65</v>
      </c>
      <c r="L327" s="77">
        <v>327</v>
      </c>
      <c r="M327" s="77"/>
      <c r="N327" s="72"/>
      <c r="O327" s="79" t="s">
        <v>176</v>
      </c>
      <c r="P327" s="81">
        <v>43647.535520833335</v>
      </c>
      <c r="Q327" s="79" t="s">
        <v>425</v>
      </c>
      <c r="R327" s="79"/>
      <c r="S327" s="79"/>
      <c r="T327" s="79" t="s">
        <v>462</v>
      </c>
      <c r="U327" s="79"/>
      <c r="V327" s="82" t="s">
        <v>595</v>
      </c>
      <c r="W327" s="81">
        <v>43647.535520833335</v>
      </c>
      <c r="X327" s="82" t="s">
        <v>779</v>
      </c>
      <c r="Y327" s="79"/>
      <c r="Z327" s="79"/>
      <c r="AA327" s="85" t="s">
        <v>972</v>
      </c>
      <c r="AB327" s="79"/>
      <c r="AC327" s="79" t="b">
        <v>0</v>
      </c>
      <c r="AD327" s="79">
        <v>0</v>
      </c>
      <c r="AE327" s="85" t="s">
        <v>988</v>
      </c>
      <c r="AF327" s="79" t="b">
        <v>0</v>
      </c>
      <c r="AG327" s="79" t="s">
        <v>990</v>
      </c>
      <c r="AH327" s="79"/>
      <c r="AI327" s="85" t="s">
        <v>988</v>
      </c>
      <c r="AJ327" s="79" t="b">
        <v>0</v>
      </c>
      <c r="AK327" s="79">
        <v>0</v>
      </c>
      <c r="AL327" s="85" t="s">
        <v>988</v>
      </c>
      <c r="AM327" s="79" t="s">
        <v>996</v>
      </c>
      <c r="AN327" s="79" t="b">
        <v>0</v>
      </c>
      <c r="AO327" s="85" t="s">
        <v>972</v>
      </c>
      <c r="AP327" s="79" t="s">
        <v>176</v>
      </c>
      <c r="AQ327" s="79">
        <v>0</v>
      </c>
      <c r="AR327" s="79">
        <v>0</v>
      </c>
      <c r="AS327" s="79"/>
      <c r="AT327" s="79"/>
      <c r="AU327" s="79"/>
      <c r="AV327" s="79"/>
      <c r="AW327" s="79"/>
      <c r="AX327" s="79"/>
      <c r="AY327" s="79"/>
      <c r="AZ327" s="79"/>
      <c r="BA327">
        <v>15</v>
      </c>
      <c r="BB327" s="78" t="str">
        <f>REPLACE(INDEX(GroupVertices[Group],MATCH(Edges[[#This Row],[Vertex 1]],GroupVertices[Vertex],0)),1,1,"")</f>
        <v>2</v>
      </c>
      <c r="BC327" s="78" t="str">
        <f>REPLACE(INDEX(GroupVertices[Group],MATCH(Edges[[#This Row],[Vertex 2]],GroupVertices[Vertex],0)),1,1,"")</f>
        <v>2</v>
      </c>
      <c r="BD327" s="48">
        <v>1</v>
      </c>
      <c r="BE327" s="49">
        <v>5.555555555555555</v>
      </c>
      <c r="BF327" s="48">
        <v>0</v>
      </c>
      <c r="BG327" s="49">
        <v>0</v>
      </c>
      <c r="BH327" s="48">
        <v>0</v>
      </c>
      <c r="BI327" s="49">
        <v>0</v>
      </c>
      <c r="BJ327" s="48">
        <v>17</v>
      </c>
      <c r="BK327" s="49">
        <v>94.44444444444444</v>
      </c>
      <c r="BL327" s="48">
        <v>18</v>
      </c>
    </row>
    <row r="328" spans="1:64" ht="15">
      <c r="A328" s="64" t="s">
        <v>299</v>
      </c>
      <c r="B328" s="64" t="s">
        <v>299</v>
      </c>
      <c r="C328" s="65" t="s">
        <v>2405</v>
      </c>
      <c r="D328" s="66">
        <v>10</v>
      </c>
      <c r="E328" s="67" t="s">
        <v>136</v>
      </c>
      <c r="F328" s="68">
        <v>6</v>
      </c>
      <c r="G328" s="65"/>
      <c r="H328" s="69"/>
      <c r="I328" s="70"/>
      <c r="J328" s="70"/>
      <c r="K328" s="34" t="s">
        <v>65</v>
      </c>
      <c r="L328" s="77">
        <v>328</v>
      </c>
      <c r="M328" s="77"/>
      <c r="N328" s="72"/>
      <c r="O328" s="79" t="s">
        <v>176</v>
      </c>
      <c r="P328" s="81">
        <v>43647.56690972222</v>
      </c>
      <c r="Q328" s="79" t="s">
        <v>426</v>
      </c>
      <c r="R328" s="79"/>
      <c r="S328" s="79"/>
      <c r="T328" s="79" t="s">
        <v>460</v>
      </c>
      <c r="U328" s="82" t="s">
        <v>486</v>
      </c>
      <c r="V328" s="82" t="s">
        <v>486</v>
      </c>
      <c r="W328" s="81">
        <v>43647.56690972222</v>
      </c>
      <c r="X328" s="82" t="s">
        <v>780</v>
      </c>
      <c r="Y328" s="79"/>
      <c r="Z328" s="79"/>
      <c r="AA328" s="85" t="s">
        <v>973</v>
      </c>
      <c r="AB328" s="79"/>
      <c r="AC328" s="79" t="b">
        <v>0</v>
      </c>
      <c r="AD328" s="79">
        <v>2</v>
      </c>
      <c r="AE328" s="85" t="s">
        <v>988</v>
      </c>
      <c r="AF328" s="79" t="b">
        <v>0</v>
      </c>
      <c r="AG328" s="79" t="s">
        <v>990</v>
      </c>
      <c r="AH328" s="79"/>
      <c r="AI328" s="85" t="s">
        <v>988</v>
      </c>
      <c r="AJ328" s="79" t="b">
        <v>0</v>
      </c>
      <c r="AK328" s="79">
        <v>2</v>
      </c>
      <c r="AL328" s="85" t="s">
        <v>988</v>
      </c>
      <c r="AM328" s="79" t="s">
        <v>996</v>
      </c>
      <c r="AN328" s="79" t="b">
        <v>0</v>
      </c>
      <c r="AO328" s="85" t="s">
        <v>973</v>
      </c>
      <c r="AP328" s="79" t="s">
        <v>176</v>
      </c>
      <c r="AQ328" s="79">
        <v>0</v>
      </c>
      <c r="AR328" s="79">
        <v>0</v>
      </c>
      <c r="AS328" s="79"/>
      <c r="AT328" s="79"/>
      <c r="AU328" s="79"/>
      <c r="AV328" s="79"/>
      <c r="AW328" s="79"/>
      <c r="AX328" s="79"/>
      <c r="AY328" s="79"/>
      <c r="AZ328" s="79"/>
      <c r="BA328">
        <v>15</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8</v>
      </c>
      <c r="BK328" s="49">
        <v>100</v>
      </c>
      <c r="BL328" s="48">
        <v>8</v>
      </c>
    </row>
    <row r="329" spans="1:64" ht="15">
      <c r="A329" s="64" t="s">
        <v>299</v>
      </c>
      <c r="B329" s="64" t="s">
        <v>299</v>
      </c>
      <c r="C329" s="65" t="s">
        <v>2405</v>
      </c>
      <c r="D329" s="66">
        <v>10</v>
      </c>
      <c r="E329" s="67" t="s">
        <v>136</v>
      </c>
      <c r="F329" s="68">
        <v>6</v>
      </c>
      <c r="G329" s="65"/>
      <c r="H329" s="69"/>
      <c r="I329" s="70"/>
      <c r="J329" s="70"/>
      <c r="K329" s="34" t="s">
        <v>65</v>
      </c>
      <c r="L329" s="77">
        <v>329</v>
      </c>
      <c r="M329" s="77"/>
      <c r="N329" s="72"/>
      <c r="O329" s="79" t="s">
        <v>176</v>
      </c>
      <c r="P329" s="81">
        <v>43647.61622685185</v>
      </c>
      <c r="Q329" s="79" t="s">
        <v>427</v>
      </c>
      <c r="R329" s="79"/>
      <c r="S329" s="79"/>
      <c r="T329" s="79" t="s">
        <v>460</v>
      </c>
      <c r="U329" s="79"/>
      <c r="V329" s="82" t="s">
        <v>595</v>
      </c>
      <c r="W329" s="81">
        <v>43647.61622685185</v>
      </c>
      <c r="X329" s="82" t="s">
        <v>781</v>
      </c>
      <c r="Y329" s="79"/>
      <c r="Z329" s="79"/>
      <c r="AA329" s="85" t="s">
        <v>974</v>
      </c>
      <c r="AB329" s="79"/>
      <c r="AC329" s="79" t="b">
        <v>0</v>
      </c>
      <c r="AD329" s="79">
        <v>0</v>
      </c>
      <c r="AE329" s="85" t="s">
        <v>988</v>
      </c>
      <c r="AF329" s="79" t="b">
        <v>0</v>
      </c>
      <c r="AG329" s="79" t="s">
        <v>990</v>
      </c>
      <c r="AH329" s="79"/>
      <c r="AI329" s="85" t="s">
        <v>988</v>
      </c>
      <c r="AJ329" s="79" t="b">
        <v>0</v>
      </c>
      <c r="AK329" s="79">
        <v>0</v>
      </c>
      <c r="AL329" s="85" t="s">
        <v>988</v>
      </c>
      <c r="AM329" s="79" t="s">
        <v>996</v>
      </c>
      <c r="AN329" s="79" t="b">
        <v>0</v>
      </c>
      <c r="AO329" s="85" t="s">
        <v>974</v>
      </c>
      <c r="AP329" s="79" t="s">
        <v>176</v>
      </c>
      <c r="AQ329" s="79">
        <v>0</v>
      </c>
      <c r="AR329" s="79">
        <v>0</v>
      </c>
      <c r="AS329" s="79"/>
      <c r="AT329" s="79"/>
      <c r="AU329" s="79"/>
      <c r="AV329" s="79"/>
      <c r="AW329" s="79"/>
      <c r="AX329" s="79"/>
      <c r="AY329" s="79"/>
      <c r="AZ329" s="79"/>
      <c r="BA329">
        <v>15</v>
      </c>
      <c r="BB329" s="78" t="str">
        <f>REPLACE(INDEX(GroupVertices[Group],MATCH(Edges[[#This Row],[Vertex 1]],GroupVertices[Vertex],0)),1,1,"")</f>
        <v>2</v>
      </c>
      <c r="BC329" s="78" t="str">
        <f>REPLACE(INDEX(GroupVertices[Group],MATCH(Edges[[#This Row],[Vertex 2]],GroupVertices[Vertex],0)),1,1,"")</f>
        <v>2</v>
      </c>
      <c r="BD329" s="48">
        <v>1</v>
      </c>
      <c r="BE329" s="49">
        <v>6.666666666666667</v>
      </c>
      <c r="BF329" s="48">
        <v>0</v>
      </c>
      <c r="BG329" s="49">
        <v>0</v>
      </c>
      <c r="BH329" s="48">
        <v>0</v>
      </c>
      <c r="BI329" s="49">
        <v>0</v>
      </c>
      <c r="BJ329" s="48">
        <v>14</v>
      </c>
      <c r="BK329" s="49">
        <v>93.33333333333333</v>
      </c>
      <c r="BL329" s="48">
        <v>15</v>
      </c>
    </row>
    <row r="330" spans="1:64" ht="15">
      <c r="A330" s="64" t="s">
        <v>299</v>
      </c>
      <c r="B330" s="64" t="s">
        <v>299</v>
      </c>
      <c r="C330" s="65" t="s">
        <v>2405</v>
      </c>
      <c r="D330" s="66">
        <v>10</v>
      </c>
      <c r="E330" s="67" t="s">
        <v>136</v>
      </c>
      <c r="F330" s="68">
        <v>6</v>
      </c>
      <c r="G330" s="65"/>
      <c r="H330" s="69"/>
      <c r="I330" s="70"/>
      <c r="J330" s="70"/>
      <c r="K330" s="34" t="s">
        <v>65</v>
      </c>
      <c r="L330" s="77">
        <v>330</v>
      </c>
      <c r="M330" s="77"/>
      <c r="N330" s="72"/>
      <c r="O330" s="79" t="s">
        <v>176</v>
      </c>
      <c r="P330" s="81">
        <v>43647.644375</v>
      </c>
      <c r="Q330" s="79" t="s">
        <v>428</v>
      </c>
      <c r="R330" s="79"/>
      <c r="S330" s="79"/>
      <c r="T330" s="79" t="s">
        <v>460</v>
      </c>
      <c r="U330" s="82" t="s">
        <v>479</v>
      </c>
      <c r="V330" s="82" t="s">
        <v>479</v>
      </c>
      <c r="W330" s="81">
        <v>43647.644375</v>
      </c>
      <c r="X330" s="82" t="s">
        <v>782</v>
      </c>
      <c r="Y330" s="79"/>
      <c r="Z330" s="79"/>
      <c r="AA330" s="85" t="s">
        <v>975</v>
      </c>
      <c r="AB330" s="79"/>
      <c r="AC330" s="79" t="b">
        <v>0</v>
      </c>
      <c r="AD330" s="79">
        <v>5</v>
      </c>
      <c r="AE330" s="85" t="s">
        <v>988</v>
      </c>
      <c r="AF330" s="79" t="b">
        <v>0</v>
      </c>
      <c r="AG330" s="79" t="s">
        <v>990</v>
      </c>
      <c r="AH330" s="79"/>
      <c r="AI330" s="85" t="s">
        <v>988</v>
      </c>
      <c r="AJ330" s="79" t="b">
        <v>0</v>
      </c>
      <c r="AK330" s="79">
        <v>6</v>
      </c>
      <c r="AL330" s="85" t="s">
        <v>988</v>
      </c>
      <c r="AM330" s="79" t="s">
        <v>996</v>
      </c>
      <c r="AN330" s="79" t="b">
        <v>0</v>
      </c>
      <c r="AO330" s="85" t="s">
        <v>975</v>
      </c>
      <c r="AP330" s="79" t="s">
        <v>176</v>
      </c>
      <c r="AQ330" s="79">
        <v>0</v>
      </c>
      <c r="AR330" s="79">
        <v>0</v>
      </c>
      <c r="AS330" s="79"/>
      <c r="AT330" s="79"/>
      <c r="AU330" s="79"/>
      <c r="AV330" s="79"/>
      <c r="AW330" s="79"/>
      <c r="AX330" s="79"/>
      <c r="AY330" s="79"/>
      <c r="AZ330" s="79"/>
      <c r="BA330">
        <v>15</v>
      </c>
      <c r="BB330" s="78" t="str">
        <f>REPLACE(INDEX(GroupVertices[Group],MATCH(Edges[[#This Row],[Vertex 1]],GroupVertices[Vertex],0)),1,1,"")</f>
        <v>2</v>
      </c>
      <c r="BC330" s="78" t="str">
        <f>REPLACE(INDEX(GroupVertices[Group],MATCH(Edges[[#This Row],[Vertex 2]],GroupVertices[Vertex],0)),1,1,"")</f>
        <v>2</v>
      </c>
      <c r="BD330" s="48">
        <v>1</v>
      </c>
      <c r="BE330" s="49">
        <v>8.333333333333334</v>
      </c>
      <c r="BF330" s="48">
        <v>0</v>
      </c>
      <c r="BG330" s="49">
        <v>0</v>
      </c>
      <c r="BH330" s="48">
        <v>0</v>
      </c>
      <c r="BI330" s="49">
        <v>0</v>
      </c>
      <c r="BJ330" s="48">
        <v>11</v>
      </c>
      <c r="BK330" s="49">
        <v>91.66666666666667</v>
      </c>
      <c r="BL330" s="48">
        <v>12</v>
      </c>
    </row>
    <row r="331" spans="1:64" ht="15">
      <c r="A331" s="64" t="s">
        <v>299</v>
      </c>
      <c r="B331" s="64" t="s">
        <v>299</v>
      </c>
      <c r="C331" s="65" t="s">
        <v>2405</v>
      </c>
      <c r="D331" s="66">
        <v>10</v>
      </c>
      <c r="E331" s="67" t="s">
        <v>136</v>
      </c>
      <c r="F331" s="68">
        <v>6</v>
      </c>
      <c r="G331" s="65"/>
      <c r="H331" s="69"/>
      <c r="I331" s="70"/>
      <c r="J331" s="70"/>
      <c r="K331" s="34" t="s">
        <v>65</v>
      </c>
      <c r="L331" s="77">
        <v>331</v>
      </c>
      <c r="M331" s="77"/>
      <c r="N331" s="72"/>
      <c r="O331" s="79" t="s">
        <v>176</v>
      </c>
      <c r="P331" s="81">
        <v>43647.65818287037</v>
      </c>
      <c r="Q331" s="79" t="s">
        <v>429</v>
      </c>
      <c r="R331" s="79"/>
      <c r="S331" s="79"/>
      <c r="T331" s="79" t="s">
        <v>460</v>
      </c>
      <c r="U331" s="79"/>
      <c r="V331" s="82" t="s">
        <v>595</v>
      </c>
      <c r="W331" s="81">
        <v>43647.65818287037</v>
      </c>
      <c r="X331" s="82" t="s">
        <v>783</v>
      </c>
      <c r="Y331" s="79"/>
      <c r="Z331" s="79"/>
      <c r="AA331" s="85" t="s">
        <v>976</v>
      </c>
      <c r="AB331" s="79"/>
      <c r="AC331" s="79" t="b">
        <v>0</v>
      </c>
      <c r="AD331" s="79">
        <v>1</v>
      </c>
      <c r="AE331" s="85" t="s">
        <v>988</v>
      </c>
      <c r="AF331" s="79" t="b">
        <v>0</v>
      </c>
      <c r="AG331" s="79" t="s">
        <v>990</v>
      </c>
      <c r="AH331" s="79"/>
      <c r="AI331" s="85" t="s">
        <v>988</v>
      </c>
      <c r="AJ331" s="79" t="b">
        <v>0</v>
      </c>
      <c r="AK331" s="79">
        <v>0</v>
      </c>
      <c r="AL331" s="85" t="s">
        <v>988</v>
      </c>
      <c r="AM331" s="79" t="s">
        <v>996</v>
      </c>
      <c r="AN331" s="79" t="b">
        <v>0</v>
      </c>
      <c r="AO331" s="85" t="s">
        <v>976</v>
      </c>
      <c r="AP331" s="79" t="s">
        <v>176</v>
      </c>
      <c r="AQ331" s="79">
        <v>0</v>
      </c>
      <c r="AR331" s="79">
        <v>0</v>
      </c>
      <c r="AS331" s="79"/>
      <c r="AT331" s="79"/>
      <c r="AU331" s="79"/>
      <c r="AV331" s="79"/>
      <c r="AW331" s="79"/>
      <c r="AX331" s="79"/>
      <c r="AY331" s="79"/>
      <c r="AZ331" s="79"/>
      <c r="BA331">
        <v>15</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13</v>
      </c>
      <c r="BK331" s="49">
        <v>100</v>
      </c>
      <c r="BL331" s="48">
        <v>13</v>
      </c>
    </row>
    <row r="332" spans="1:64" ht="15">
      <c r="A332" s="64" t="s">
        <v>299</v>
      </c>
      <c r="B332" s="64" t="s">
        <v>299</v>
      </c>
      <c r="C332" s="65" t="s">
        <v>2405</v>
      </c>
      <c r="D332" s="66">
        <v>10</v>
      </c>
      <c r="E332" s="67" t="s">
        <v>136</v>
      </c>
      <c r="F332" s="68">
        <v>6</v>
      </c>
      <c r="G332" s="65"/>
      <c r="H332" s="69"/>
      <c r="I332" s="70"/>
      <c r="J332" s="70"/>
      <c r="K332" s="34" t="s">
        <v>65</v>
      </c>
      <c r="L332" s="77">
        <v>332</v>
      </c>
      <c r="M332" s="77"/>
      <c r="N332" s="72"/>
      <c r="O332" s="79" t="s">
        <v>176</v>
      </c>
      <c r="P332" s="81">
        <v>43648.558541666665</v>
      </c>
      <c r="Q332" s="79" t="s">
        <v>430</v>
      </c>
      <c r="R332" s="79"/>
      <c r="S332" s="79"/>
      <c r="T332" s="79" t="s">
        <v>460</v>
      </c>
      <c r="U332" s="82" t="s">
        <v>513</v>
      </c>
      <c r="V332" s="82" t="s">
        <v>513</v>
      </c>
      <c r="W332" s="81">
        <v>43648.558541666665</v>
      </c>
      <c r="X332" s="82" t="s">
        <v>784</v>
      </c>
      <c r="Y332" s="79"/>
      <c r="Z332" s="79"/>
      <c r="AA332" s="85" t="s">
        <v>977</v>
      </c>
      <c r="AB332" s="79"/>
      <c r="AC332" s="79" t="b">
        <v>0</v>
      </c>
      <c r="AD332" s="79">
        <v>1</v>
      </c>
      <c r="AE332" s="85" t="s">
        <v>988</v>
      </c>
      <c r="AF332" s="79" t="b">
        <v>0</v>
      </c>
      <c r="AG332" s="79" t="s">
        <v>991</v>
      </c>
      <c r="AH332" s="79"/>
      <c r="AI332" s="85" t="s">
        <v>988</v>
      </c>
      <c r="AJ332" s="79" t="b">
        <v>0</v>
      </c>
      <c r="AK332" s="79">
        <v>0</v>
      </c>
      <c r="AL332" s="85" t="s">
        <v>988</v>
      </c>
      <c r="AM332" s="79" t="s">
        <v>996</v>
      </c>
      <c r="AN332" s="79" t="b">
        <v>0</v>
      </c>
      <c r="AO332" s="85" t="s">
        <v>977</v>
      </c>
      <c r="AP332" s="79" t="s">
        <v>176</v>
      </c>
      <c r="AQ332" s="79">
        <v>0</v>
      </c>
      <c r="AR332" s="79">
        <v>0</v>
      </c>
      <c r="AS332" s="79"/>
      <c r="AT332" s="79"/>
      <c r="AU332" s="79"/>
      <c r="AV332" s="79"/>
      <c r="AW332" s="79"/>
      <c r="AX332" s="79"/>
      <c r="AY332" s="79"/>
      <c r="AZ332" s="79"/>
      <c r="BA332">
        <v>15</v>
      </c>
      <c r="BB332" s="78" t="str">
        <f>REPLACE(INDEX(GroupVertices[Group],MATCH(Edges[[#This Row],[Vertex 1]],GroupVertices[Vertex],0)),1,1,"")</f>
        <v>2</v>
      </c>
      <c r="BC332" s="78" t="str">
        <f>REPLACE(INDEX(GroupVertices[Group],MATCH(Edges[[#This Row],[Vertex 2]],GroupVertices[Vertex],0)),1,1,"")</f>
        <v>2</v>
      </c>
      <c r="BD332" s="48">
        <v>0</v>
      </c>
      <c r="BE332" s="49">
        <v>0</v>
      </c>
      <c r="BF332" s="48">
        <v>1</v>
      </c>
      <c r="BG332" s="49">
        <v>14.285714285714286</v>
      </c>
      <c r="BH332" s="48">
        <v>0</v>
      </c>
      <c r="BI332" s="49">
        <v>0</v>
      </c>
      <c r="BJ332" s="48">
        <v>6</v>
      </c>
      <c r="BK332" s="49">
        <v>85.71428571428571</v>
      </c>
      <c r="BL332" s="48">
        <v>7</v>
      </c>
    </row>
    <row r="333" spans="1:64" ht="15">
      <c r="A333" s="64" t="s">
        <v>299</v>
      </c>
      <c r="B333" s="64" t="s">
        <v>299</v>
      </c>
      <c r="C333" s="65" t="s">
        <v>2405</v>
      </c>
      <c r="D333" s="66">
        <v>10</v>
      </c>
      <c r="E333" s="67" t="s">
        <v>136</v>
      </c>
      <c r="F333" s="68">
        <v>6</v>
      </c>
      <c r="G333" s="65"/>
      <c r="H333" s="69"/>
      <c r="I333" s="70"/>
      <c r="J333" s="70"/>
      <c r="K333" s="34" t="s">
        <v>65</v>
      </c>
      <c r="L333" s="77">
        <v>333</v>
      </c>
      <c r="M333" s="77"/>
      <c r="N333" s="72"/>
      <c r="O333" s="79" t="s">
        <v>176</v>
      </c>
      <c r="P333" s="81">
        <v>43648.56763888889</v>
      </c>
      <c r="Q333" s="79" t="s">
        <v>431</v>
      </c>
      <c r="R333" s="79"/>
      <c r="S333" s="79"/>
      <c r="T333" s="79" t="s">
        <v>460</v>
      </c>
      <c r="U333" s="82" t="s">
        <v>491</v>
      </c>
      <c r="V333" s="82" t="s">
        <v>491</v>
      </c>
      <c r="W333" s="81">
        <v>43648.56763888889</v>
      </c>
      <c r="X333" s="82" t="s">
        <v>785</v>
      </c>
      <c r="Y333" s="79"/>
      <c r="Z333" s="79"/>
      <c r="AA333" s="85" t="s">
        <v>978</v>
      </c>
      <c r="AB333" s="79"/>
      <c r="AC333" s="79" t="b">
        <v>0</v>
      </c>
      <c r="AD333" s="79">
        <v>1</v>
      </c>
      <c r="AE333" s="85" t="s">
        <v>988</v>
      </c>
      <c r="AF333" s="79" t="b">
        <v>0</v>
      </c>
      <c r="AG333" s="79" t="s">
        <v>990</v>
      </c>
      <c r="AH333" s="79"/>
      <c r="AI333" s="85" t="s">
        <v>988</v>
      </c>
      <c r="AJ333" s="79" t="b">
        <v>0</v>
      </c>
      <c r="AK333" s="79">
        <v>1</v>
      </c>
      <c r="AL333" s="85" t="s">
        <v>988</v>
      </c>
      <c r="AM333" s="79" t="s">
        <v>996</v>
      </c>
      <c r="AN333" s="79" t="b">
        <v>0</v>
      </c>
      <c r="AO333" s="85" t="s">
        <v>978</v>
      </c>
      <c r="AP333" s="79" t="s">
        <v>176</v>
      </c>
      <c r="AQ333" s="79">
        <v>0</v>
      </c>
      <c r="AR333" s="79">
        <v>0</v>
      </c>
      <c r="AS333" s="79"/>
      <c r="AT333" s="79"/>
      <c r="AU333" s="79"/>
      <c r="AV333" s="79"/>
      <c r="AW333" s="79"/>
      <c r="AX333" s="79"/>
      <c r="AY333" s="79"/>
      <c r="AZ333" s="79"/>
      <c r="BA333">
        <v>15</v>
      </c>
      <c r="BB333" s="78" t="str">
        <f>REPLACE(INDEX(GroupVertices[Group],MATCH(Edges[[#This Row],[Vertex 1]],GroupVertices[Vertex],0)),1,1,"")</f>
        <v>2</v>
      </c>
      <c r="BC333" s="78" t="str">
        <f>REPLACE(INDEX(GroupVertices[Group],MATCH(Edges[[#This Row],[Vertex 2]],GroupVertices[Vertex],0)),1,1,"")</f>
        <v>2</v>
      </c>
      <c r="BD333" s="48">
        <v>1</v>
      </c>
      <c r="BE333" s="49">
        <v>11.11111111111111</v>
      </c>
      <c r="BF333" s="48">
        <v>0</v>
      </c>
      <c r="BG333" s="49">
        <v>0</v>
      </c>
      <c r="BH333" s="48">
        <v>0</v>
      </c>
      <c r="BI333" s="49">
        <v>0</v>
      </c>
      <c r="BJ333" s="48">
        <v>8</v>
      </c>
      <c r="BK333" s="49">
        <v>88.88888888888889</v>
      </c>
      <c r="BL333" s="48">
        <v>9</v>
      </c>
    </row>
    <row r="334" spans="1:64" ht="15">
      <c r="A334" s="64" t="s">
        <v>299</v>
      </c>
      <c r="B334" s="64" t="s">
        <v>299</v>
      </c>
      <c r="C334" s="65" t="s">
        <v>2405</v>
      </c>
      <c r="D334" s="66">
        <v>10</v>
      </c>
      <c r="E334" s="67" t="s">
        <v>136</v>
      </c>
      <c r="F334" s="68">
        <v>6</v>
      </c>
      <c r="G334" s="65"/>
      <c r="H334" s="69"/>
      <c r="I334" s="70"/>
      <c r="J334" s="70"/>
      <c r="K334" s="34" t="s">
        <v>65</v>
      </c>
      <c r="L334" s="77">
        <v>334</v>
      </c>
      <c r="M334" s="77"/>
      <c r="N334" s="72"/>
      <c r="O334" s="79" t="s">
        <v>176</v>
      </c>
      <c r="P334" s="81">
        <v>43648.57219907407</v>
      </c>
      <c r="Q334" s="79" t="s">
        <v>432</v>
      </c>
      <c r="R334" s="79"/>
      <c r="S334" s="79"/>
      <c r="T334" s="79" t="s">
        <v>460</v>
      </c>
      <c r="U334" s="79"/>
      <c r="V334" s="82" t="s">
        <v>595</v>
      </c>
      <c r="W334" s="81">
        <v>43648.57219907407</v>
      </c>
      <c r="X334" s="82" t="s">
        <v>786</v>
      </c>
      <c r="Y334" s="79"/>
      <c r="Z334" s="79"/>
      <c r="AA334" s="85" t="s">
        <v>979</v>
      </c>
      <c r="AB334" s="79"/>
      <c r="AC334" s="79" t="b">
        <v>0</v>
      </c>
      <c r="AD334" s="79">
        <v>0</v>
      </c>
      <c r="AE334" s="85" t="s">
        <v>988</v>
      </c>
      <c r="AF334" s="79" t="b">
        <v>0</v>
      </c>
      <c r="AG334" s="79" t="s">
        <v>990</v>
      </c>
      <c r="AH334" s="79"/>
      <c r="AI334" s="85" t="s">
        <v>988</v>
      </c>
      <c r="AJ334" s="79" t="b">
        <v>0</v>
      </c>
      <c r="AK334" s="79">
        <v>0</v>
      </c>
      <c r="AL334" s="85" t="s">
        <v>988</v>
      </c>
      <c r="AM334" s="79" t="s">
        <v>996</v>
      </c>
      <c r="AN334" s="79" t="b">
        <v>0</v>
      </c>
      <c r="AO334" s="85" t="s">
        <v>979</v>
      </c>
      <c r="AP334" s="79" t="s">
        <v>176</v>
      </c>
      <c r="AQ334" s="79">
        <v>0</v>
      </c>
      <c r="AR334" s="79">
        <v>0</v>
      </c>
      <c r="AS334" s="79"/>
      <c r="AT334" s="79"/>
      <c r="AU334" s="79"/>
      <c r="AV334" s="79"/>
      <c r="AW334" s="79"/>
      <c r="AX334" s="79"/>
      <c r="AY334" s="79"/>
      <c r="AZ334" s="79"/>
      <c r="BA334">
        <v>15</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13</v>
      </c>
      <c r="BK334" s="49">
        <v>100</v>
      </c>
      <c r="BL334" s="48">
        <v>13</v>
      </c>
    </row>
    <row r="335" spans="1:64" ht="15">
      <c r="A335" s="64" t="s">
        <v>299</v>
      </c>
      <c r="B335" s="64" t="s">
        <v>299</v>
      </c>
      <c r="C335" s="65" t="s">
        <v>2405</v>
      </c>
      <c r="D335" s="66">
        <v>10</v>
      </c>
      <c r="E335" s="67" t="s">
        <v>136</v>
      </c>
      <c r="F335" s="68">
        <v>6</v>
      </c>
      <c r="G335" s="65"/>
      <c r="H335" s="69"/>
      <c r="I335" s="70"/>
      <c r="J335" s="70"/>
      <c r="K335" s="34" t="s">
        <v>65</v>
      </c>
      <c r="L335" s="77">
        <v>335</v>
      </c>
      <c r="M335" s="77"/>
      <c r="N335" s="72"/>
      <c r="O335" s="79" t="s">
        <v>176</v>
      </c>
      <c r="P335" s="81">
        <v>43648.57387731481</v>
      </c>
      <c r="Q335" s="79" t="s">
        <v>433</v>
      </c>
      <c r="R335" s="79"/>
      <c r="S335" s="79"/>
      <c r="T335" s="79" t="s">
        <v>460</v>
      </c>
      <c r="U335" s="79"/>
      <c r="V335" s="82" t="s">
        <v>595</v>
      </c>
      <c r="W335" s="81">
        <v>43648.57387731481</v>
      </c>
      <c r="X335" s="82" t="s">
        <v>787</v>
      </c>
      <c r="Y335" s="79"/>
      <c r="Z335" s="79"/>
      <c r="AA335" s="85" t="s">
        <v>980</v>
      </c>
      <c r="AB335" s="79"/>
      <c r="AC335" s="79" t="b">
        <v>0</v>
      </c>
      <c r="AD335" s="79">
        <v>2</v>
      </c>
      <c r="AE335" s="85" t="s">
        <v>988</v>
      </c>
      <c r="AF335" s="79" t="b">
        <v>0</v>
      </c>
      <c r="AG335" s="79" t="s">
        <v>990</v>
      </c>
      <c r="AH335" s="79"/>
      <c r="AI335" s="85" t="s">
        <v>988</v>
      </c>
      <c r="AJ335" s="79" t="b">
        <v>0</v>
      </c>
      <c r="AK335" s="79">
        <v>0</v>
      </c>
      <c r="AL335" s="85" t="s">
        <v>988</v>
      </c>
      <c r="AM335" s="79" t="s">
        <v>996</v>
      </c>
      <c r="AN335" s="79" t="b">
        <v>0</v>
      </c>
      <c r="AO335" s="85" t="s">
        <v>980</v>
      </c>
      <c r="AP335" s="79" t="s">
        <v>176</v>
      </c>
      <c r="AQ335" s="79">
        <v>0</v>
      </c>
      <c r="AR335" s="79">
        <v>0</v>
      </c>
      <c r="AS335" s="79"/>
      <c r="AT335" s="79"/>
      <c r="AU335" s="79"/>
      <c r="AV335" s="79"/>
      <c r="AW335" s="79"/>
      <c r="AX335" s="79"/>
      <c r="AY335" s="79"/>
      <c r="AZ335" s="79"/>
      <c r="BA335">
        <v>15</v>
      </c>
      <c r="BB335" s="78" t="str">
        <f>REPLACE(INDEX(GroupVertices[Group],MATCH(Edges[[#This Row],[Vertex 1]],GroupVertices[Vertex],0)),1,1,"")</f>
        <v>2</v>
      </c>
      <c r="BC335" s="78" t="str">
        <f>REPLACE(INDEX(GroupVertices[Group],MATCH(Edges[[#This Row],[Vertex 2]],GroupVertices[Vertex],0)),1,1,"")</f>
        <v>2</v>
      </c>
      <c r="BD335" s="48">
        <v>2</v>
      </c>
      <c r="BE335" s="49">
        <v>15.384615384615385</v>
      </c>
      <c r="BF335" s="48">
        <v>0</v>
      </c>
      <c r="BG335" s="49">
        <v>0</v>
      </c>
      <c r="BH335" s="48">
        <v>0</v>
      </c>
      <c r="BI335" s="49">
        <v>0</v>
      </c>
      <c r="BJ335" s="48">
        <v>11</v>
      </c>
      <c r="BK335" s="49">
        <v>84.61538461538461</v>
      </c>
      <c r="BL335" s="48">
        <v>13</v>
      </c>
    </row>
    <row r="336" spans="1:64" ht="15">
      <c r="A336" s="64" t="s">
        <v>299</v>
      </c>
      <c r="B336" s="64" t="s">
        <v>299</v>
      </c>
      <c r="C336" s="65" t="s">
        <v>2405</v>
      </c>
      <c r="D336" s="66">
        <v>10</v>
      </c>
      <c r="E336" s="67" t="s">
        <v>136</v>
      </c>
      <c r="F336" s="68">
        <v>6</v>
      </c>
      <c r="G336" s="65"/>
      <c r="H336" s="69"/>
      <c r="I336" s="70"/>
      <c r="J336" s="70"/>
      <c r="K336" s="34" t="s">
        <v>65</v>
      </c>
      <c r="L336" s="77">
        <v>336</v>
      </c>
      <c r="M336" s="77"/>
      <c r="N336" s="72"/>
      <c r="O336" s="79" t="s">
        <v>176</v>
      </c>
      <c r="P336" s="81">
        <v>43648.57811342592</v>
      </c>
      <c r="Q336" s="79" t="s">
        <v>434</v>
      </c>
      <c r="R336" s="79"/>
      <c r="S336" s="79"/>
      <c r="T336" s="79" t="s">
        <v>460</v>
      </c>
      <c r="U336" s="82" t="s">
        <v>514</v>
      </c>
      <c r="V336" s="82" t="s">
        <v>514</v>
      </c>
      <c r="W336" s="81">
        <v>43648.57811342592</v>
      </c>
      <c r="X336" s="82" t="s">
        <v>788</v>
      </c>
      <c r="Y336" s="79"/>
      <c r="Z336" s="79"/>
      <c r="AA336" s="85" t="s">
        <v>981</v>
      </c>
      <c r="AB336" s="79"/>
      <c r="AC336" s="79" t="b">
        <v>0</v>
      </c>
      <c r="AD336" s="79">
        <v>0</v>
      </c>
      <c r="AE336" s="85" t="s">
        <v>988</v>
      </c>
      <c r="AF336" s="79" t="b">
        <v>0</v>
      </c>
      <c r="AG336" s="79" t="s">
        <v>990</v>
      </c>
      <c r="AH336" s="79"/>
      <c r="AI336" s="85" t="s">
        <v>988</v>
      </c>
      <c r="AJ336" s="79" t="b">
        <v>0</v>
      </c>
      <c r="AK336" s="79">
        <v>0</v>
      </c>
      <c r="AL336" s="85" t="s">
        <v>988</v>
      </c>
      <c r="AM336" s="79" t="s">
        <v>996</v>
      </c>
      <c r="AN336" s="79" t="b">
        <v>0</v>
      </c>
      <c r="AO336" s="85" t="s">
        <v>981</v>
      </c>
      <c r="AP336" s="79" t="s">
        <v>176</v>
      </c>
      <c r="AQ336" s="79">
        <v>0</v>
      </c>
      <c r="AR336" s="79">
        <v>0</v>
      </c>
      <c r="AS336" s="79"/>
      <c r="AT336" s="79"/>
      <c r="AU336" s="79"/>
      <c r="AV336" s="79"/>
      <c r="AW336" s="79"/>
      <c r="AX336" s="79"/>
      <c r="AY336" s="79"/>
      <c r="AZ336" s="79"/>
      <c r="BA336">
        <v>15</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17</v>
      </c>
      <c r="BK336" s="49">
        <v>100</v>
      </c>
      <c r="BL336" s="48">
        <v>17</v>
      </c>
    </row>
    <row r="337" spans="1:64" ht="15">
      <c r="A337" s="64" t="s">
        <v>299</v>
      </c>
      <c r="B337" s="64" t="s">
        <v>299</v>
      </c>
      <c r="C337" s="65" t="s">
        <v>2405</v>
      </c>
      <c r="D337" s="66">
        <v>10</v>
      </c>
      <c r="E337" s="67" t="s">
        <v>136</v>
      </c>
      <c r="F337" s="68">
        <v>6</v>
      </c>
      <c r="G337" s="65"/>
      <c r="H337" s="69"/>
      <c r="I337" s="70"/>
      <c r="J337" s="70"/>
      <c r="K337" s="34" t="s">
        <v>65</v>
      </c>
      <c r="L337" s="77">
        <v>337</v>
      </c>
      <c r="M337" s="77"/>
      <c r="N337" s="72"/>
      <c r="O337" s="79" t="s">
        <v>176</v>
      </c>
      <c r="P337" s="81">
        <v>43648.58013888889</v>
      </c>
      <c r="Q337" s="79" t="s">
        <v>435</v>
      </c>
      <c r="R337" s="79"/>
      <c r="S337" s="79"/>
      <c r="T337" s="79" t="s">
        <v>460</v>
      </c>
      <c r="U337" s="79"/>
      <c r="V337" s="82" t="s">
        <v>595</v>
      </c>
      <c r="W337" s="81">
        <v>43648.58013888889</v>
      </c>
      <c r="X337" s="82" t="s">
        <v>789</v>
      </c>
      <c r="Y337" s="79"/>
      <c r="Z337" s="79"/>
      <c r="AA337" s="85" t="s">
        <v>982</v>
      </c>
      <c r="AB337" s="79"/>
      <c r="AC337" s="79" t="b">
        <v>0</v>
      </c>
      <c r="AD337" s="79">
        <v>0</v>
      </c>
      <c r="AE337" s="85" t="s">
        <v>988</v>
      </c>
      <c r="AF337" s="79" t="b">
        <v>0</v>
      </c>
      <c r="AG337" s="79" t="s">
        <v>990</v>
      </c>
      <c r="AH337" s="79"/>
      <c r="AI337" s="85" t="s">
        <v>988</v>
      </c>
      <c r="AJ337" s="79" t="b">
        <v>0</v>
      </c>
      <c r="AK337" s="79">
        <v>0</v>
      </c>
      <c r="AL337" s="85" t="s">
        <v>988</v>
      </c>
      <c r="AM337" s="79" t="s">
        <v>996</v>
      </c>
      <c r="AN337" s="79" t="b">
        <v>0</v>
      </c>
      <c r="AO337" s="85" t="s">
        <v>982</v>
      </c>
      <c r="AP337" s="79" t="s">
        <v>176</v>
      </c>
      <c r="AQ337" s="79">
        <v>0</v>
      </c>
      <c r="AR337" s="79">
        <v>0</v>
      </c>
      <c r="AS337" s="79"/>
      <c r="AT337" s="79"/>
      <c r="AU337" s="79"/>
      <c r="AV337" s="79"/>
      <c r="AW337" s="79"/>
      <c r="AX337" s="79"/>
      <c r="AY337" s="79"/>
      <c r="AZ337" s="79"/>
      <c r="BA337">
        <v>15</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18</v>
      </c>
      <c r="BK337" s="49">
        <v>100</v>
      </c>
      <c r="BL337" s="48">
        <v>18</v>
      </c>
    </row>
    <row r="338" spans="1:64" ht="15">
      <c r="A338" s="64" t="s">
        <v>299</v>
      </c>
      <c r="B338" s="64" t="s">
        <v>299</v>
      </c>
      <c r="C338" s="65" t="s">
        <v>2405</v>
      </c>
      <c r="D338" s="66">
        <v>10</v>
      </c>
      <c r="E338" s="67" t="s">
        <v>136</v>
      </c>
      <c r="F338" s="68">
        <v>6</v>
      </c>
      <c r="G338" s="65"/>
      <c r="H338" s="69"/>
      <c r="I338" s="70"/>
      <c r="J338" s="70"/>
      <c r="K338" s="34" t="s">
        <v>65</v>
      </c>
      <c r="L338" s="77">
        <v>338</v>
      </c>
      <c r="M338" s="77"/>
      <c r="N338" s="72"/>
      <c r="O338" s="79" t="s">
        <v>176</v>
      </c>
      <c r="P338" s="81">
        <v>43648.590150462966</v>
      </c>
      <c r="Q338" s="79" t="s">
        <v>436</v>
      </c>
      <c r="R338" s="79"/>
      <c r="S338" s="79"/>
      <c r="T338" s="79" t="s">
        <v>460</v>
      </c>
      <c r="U338" s="79"/>
      <c r="V338" s="82" t="s">
        <v>595</v>
      </c>
      <c r="W338" s="81">
        <v>43648.590150462966</v>
      </c>
      <c r="X338" s="82" t="s">
        <v>790</v>
      </c>
      <c r="Y338" s="79"/>
      <c r="Z338" s="79"/>
      <c r="AA338" s="85" t="s">
        <v>983</v>
      </c>
      <c r="AB338" s="79"/>
      <c r="AC338" s="79" t="b">
        <v>0</v>
      </c>
      <c r="AD338" s="79">
        <v>2</v>
      </c>
      <c r="AE338" s="85" t="s">
        <v>988</v>
      </c>
      <c r="AF338" s="79" t="b">
        <v>0</v>
      </c>
      <c r="AG338" s="79" t="s">
        <v>990</v>
      </c>
      <c r="AH338" s="79"/>
      <c r="AI338" s="85" t="s">
        <v>988</v>
      </c>
      <c r="AJ338" s="79" t="b">
        <v>0</v>
      </c>
      <c r="AK338" s="79">
        <v>0</v>
      </c>
      <c r="AL338" s="85" t="s">
        <v>988</v>
      </c>
      <c r="AM338" s="79" t="s">
        <v>996</v>
      </c>
      <c r="AN338" s="79" t="b">
        <v>0</v>
      </c>
      <c r="AO338" s="85" t="s">
        <v>983</v>
      </c>
      <c r="AP338" s="79" t="s">
        <v>176</v>
      </c>
      <c r="AQ338" s="79">
        <v>0</v>
      </c>
      <c r="AR338" s="79">
        <v>0</v>
      </c>
      <c r="AS338" s="79"/>
      <c r="AT338" s="79"/>
      <c r="AU338" s="79"/>
      <c r="AV338" s="79"/>
      <c r="AW338" s="79"/>
      <c r="AX338" s="79"/>
      <c r="AY338" s="79"/>
      <c r="AZ338" s="79"/>
      <c r="BA338">
        <v>15</v>
      </c>
      <c r="BB338" s="78" t="str">
        <f>REPLACE(INDEX(GroupVertices[Group],MATCH(Edges[[#This Row],[Vertex 1]],GroupVertices[Vertex],0)),1,1,"")</f>
        <v>2</v>
      </c>
      <c r="BC338" s="78" t="str">
        <f>REPLACE(INDEX(GroupVertices[Group],MATCH(Edges[[#This Row],[Vertex 2]],GroupVertices[Vertex],0)),1,1,"")</f>
        <v>2</v>
      </c>
      <c r="BD338" s="48">
        <v>1</v>
      </c>
      <c r="BE338" s="49">
        <v>4.166666666666667</v>
      </c>
      <c r="BF338" s="48">
        <v>0</v>
      </c>
      <c r="BG338" s="49">
        <v>0</v>
      </c>
      <c r="BH338" s="48">
        <v>0</v>
      </c>
      <c r="BI338" s="49">
        <v>0</v>
      </c>
      <c r="BJ338" s="48">
        <v>23</v>
      </c>
      <c r="BK338" s="49">
        <v>95.83333333333333</v>
      </c>
      <c r="BL338" s="48">
        <v>24</v>
      </c>
    </row>
    <row r="339" spans="1:64" ht="15">
      <c r="A339" s="64" t="s">
        <v>304</v>
      </c>
      <c r="B339" s="64" t="s">
        <v>299</v>
      </c>
      <c r="C339" s="65" t="s">
        <v>2400</v>
      </c>
      <c r="D339" s="66">
        <v>3</v>
      </c>
      <c r="E339" s="67" t="s">
        <v>132</v>
      </c>
      <c r="F339" s="68">
        <v>32</v>
      </c>
      <c r="G339" s="65"/>
      <c r="H339" s="69"/>
      <c r="I339" s="70"/>
      <c r="J339" s="70"/>
      <c r="K339" s="34" t="s">
        <v>65</v>
      </c>
      <c r="L339" s="77">
        <v>339</v>
      </c>
      <c r="M339" s="77"/>
      <c r="N339" s="72"/>
      <c r="O339" s="79" t="s">
        <v>326</v>
      </c>
      <c r="P339" s="81">
        <v>43648.59085648148</v>
      </c>
      <c r="Q339" s="79" t="s">
        <v>421</v>
      </c>
      <c r="R339" s="79"/>
      <c r="S339" s="79"/>
      <c r="T339" s="79" t="s">
        <v>460</v>
      </c>
      <c r="U339" s="79"/>
      <c r="V339" s="82" t="s">
        <v>600</v>
      </c>
      <c r="W339" s="81">
        <v>43648.59085648148</v>
      </c>
      <c r="X339" s="82" t="s">
        <v>775</v>
      </c>
      <c r="Y339" s="79"/>
      <c r="Z339" s="79"/>
      <c r="AA339" s="85" t="s">
        <v>968</v>
      </c>
      <c r="AB339" s="79"/>
      <c r="AC339" s="79" t="b">
        <v>0</v>
      </c>
      <c r="AD339" s="79">
        <v>0</v>
      </c>
      <c r="AE339" s="85" t="s">
        <v>988</v>
      </c>
      <c r="AF339" s="79" t="b">
        <v>0</v>
      </c>
      <c r="AG339" s="79" t="s">
        <v>990</v>
      </c>
      <c r="AH339" s="79"/>
      <c r="AI339" s="85" t="s">
        <v>988</v>
      </c>
      <c r="AJ339" s="79" t="b">
        <v>0</v>
      </c>
      <c r="AK339" s="79">
        <v>1</v>
      </c>
      <c r="AL339" s="85" t="s">
        <v>967</v>
      </c>
      <c r="AM339" s="79" t="s">
        <v>994</v>
      </c>
      <c r="AN339" s="79" t="b">
        <v>0</v>
      </c>
      <c r="AO339" s="85" t="s">
        <v>967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3</v>
      </c>
      <c r="BE339" s="49">
        <v>16.666666666666668</v>
      </c>
      <c r="BF339" s="48">
        <v>0</v>
      </c>
      <c r="BG339" s="49">
        <v>0</v>
      </c>
      <c r="BH339" s="48">
        <v>0</v>
      </c>
      <c r="BI339" s="49">
        <v>0</v>
      </c>
      <c r="BJ339" s="48">
        <v>15</v>
      </c>
      <c r="BK339" s="49">
        <v>83.33333333333333</v>
      </c>
      <c r="BL339" s="48">
        <v>18</v>
      </c>
    </row>
    <row r="340" spans="1:64" ht="15">
      <c r="A340" s="64" t="s">
        <v>304</v>
      </c>
      <c r="B340" s="64" t="s">
        <v>304</v>
      </c>
      <c r="C340" s="65" t="s">
        <v>2402</v>
      </c>
      <c r="D340" s="66">
        <v>7.666666666666667</v>
      </c>
      <c r="E340" s="67" t="s">
        <v>136</v>
      </c>
      <c r="F340" s="68">
        <v>28.285714285714285</v>
      </c>
      <c r="G340" s="65"/>
      <c r="H340" s="69"/>
      <c r="I340" s="70"/>
      <c r="J340" s="70"/>
      <c r="K340" s="34" t="s">
        <v>65</v>
      </c>
      <c r="L340" s="77">
        <v>340</v>
      </c>
      <c r="M340" s="77"/>
      <c r="N340" s="72"/>
      <c r="O340" s="79" t="s">
        <v>176</v>
      </c>
      <c r="P340" s="81">
        <v>43648.57378472222</v>
      </c>
      <c r="Q340" s="79" t="s">
        <v>437</v>
      </c>
      <c r="R340" s="79"/>
      <c r="S340" s="79"/>
      <c r="T340" s="79" t="s">
        <v>460</v>
      </c>
      <c r="U340" s="82" t="s">
        <v>489</v>
      </c>
      <c r="V340" s="82" t="s">
        <v>489</v>
      </c>
      <c r="W340" s="81">
        <v>43648.57378472222</v>
      </c>
      <c r="X340" s="82" t="s">
        <v>791</v>
      </c>
      <c r="Y340" s="79"/>
      <c r="Z340" s="79"/>
      <c r="AA340" s="85" t="s">
        <v>984</v>
      </c>
      <c r="AB340" s="79"/>
      <c r="AC340" s="79" t="b">
        <v>0</v>
      </c>
      <c r="AD340" s="79">
        <v>2</v>
      </c>
      <c r="AE340" s="85" t="s">
        <v>988</v>
      </c>
      <c r="AF340" s="79" t="b">
        <v>0</v>
      </c>
      <c r="AG340" s="79" t="s">
        <v>990</v>
      </c>
      <c r="AH340" s="79"/>
      <c r="AI340" s="85" t="s">
        <v>988</v>
      </c>
      <c r="AJ340" s="79" t="b">
        <v>0</v>
      </c>
      <c r="AK340" s="79">
        <v>1</v>
      </c>
      <c r="AL340" s="85" t="s">
        <v>988</v>
      </c>
      <c r="AM340" s="79" t="s">
        <v>993</v>
      </c>
      <c r="AN340" s="79" t="b">
        <v>0</v>
      </c>
      <c r="AO340" s="85" t="s">
        <v>984</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9</v>
      </c>
      <c r="BK340" s="49">
        <v>100</v>
      </c>
      <c r="BL340" s="48">
        <v>9</v>
      </c>
    </row>
    <row r="341" spans="1:64" ht="15">
      <c r="A341" s="64" t="s">
        <v>304</v>
      </c>
      <c r="B341" s="64" t="s">
        <v>304</v>
      </c>
      <c r="C341" s="65" t="s">
        <v>2402</v>
      </c>
      <c r="D341" s="66">
        <v>7.666666666666667</v>
      </c>
      <c r="E341" s="67" t="s">
        <v>136</v>
      </c>
      <c r="F341" s="68">
        <v>28.285714285714285</v>
      </c>
      <c r="G341" s="65"/>
      <c r="H341" s="69"/>
      <c r="I341" s="70"/>
      <c r="J341" s="70"/>
      <c r="K341" s="34" t="s">
        <v>65</v>
      </c>
      <c r="L341" s="77">
        <v>341</v>
      </c>
      <c r="M341" s="77"/>
      <c r="N341" s="72"/>
      <c r="O341" s="79" t="s">
        <v>176</v>
      </c>
      <c r="P341" s="81">
        <v>43648.57929398148</v>
      </c>
      <c r="Q341" s="79" t="s">
        <v>438</v>
      </c>
      <c r="R341" s="79"/>
      <c r="S341" s="79"/>
      <c r="T341" s="79" t="s">
        <v>460</v>
      </c>
      <c r="U341" s="82" t="s">
        <v>515</v>
      </c>
      <c r="V341" s="82" t="s">
        <v>515</v>
      </c>
      <c r="W341" s="81">
        <v>43648.57929398148</v>
      </c>
      <c r="X341" s="82" t="s">
        <v>792</v>
      </c>
      <c r="Y341" s="79"/>
      <c r="Z341" s="79"/>
      <c r="AA341" s="85" t="s">
        <v>985</v>
      </c>
      <c r="AB341" s="79"/>
      <c r="AC341" s="79" t="b">
        <v>0</v>
      </c>
      <c r="AD341" s="79">
        <v>0</v>
      </c>
      <c r="AE341" s="85" t="s">
        <v>988</v>
      </c>
      <c r="AF341" s="79" t="b">
        <v>0</v>
      </c>
      <c r="AG341" s="79" t="s">
        <v>990</v>
      </c>
      <c r="AH341" s="79"/>
      <c r="AI341" s="85" t="s">
        <v>988</v>
      </c>
      <c r="AJ341" s="79" t="b">
        <v>0</v>
      </c>
      <c r="AK341" s="79">
        <v>0</v>
      </c>
      <c r="AL341" s="85" t="s">
        <v>988</v>
      </c>
      <c r="AM341" s="79" t="s">
        <v>993</v>
      </c>
      <c r="AN341" s="79" t="b">
        <v>0</v>
      </c>
      <c r="AO341" s="85" t="s">
        <v>985</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8</v>
      </c>
      <c r="BK341" s="49">
        <v>100</v>
      </c>
      <c r="BL341" s="48">
        <v>8</v>
      </c>
    </row>
    <row r="342" spans="1:64" ht="15">
      <c r="A342" s="64" t="s">
        <v>304</v>
      </c>
      <c r="B342" s="64" t="s">
        <v>304</v>
      </c>
      <c r="C342" s="65" t="s">
        <v>2402</v>
      </c>
      <c r="D342" s="66">
        <v>7.666666666666667</v>
      </c>
      <c r="E342" s="67" t="s">
        <v>136</v>
      </c>
      <c r="F342" s="68">
        <v>28.285714285714285</v>
      </c>
      <c r="G342" s="65"/>
      <c r="H342" s="69"/>
      <c r="I342" s="70"/>
      <c r="J342" s="70"/>
      <c r="K342" s="34" t="s">
        <v>65</v>
      </c>
      <c r="L342" s="77">
        <v>342</v>
      </c>
      <c r="M342" s="77"/>
      <c r="N342" s="72"/>
      <c r="O342" s="79" t="s">
        <v>176</v>
      </c>
      <c r="P342" s="81">
        <v>43648.58115740741</v>
      </c>
      <c r="Q342" s="79" t="s">
        <v>439</v>
      </c>
      <c r="R342" s="79"/>
      <c r="S342" s="79"/>
      <c r="T342" s="79" t="s">
        <v>460</v>
      </c>
      <c r="U342" s="82" t="s">
        <v>516</v>
      </c>
      <c r="V342" s="82" t="s">
        <v>516</v>
      </c>
      <c r="W342" s="81">
        <v>43648.58115740741</v>
      </c>
      <c r="X342" s="82" t="s">
        <v>793</v>
      </c>
      <c r="Y342" s="79"/>
      <c r="Z342" s="79"/>
      <c r="AA342" s="85" t="s">
        <v>986</v>
      </c>
      <c r="AB342" s="79"/>
      <c r="AC342" s="79" t="b">
        <v>0</v>
      </c>
      <c r="AD342" s="79">
        <v>0</v>
      </c>
      <c r="AE342" s="85" t="s">
        <v>988</v>
      </c>
      <c r="AF342" s="79" t="b">
        <v>0</v>
      </c>
      <c r="AG342" s="79" t="s">
        <v>990</v>
      </c>
      <c r="AH342" s="79"/>
      <c r="AI342" s="85" t="s">
        <v>988</v>
      </c>
      <c r="AJ342" s="79" t="b">
        <v>0</v>
      </c>
      <c r="AK342" s="79">
        <v>0</v>
      </c>
      <c r="AL342" s="85" t="s">
        <v>988</v>
      </c>
      <c r="AM342" s="79" t="s">
        <v>993</v>
      </c>
      <c r="AN342" s="79" t="b">
        <v>0</v>
      </c>
      <c r="AO342" s="85" t="s">
        <v>986</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13</v>
      </c>
      <c r="BK342" s="49">
        <v>100</v>
      </c>
      <c r="BL342"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R12" r:id="rId1" display="https://pervade.umd.edu/event/websci-19/"/>
    <hyperlink ref="R22" r:id="rId2" display="https://twitter.com/foucaultwelles/status/1145300996316286976"/>
    <hyperlink ref="R23" r:id="rId3" display="https://twitter.com/foucaultwelles/status/1145300996316286976"/>
    <hyperlink ref="R26" r:id="rId4" display="https://websci19.webscience.org/"/>
    <hyperlink ref="R115" r:id="rId5" display="https://www.khoury.northeastern.edu/general/acm-websci-19-at-northeastern-brings-together-experts-from-many-disciplines/"/>
    <hyperlink ref="R169" r:id="rId6" display="https://websci19.webscience.org/"/>
    <hyperlink ref="R183" r:id="rId7" display="https://websci19.webscience.org/papers.html"/>
    <hyperlink ref="R191" r:id="rId8" display="http://mcn.edu/pronoun-stickers-mcn-2016/"/>
    <hyperlink ref="R194" r:id="rId9" display="https://twitter.com/ka_kinder/status/1145684376283275264"/>
    <hyperlink ref="R195" r:id="rId10" display="https://websci19.webscience.org/papers.html"/>
    <hyperlink ref="R196" r:id="rId11" display="https://twitter.com/ka_kinder/status/1145684376283275264"/>
    <hyperlink ref="R198" r:id="rId12" display="https://websci19.webscience.org/papers.html"/>
    <hyperlink ref="R200" r:id="rId13" display="https://websci19.webscience.org/papers.html"/>
    <hyperlink ref="R252" r:id="rId14" display="https://www.nytimes.com/2019/06/30/opinion/immigrants-social-media.html"/>
    <hyperlink ref="R253" r:id="rId15" display="https://www.nytimes.com/2019/06/30/opinion/immigrants-social-media.html"/>
    <hyperlink ref="R254" r:id="rId16" display="https://dh.fbk.eu/sites/dh.fbk.eu/files/creepdemo_1.m4v"/>
    <hyperlink ref="R294" r:id="rId17" display="https://websci19.webscience.org/"/>
    <hyperlink ref="R309" r:id="rId18" display="https://www.vice.com/en_us/article/d3b7na/the-story-of-lenny-the-internets-favorite-telemarketing-troll"/>
    <hyperlink ref="R310" r:id="rId19" display="https://dh.fbk.eu/sites/dh.fbk.eu/files/creepdemo_1.m4v"/>
    <hyperlink ref="R311" r:id="rId20" display="https://solar.lowtechmagazine.com/about.html"/>
    <hyperlink ref="R315" r:id="rId21" display="https://solar.lowtechmagazine.com/about.html"/>
    <hyperlink ref="R317" r:id="rId22" display="https://www.vice.com/en_us/article/d3b7na/the-story-of-lenny-the-internets-favorite-telemarketing-troll"/>
    <hyperlink ref="R318" r:id="rId23" display="https://dh.fbk.eu/sites/dh.fbk.eu/files/creepdemo_1.m4v"/>
    <hyperlink ref="R320" r:id="rId24" display="https://solar.lowtechmagazine.com/about.html"/>
    <hyperlink ref="R321" r:id="rId25" display="https://websci19.webscience.org/"/>
    <hyperlink ref="U5" r:id="rId26" display="https://pbs.twimg.com/media/D-TdRYDX4AEo_l8.jpg"/>
    <hyperlink ref="U8" r:id="rId27" display="https://pbs.twimg.com/media/D-T7QyXUcAMh3Wx.jpg"/>
    <hyperlink ref="U41" r:id="rId28" display="https://pbs.twimg.com/media/D-ZgbUoW4AMPzBb.jpg"/>
    <hyperlink ref="U42" r:id="rId29" display="https://pbs.twimg.com/media/D-ZgjBVUcAIXV6d.jpg"/>
    <hyperlink ref="U43" r:id="rId30" display="https://pbs.twimg.com/media/D-ZgjBVUcAIXV6d.jpg"/>
    <hyperlink ref="U44" r:id="rId31" display="https://pbs.twimg.com/media/D-U9MKdUwAEa0Xa.jpg"/>
    <hyperlink ref="U47" r:id="rId32" display="https://pbs.twimg.com/media/D-ZmUFzUwAAJFKd.jpg"/>
    <hyperlink ref="U87" r:id="rId33" display="https://pbs.twimg.com/media/D-ZmUFzUwAAJFKd.jpg"/>
    <hyperlink ref="U102" r:id="rId34" display="https://pbs.twimg.com/media/D-ZmUFzUwAAJFKd.jpg"/>
    <hyperlink ref="U105" r:id="rId35" display="https://pbs.twimg.com/media/D-Z5hCdU8AEYVNT.jpg"/>
    <hyperlink ref="U114" r:id="rId36" display="https://pbs.twimg.com/media/D-ZmUFzUwAAJFKd.jpg"/>
    <hyperlink ref="U115" r:id="rId37" display="https://pbs.twimg.com/media/D-aQCOuXsAAFLLq.jpg"/>
    <hyperlink ref="U117" r:id="rId38" display="https://pbs.twimg.com/media/D-ZgjBVUcAIXV6d.jpg"/>
    <hyperlink ref="U118" r:id="rId39" display="https://pbs.twimg.com/media/D-ZgjBVUcAIXV6d.jpg"/>
    <hyperlink ref="U119" r:id="rId40" display="https://pbs.twimg.com/media/D-ZgjBVUcAIXV6d.jpg"/>
    <hyperlink ref="U120" r:id="rId41" display="https://pbs.twimg.com/media/D-ZgjBVUcAIXV6d.jpg"/>
    <hyperlink ref="U136" r:id="rId42" display="https://pbs.twimg.com/media/D-ZgbUoW4AMPzBb.jpg"/>
    <hyperlink ref="U137" r:id="rId43" display="https://pbs.twimg.com/media/D-ZgbUoW4AMPzBb.jpg"/>
    <hyperlink ref="U188" r:id="rId44" display="https://pbs.twimg.com/media/D-UXQh0UEAA4C0U.jpg"/>
    <hyperlink ref="U208" r:id="rId45" display="https://pbs.twimg.com/media/D-ZoPePUwAAL0rj.jpg"/>
    <hyperlink ref="U212" r:id="rId46" display="https://pbs.twimg.com/media/D-ZoPePUwAAL0rj.jpg"/>
    <hyperlink ref="U213" r:id="rId47" display="https://pbs.twimg.com/media/D-a2WthVUAIP8WC.jpg"/>
    <hyperlink ref="U218" r:id="rId48" display="https://pbs.twimg.com/media/D-a3wlrUcAAe1gp.jpg"/>
    <hyperlink ref="U219" r:id="rId49" display="https://pbs.twimg.com/media/D-a3wlrUcAAe1gp.jpg"/>
    <hyperlink ref="U220" r:id="rId50" display="https://pbs.twimg.com/media/D-a3wlrUcAAe1gp.jpg"/>
    <hyperlink ref="U221" r:id="rId51" display="https://pbs.twimg.com/media/D-a3wlrUcAAe1gp.jpg"/>
    <hyperlink ref="U223" r:id="rId52" display="https://pbs.twimg.com/media/D-ZMx5bU0AAVNVH.jpg"/>
    <hyperlink ref="U227" r:id="rId53" display="https://pbs.twimg.com/media/D-eTVCbWkAA55wb.jpg"/>
    <hyperlink ref="U228" r:id="rId54" display="https://pbs.twimg.com/media/D-eYmOlXsAAuWrb.jpg"/>
    <hyperlink ref="U229" r:id="rId55" display="https://pbs.twimg.com/media/D-eYpGlVAAEZU2h.jpg"/>
    <hyperlink ref="U230" r:id="rId56" display="https://pbs.twimg.com/media/D-eQwWJWkAEZSLi.jpg"/>
    <hyperlink ref="U233" r:id="rId57" display="https://pbs.twimg.com/media/D-eWnSCVUAA9QYS.jpg"/>
    <hyperlink ref="U234" r:id="rId58" display="https://pbs.twimg.com/media/D-TtLhwU8AA0944.jpg"/>
    <hyperlink ref="U241" r:id="rId59" display="https://pbs.twimg.com/media/D-eQ-PxUIAA1_07.jpg"/>
    <hyperlink ref="U242" r:id="rId60" display="https://pbs.twimg.com/media/D-eQ-PxUIAA1_07.jpg"/>
    <hyperlink ref="U243" r:id="rId61" display="https://pbs.twimg.com/media/D-aWaCEU8AAvxkC.jpg"/>
    <hyperlink ref="U244" r:id="rId62" display="https://pbs.twimg.com/media/D-aWzU9UwAArnP_.jpg"/>
    <hyperlink ref="U247" r:id="rId63" display="https://pbs.twimg.com/media/D-eQ-PxUIAA1_07.jpg"/>
    <hyperlink ref="U250" r:id="rId64" display="https://pbs.twimg.com/media/D-ebkx0UEAM3Fas.jpg"/>
    <hyperlink ref="U251" r:id="rId65" display="https://pbs.twimg.com/media/D-ebkx0UEAM3Fas.jpg"/>
    <hyperlink ref="U258" r:id="rId66" display="https://pbs.twimg.com/media/D-Y3xkIUIAAJFJU.jpg"/>
    <hyperlink ref="U259" r:id="rId67" display="https://pbs.twimg.com/media/D-ZJ3TzU0AABQK1.jpg"/>
    <hyperlink ref="U261" r:id="rId68" display="https://pbs.twimg.com/media/D-eQ-CSU4AAdjj1.jpg"/>
    <hyperlink ref="U262" r:id="rId69" display="https://pbs.twimg.com/media/D-eUcU7U4AEbCx5.jpg"/>
    <hyperlink ref="U268" r:id="rId70" display="https://pbs.twimg.com/media/D-ZRW2aVAAAjPjy.jpg"/>
    <hyperlink ref="U269" r:id="rId71" display="https://pbs.twimg.com/media/D-ZTH5yU4AAHslx.jpg"/>
    <hyperlink ref="U272" r:id="rId72" display="https://pbs.twimg.com/media/D-ZRW2aVAAAjPjy.jpg"/>
    <hyperlink ref="U273" r:id="rId73" display="https://pbs.twimg.com/media/D-ZTH5yU4AAHslx.jpg"/>
    <hyperlink ref="U276" r:id="rId74" display="https://pbs.twimg.com/media/D-Zop4NUIAAKP00.jpg"/>
    <hyperlink ref="U279" r:id="rId75" display="https://pbs.twimg.com/media/D-ZJgStVUAAKATM.jpg"/>
    <hyperlink ref="U283" r:id="rId76" display="https://pbs.twimg.com/media/D-eRgaLVUAAzJ2r.jpg"/>
    <hyperlink ref="U284" r:id="rId77" display="https://pbs.twimg.com/media/D-eRgaLVUAAzJ2r.jpg"/>
    <hyperlink ref="U285" r:id="rId78" display="https://pbs.twimg.com/media/D-ebkx0UEAM3Fas.jpg"/>
    <hyperlink ref="U286" r:id="rId79" display="https://pbs.twimg.com/media/D-ebkx0UEAM3Fas.jpg"/>
    <hyperlink ref="U287" r:id="rId80" display="https://pbs.twimg.com/media/D-T7QyXUcAMh3Wx.jpg"/>
    <hyperlink ref="U288" r:id="rId81" display="https://pbs.twimg.com/media/D-UORzkU4AECQDX.jpg"/>
    <hyperlink ref="U290" r:id="rId82" display="https://pbs.twimg.com/media/D-UYvzXUEAAG4JC.jpg"/>
    <hyperlink ref="U292" r:id="rId83" display="https://pbs.twimg.com/media/D-ZJC2FUYAAxDsu.jpg"/>
    <hyperlink ref="U293" r:id="rId84" display="https://pbs.twimg.com/media/D-ZMx5bU0AAVNVH.jpg"/>
    <hyperlink ref="U296" r:id="rId85" display="https://pbs.twimg.com/media/D-ZmUFzUwAAJFKd.jpg"/>
    <hyperlink ref="U297" r:id="rId86" display="https://pbs.twimg.com/media/D-Z5hCdU8AEYVNT.jpg"/>
    <hyperlink ref="U298" r:id="rId87" display="https://pbs.twimg.com/media/D-Z5hCdU8AEYVNT.jpg"/>
    <hyperlink ref="U299" r:id="rId88" display="https://pbs.twimg.com/media/D-ZJC2FUYAAxDsu.jpg"/>
    <hyperlink ref="U300" r:id="rId89" display="https://pbs.twimg.com/media/D-Z5hCdU8AEYVNT.jpg"/>
    <hyperlink ref="U301" r:id="rId90" display="https://pbs.twimg.com/media/D-Z5hCdU8AEYVNT.jpg"/>
    <hyperlink ref="U302" r:id="rId91" display="https://pbs.twimg.com/media/D-ebkx0UEAM3Fas.jpg"/>
    <hyperlink ref="U306" r:id="rId92" display="https://pbs.twimg.com/media/D-eQ-CSU4AAdjj1.jpg"/>
    <hyperlink ref="U307" r:id="rId93" display="https://pbs.twimg.com/media/D-eRgaLVUAAzJ2r.jpg"/>
    <hyperlink ref="U308" r:id="rId94" display="https://pbs.twimg.com/media/D-ZZrJ3VUAAI4oD.jpg"/>
    <hyperlink ref="U316" r:id="rId95" display="https://pbs.twimg.com/media/D-ZZrJ3VUAAI4oD.jpg"/>
    <hyperlink ref="U321" r:id="rId96" display="https://pbs.twimg.com/media/D-ZD-TzUYAId9vN.jpg"/>
    <hyperlink ref="U322" r:id="rId97" display="https://pbs.twimg.com/media/D-eb9SkUYAISJIG.jpg"/>
    <hyperlink ref="U326" r:id="rId98" display="https://pbs.twimg.com/media/D-ZBxX-VUAA5j83.jpg"/>
    <hyperlink ref="U328" r:id="rId99" display="https://pbs.twimg.com/media/D-ZMx5bU0AAVNVH.jpg"/>
    <hyperlink ref="U330" r:id="rId100" display="https://pbs.twimg.com/media/D-ZmUFzUwAAJFKd.jpg"/>
    <hyperlink ref="U332" r:id="rId101" display="https://pbs.twimg.com/media/D-eTndgUcAAfwMH.jpg"/>
    <hyperlink ref="U333" r:id="rId102" display="https://pbs.twimg.com/media/D-eWnSCVUAA9QYS.jpg"/>
    <hyperlink ref="U336" r:id="rId103" display="https://pbs.twimg.com/media/D-eaEKPU0AAYqrf.jpg"/>
    <hyperlink ref="U340" r:id="rId104" display="https://pbs.twimg.com/media/D-eYpGlVAAEZU2h.jpg"/>
    <hyperlink ref="U341" r:id="rId105" display="https://pbs.twimg.com/media/D-eadJuUIAI_IrA.jpg"/>
    <hyperlink ref="U342" r:id="rId106" display="https://pbs.twimg.com/media/D-ebEoYU0AENoIa.jpg"/>
    <hyperlink ref="V3" r:id="rId107" display="http://pbs.twimg.com/profile_images/864450427932114945/Ih-T5zEA_normal.jpg"/>
    <hyperlink ref="V4" r:id="rId108" display="http://pbs.twimg.com/profile_images/864450427932114945/Ih-T5zEA_normal.jpg"/>
    <hyperlink ref="V5" r:id="rId109" display="https://pbs.twimg.com/media/D-TdRYDX4AEo_l8.jpg"/>
    <hyperlink ref="V6" r:id="rId110" display="http://pbs.twimg.com/profile_images/1139669656338358272/w7f0iD7q_normal.jpg"/>
    <hyperlink ref="V7" r:id="rId111" display="http://pbs.twimg.com/profile_images/1139669656338358272/w7f0iD7q_normal.jpg"/>
    <hyperlink ref="V8" r:id="rId112" display="https://pbs.twimg.com/media/D-T7QyXUcAMh3Wx.jpg"/>
    <hyperlink ref="V9" r:id="rId113" display="http://pbs.twimg.com/profile_images/1346814315/Pauline_20Leonard_normal.jpg"/>
    <hyperlink ref="V10" r:id="rId114" display="http://pbs.twimg.com/profile_images/1084101053040287744/ofCjPKHN_normal.jpg"/>
    <hyperlink ref="V11" r:id="rId115" display="http://pbs.twimg.com/profile_images/1084101053040287744/ofCjPKHN_normal.jpg"/>
    <hyperlink ref="V12" r:id="rId116" display="http://pbs.twimg.com/profile_images/931731378621812736/w8VzS6SD_normal.jpg"/>
    <hyperlink ref="V13" r:id="rId117" display="http://pbs.twimg.com/profile_images/931731378621812736/w8VzS6SD_normal.jpg"/>
    <hyperlink ref="V14" r:id="rId118" display="http://pbs.twimg.com/profile_images/931731378621812736/w8VzS6SD_normal.jpg"/>
    <hyperlink ref="V15" r:id="rId119" display="http://pbs.twimg.com/profile_images/881605309395030017/5qAng1px_normal.jpg"/>
    <hyperlink ref="V16" r:id="rId120" display="http://pbs.twimg.com/profile_images/881605309395030017/5qAng1px_normal.jpg"/>
    <hyperlink ref="V17" r:id="rId121" display="http://pbs.twimg.com/profile_images/2224404104/6813_h_normal.jpg"/>
    <hyperlink ref="V18" r:id="rId122" display="http://pbs.twimg.com/profile_images/2224404104/6813_h_normal.jpg"/>
    <hyperlink ref="V19" r:id="rId123" display="http://pbs.twimg.com/profile_images/1022882406804545536/fytLNZfy_normal.jpg"/>
    <hyperlink ref="V20" r:id="rId124" display="http://pbs.twimg.com/profile_images/798575327329026048/uRc6Qp1t_normal.jpg"/>
    <hyperlink ref="V21" r:id="rId125" display="http://pbs.twimg.com/profile_images/798575327329026048/uRc6Qp1t_normal.jpg"/>
    <hyperlink ref="V22" r:id="rId126" display="http://pbs.twimg.com/profile_images/55615412/2008_Nosh_for_web_-_Andrew_Campbell_normal.jpg"/>
    <hyperlink ref="V23" r:id="rId127" display="http://pbs.twimg.com/profile_images/55615412/2008_Nosh_for_web_-_Andrew_Campbell_normal.jpg"/>
    <hyperlink ref="V24" r:id="rId128" display="http://pbs.twimg.com/profile_images/1117790989589065728/xdJGvWpC_normal.png"/>
    <hyperlink ref="V25" r:id="rId129" display="http://pbs.twimg.com/profile_images/1117790989589065728/xdJGvWpC_normal.png"/>
    <hyperlink ref="V26" r:id="rId130" display="http://pbs.twimg.com/profile_images/1815482194/wimmics-logo-10-percents_normal.png"/>
    <hyperlink ref="V27" r:id="rId131" display="http://pbs.twimg.com/profile_images/660781234780561408/bxN7O8Ns_normal.jpg"/>
    <hyperlink ref="V28" r:id="rId132" display="http://pbs.twimg.com/profile_images/660781234780561408/bxN7O8Ns_normal.jpg"/>
    <hyperlink ref="V29" r:id="rId133" display="http://pbs.twimg.com/profile_images/849240771098234880/EZMJ7pjy_normal.jpg"/>
    <hyperlink ref="V30" r:id="rId134" display="http://pbs.twimg.com/profile_images/849240771098234880/EZMJ7pjy_normal.jpg"/>
    <hyperlink ref="V31" r:id="rId135" display="http://pbs.twimg.com/profile_images/849240771098234880/EZMJ7pjy_normal.jpg"/>
    <hyperlink ref="V32" r:id="rId136" display="http://pbs.twimg.com/profile_images/849240771098234880/EZMJ7pjy_normal.jpg"/>
    <hyperlink ref="V33" r:id="rId137" display="http://pbs.twimg.com/profile_images/912747699354656768/YpSvJDsH_normal.jpg"/>
    <hyperlink ref="V34" r:id="rId138" display="http://pbs.twimg.com/profile_images/912747699354656768/YpSvJDsH_normal.jpg"/>
    <hyperlink ref="V35" r:id="rId139" display="http://pbs.twimg.com/profile_images/1123667394067599363/LKAVk5qV_normal.png"/>
    <hyperlink ref="V36" r:id="rId140" display="http://pbs.twimg.com/profile_images/1123667394067599363/LKAVk5qV_normal.png"/>
    <hyperlink ref="V37" r:id="rId141" display="http://pbs.twimg.com/profile_images/1129422054195945477/beCk_UUT_normal.jpg"/>
    <hyperlink ref="V38" r:id="rId142" display="http://pbs.twimg.com/profile_images/1129422054195945477/beCk_UUT_normal.jpg"/>
    <hyperlink ref="V39" r:id="rId143" display="http://pbs.twimg.com/profile_images/746295663747465216/m4fLTXes_normal.jpg"/>
    <hyperlink ref="V40" r:id="rId144" display="http://pbs.twimg.com/profile_images/746295663747465216/m4fLTXes_normal.jpg"/>
    <hyperlink ref="V41" r:id="rId145" display="https://pbs.twimg.com/media/D-ZgbUoW4AMPzBb.jpg"/>
    <hyperlink ref="V42" r:id="rId146" display="https://pbs.twimg.com/media/D-ZgjBVUcAIXV6d.jpg"/>
    <hyperlink ref="V43" r:id="rId147" display="https://pbs.twimg.com/media/D-ZgjBVUcAIXV6d.jpg"/>
    <hyperlink ref="V44" r:id="rId148" display="https://pbs.twimg.com/media/D-U9MKdUwAEa0Xa.jpg"/>
    <hyperlink ref="V45" r:id="rId149" display="http://pbs.twimg.com/profile_images/676754462598373376/MBbMKqnX_normal.jpg"/>
    <hyperlink ref="V46" r:id="rId150" display="http://pbs.twimg.com/profile_images/676754462598373376/MBbMKqnX_normal.jpg"/>
    <hyperlink ref="V47" r:id="rId151" display="https://pbs.twimg.com/media/D-ZmUFzUwAAJFKd.jpg"/>
    <hyperlink ref="V48" r:id="rId152" display="http://pbs.twimg.com/profile_images/378800000697318472/3ac4ee14df618921c5617e6fc0d6c092_normal.jpeg"/>
    <hyperlink ref="V49" r:id="rId153" display="http://pbs.twimg.com/profile_images/378800000697318472/3ac4ee14df618921c5617e6fc0d6c092_normal.jpeg"/>
    <hyperlink ref="V50" r:id="rId154" display="http://pbs.twimg.com/profile_images/1075855929546018816/eba5I1d2_normal.jpg"/>
    <hyperlink ref="V51" r:id="rId155" display="http://pbs.twimg.com/profile_images/1075855929546018816/eba5I1d2_normal.jpg"/>
    <hyperlink ref="V52" r:id="rId156" display="http://pbs.twimg.com/profile_images/1025114534095273986/pnFxrGbv_normal.jpg"/>
    <hyperlink ref="V53" r:id="rId157" display="http://pbs.twimg.com/profile_images/1025114534095273986/pnFxrGbv_normal.jpg"/>
    <hyperlink ref="V54" r:id="rId158" display="http://pbs.twimg.com/profile_images/728464443609206785/P0EidHzw_normal.jpg"/>
    <hyperlink ref="V55" r:id="rId159" display="http://pbs.twimg.com/profile_images/728464443609206785/P0EidHzw_normal.jpg"/>
    <hyperlink ref="V56" r:id="rId160" display="http://pbs.twimg.com/profile_images/728464443609206785/P0EidHzw_normal.jpg"/>
    <hyperlink ref="V57" r:id="rId161" display="http://pbs.twimg.com/profile_images/1065287837585731584/Dv-L4XIz_normal.jpg"/>
    <hyperlink ref="V58" r:id="rId162" display="http://pbs.twimg.com/profile_images/1065287837585731584/Dv-L4XIz_normal.jpg"/>
    <hyperlink ref="V59" r:id="rId163" display="http://pbs.twimg.com/profile_images/1065287837585731584/Dv-L4XIz_normal.jpg"/>
    <hyperlink ref="V60" r:id="rId164" display="http://pbs.twimg.com/profile_images/724227594196029440/PWz5awLn_normal.jpg"/>
    <hyperlink ref="V61" r:id="rId165" display="http://pbs.twimg.com/profile_images/724227594196029440/PWz5awLn_normal.jpg"/>
    <hyperlink ref="V62" r:id="rId166" display="http://pbs.twimg.com/profile_images/724227594196029440/PWz5awLn_normal.jpg"/>
    <hyperlink ref="V63" r:id="rId167" display="http://pbs.twimg.com/profile_images/1013961227683258369/lwg0RWvR_normal.jpg"/>
    <hyperlink ref="V64" r:id="rId168" display="http://pbs.twimg.com/profile_images/1013961227683258369/lwg0RWvR_normal.jpg"/>
    <hyperlink ref="V65" r:id="rId169" display="http://pbs.twimg.com/profile_images/1013961227683258369/lwg0RWvR_normal.jpg"/>
    <hyperlink ref="V66" r:id="rId170" display="http://pbs.twimg.com/profile_images/1139739043707707392/0TMEHdeX_normal.png"/>
    <hyperlink ref="V67" r:id="rId171" display="http://pbs.twimg.com/profile_images/1139739043707707392/0TMEHdeX_normal.png"/>
    <hyperlink ref="V68" r:id="rId172" display="http://pbs.twimg.com/profile_images/1139739043707707392/0TMEHdeX_normal.png"/>
    <hyperlink ref="V69" r:id="rId173" display="http://pbs.twimg.com/profile_images/1132283480103165958/KMuLf4_x_normal.jpg"/>
    <hyperlink ref="V70" r:id="rId174" display="http://pbs.twimg.com/profile_images/1132283480103165958/KMuLf4_x_normal.jpg"/>
    <hyperlink ref="V71" r:id="rId175" display="http://pbs.twimg.com/profile_images/1132283480103165958/KMuLf4_x_normal.jpg"/>
    <hyperlink ref="V72" r:id="rId176" display="http://pbs.twimg.com/profile_images/805872525888589825/QdNOqpV6_normal.jpg"/>
    <hyperlink ref="V73" r:id="rId177" display="http://pbs.twimg.com/profile_images/805872525888589825/QdNOqpV6_normal.jpg"/>
    <hyperlink ref="V74" r:id="rId178" display="http://pbs.twimg.com/profile_images/805872525888589825/QdNOqpV6_normal.jpg"/>
    <hyperlink ref="V75" r:id="rId179" display="http://pbs.twimg.com/profile_images/1141574137019863040/gfBaPaTV_normal.jpg"/>
    <hyperlink ref="V76" r:id="rId180" display="http://pbs.twimg.com/profile_images/1141574137019863040/gfBaPaTV_normal.jpg"/>
    <hyperlink ref="V77" r:id="rId181" display="http://pbs.twimg.com/profile_images/1141574137019863040/gfBaPaTV_normal.jpg"/>
    <hyperlink ref="V78" r:id="rId182" display="http://pbs.twimg.com/profile_images/1140151479623225344/UIa7X8IW_normal.jpg"/>
    <hyperlink ref="V79" r:id="rId183" display="http://pbs.twimg.com/profile_images/1140151479623225344/UIa7X8IW_normal.jpg"/>
    <hyperlink ref="V80" r:id="rId184" display="http://pbs.twimg.com/profile_images/1140151479623225344/UIa7X8IW_normal.jpg"/>
    <hyperlink ref="V81" r:id="rId185" display="http://pbs.twimg.com/profile_images/1138886480166703104/9qy-wYvG_normal.jpg"/>
    <hyperlink ref="V82" r:id="rId186" display="http://pbs.twimg.com/profile_images/1138886480166703104/9qy-wYvG_normal.jpg"/>
    <hyperlink ref="V83" r:id="rId187" display="http://pbs.twimg.com/profile_images/1138886480166703104/9qy-wYvG_normal.jpg"/>
    <hyperlink ref="V84" r:id="rId188" display="http://pbs.twimg.com/profile_images/1091744232249982976/Xw_Rbvmt_normal.jpg"/>
    <hyperlink ref="V85" r:id="rId189" display="http://pbs.twimg.com/profile_images/1091744232249982976/Xw_Rbvmt_normal.jpg"/>
    <hyperlink ref="V86" r:id="rId190" display="http://pbs.twimg.com/profile_images/1091744232249982976/Xw_Rbvmt_normal.jpg"/>
    <hyperlink ref="V87" r:id="rId191" display="https://pbs.twimg.com/media/D-ZmUFzUwAAJFKd.jpg"/>
    <hyperlink ref="V88" r:id="rId192" display="http://pbs.twimg.com/profile_images/1140324635495583745/FVg-tMVT_normal.jpg"/>
    <hyperlink ref="V89" r:id="rId193" display="http://pbs.twimg.com/profile_images/1140324635495583745/FVg-tMVT_normal.jpg"/>
    <hyperlink ref="V90" r:id="rId194" display="http://pbs.twimg.com/profile_images/912548549098823681/ClTaEcOS_normal.jpg"/>
    <hyperlink ref="V91" r:id="rId195" display="http://pbs.twimg.com/profile_images/912548549098823681/ClTaEcOS_normal.jpg"/>
    <hyperlink ref="V92" r:id="rId196" display="http://pbs.twimg.com/profile_images/912548549098823681/ClTaEcOS_normal.jpg"/>
    <hyperlink ref="V93" r:id="rId197" display="http://pbs.twimg.com/profile_images/1117406712225353728/7JD__T7I_normal.jpg"/>
    <hyperlink ref="V94" r:id="rId198" display="http://pbs.twimg.com/profile_images/1117406712225353728/7JD__T7I_normal.jpg"/>
    <hyperlink ref="V95" r:id="rId199" display="http://pbs.twimg.com/profile_images/1117406712225353728/7JD__T7I_normal.jpg"/>
    <hyperlink ref="V96" r:id="rId200" display="http://pbs.twimg.com/profile_images/832295466654052352/UnayCewg_normal.jpg"/>
    <hyperlink ref="V97" r:id="rId201" display="http://pbs.twimg.com/profile_images/832295466654052352/UnayCewg_normal.jpg"/>
    <hyperlink ref="V98" r:id="rId202" display="http://pbs.twimg.com/profile_images/832295466654052352/UnayCewg_normal.jpg"/>
    <hyperlink ref="V99" r:id="rId203" display="http://pbs.twimg.com/profile_images/1145210216520257537/UFxd_2IT_normal.jpg"/>
    <hyperlink ref="V100" r:id="rId204" display="http://pbs.twimg.com/profile_images/1145210216520257537/UFxd_2IT_normal.jpg"/>
    <hyperlink ref="V101" r:id="rId205" display="http://pbs.twimg.com/profile_images/1145210216520257537/UFxd_2IT_normal.jpg"/>
    <hyperlink ref="V102" r:id="rId206" display="https://pbs.twimg.com/media/D-ZmUFzUwAAJFKd.jpg"/>
    <hyperlink ref="V103" r:id="rId207" display="http://pbs.twimg.com/profile_images/958124200857780224/QjNxwJVG_normal.jpg"/>
    <hyperlink ref="V104" r:id="rId208" display="http://pbs.twimg.com/profile_images/958124200857780224/QjNxwJVG_normal.jpg"/>
    <hyperlink ref="V105" r:id="rId209" display="https://pbs.twimg.com/media/D-Z5hCdU8AEYVNT.jpg"/>
    <hyperlink ref="V106" r:id="rId210" display="http://pbs.twimg.com/profile_images/1058915965000400897/ykQm0ldQ_normal.jpg"/>
    <hyperlink ref="V107" r:id="rId211" display="http://pbs.twimg.com/profile_images/1058915965000400897/ykQm0ldQ_normal.jpg"/>
    <hyperlink ref="V108" r:id="rId212" display="http://pbs.twimg.com/profile_images/1058915965000400897/ykQm0ldQ_normal.jpg"/>
    <hyperlink ref="V109" r:id="rId213" display="http://pbs.twimg.com/profile_images/1076149439197261824/NUJ_iN7u_normal.jpg"/>
    <hyperlink ref="V110" r:id="rId214" display="http://pbs.twimg.com/profile_images/1076149439197261824/NUJ_iN7u_normal.jpg"/>
    <hyperlink ref="V111" r:id="rId215" display="http://pbs.twimg.com/profile_images/1076149439197261824/NUJ_iN7u_normal.jpg"/>
    <hyperlink ref="V112" r:id="rId216" display="http://pbs.twimg.com/profile_images/1076149439197261824/NUJ_iN7u_normal.jpg"/>
    <hyperlink ref="V113" r:id="rId217" display="http://pbs.twimg.com/profile_images/1076149439197261824/NUJ_iN7u_normal.jpg"/>
    <hyperlink ref="V114" r:id="rId218" display="https://pbs.twimg.com/media/D-ZmUFzUwAAJFKd.jpg"/>
    <hyperlink ref="V115" r:id="rId219" display="https://pbs.twimg.com/media/D-aQCOuXsAAFLLq.jpg"/>
    <hyperlink ref="V116" r:id="rId220" display="http://pbs.twimg.com/profile_images/1015013467311558656/RXNbrQOj_normal.jpg"/>
    <hyperlink ref="V117" r:id="rId221" display="https://pbs.twimg.com/media/D-ZgjBVUcAIXV6d.jpg"/>
    <hyperlink ref="V118" r:id="rId222" display="https://pbs.twimg.com/media/D-ZgjBVUcAIXV6d.jpg"/>
    <hyperlink ref="V119" r:id="rId223" display="https://pbs.twimg.com/media/D-ZgjBVUcAIXV6d.jpg"/>
    <hyperlink ref="V120" r:id="rId224" display="https://pbs.twimg.com/media/D-ZgjBVUcAIXV6d.jpg"/>
    <hyperlink ref="V121" r:id="rId225" display="http://pbs.twimg.com/profile_images/1103766396872388614/IXKwSFXS_normal.png"/>
    <hyperlink ref="V122" r:id="rId226" display="http://pbs.twimg.com/profile_images/1103766396872388614/IXKwSFXS_normal.png"/>
    <hyperlink ref="V123" r:id="rId227" display="http://pbs.twimg.com/profile_images/1103766396872388614/IXKwSFXS_normal.png"/>
    <hyperlink ref="V124" r:id="rId228" display="http://pbs.twimg.com/profile_images/1103766396872388614/IXKwSFXS_normal.png"/>
    <hyperlink ref="V125" r:id="rId229" display="http://pbs.twimg.com/profile_images/878476537976283136/2MfeCRrQ_normal.jpg"/>
    <hyperlink ref="V126" r:id="rId230" display="http://pbs.twimg.com/profile_images/878476537976283136/2MfeCRrQ_normal.jpg"/>
    <hyperlink ref="V127" r:id="rId231" display="http://pbs.twimg.com/profile_images/1011653623804321792/khCOTpaW_normal.jpg"/>
    <hyperlink ref="V128" r:id="rId232" display="http://pbs.twimg.com/profile_images/1011653623804321792/khCOTpaW_normal.jpg"/>
    <hyperlink ref="V129" r:id="rId233" display="http://pbs.twimg.com/profile_images/1011653623804321792/khCOTpaW_normal.jpg"/>
    <hyperlink ref="V130" r:id="rId234" display="http://pbs.twimg.com/profile_images/617026643211620356/hVeXgnl-_normal.jpg"/>
    <hyperlink ref="V131" r:id="rId235" display="http://pbs.twimg.com/profile_images/617026643211620356/hVeXgnl-_normal.jpg"/>
    <hyperlink ref="V132" r:id="rId236" display="http://pbs.twimg.com/profile_images/617026643211620356/hVeXgnl-_normal.jpg"/>
    <hyperlink ref="V133" r:id="rId237" display="http://pbs.twimg.com/profile_images/1122706107716136960/VZzXtuNK_normal.png"/>
    <hyperlink ref="V134" r:id="rId238" display="http://pbs.twimg.com/profile_images/1122706107716136960/VZzXtuNK_normal.png"/>
    <hyperlink ref="V135" r:id="rId239" display="http://pbs.twimg.com/profile_images/1122706107716136960/VZzXtuNK_normal.png"/>
    <hyperlink ref="V136" r:id="rId240" display="https://pbs.twimg.com/media/D-ZgbUoW4AMPzBb.jpg"/>
    <hyperlink ref="V137" r:id="rId241" display="https://pbs.twimg.com/media/D-ZgbUoW4AMPzBb.jpg"/>
    <hyperlink ref="V138" r:id="rId242" display="http://pbs.twimg.com/profile_images/560279942512918528/mU5CH0RZ_normal.jpeg"/>
    <hyperlink ref="V139" r:id="rId243" display="http://pbs.twimg.com/profile_images/1094053150783356929/bD0clcuT_normal.jpg"/>
    <hyperlink ref="V140" r:id="rId244" display="http://pbs.twimg.com/profile_images/1094053150783356929/bD0clcuT_normal.jpg"/>
    <hyperlink ref="V141" r:id="rId245" display="http://pbs.twimg.com/profile_images/1094053150783356929/bD0clcuT_normal.jpg"/>
    <hyperlink ref="V142" r:id="rId246" display="http://pbs.twimg.com/profile_images/586679557350170624/Bi_PBzr3_normal.jpg"/>
    <hyperlink ref="V143" r:id="rId247" display="http://pbs.twimg.com/profile_images/586679557350170624/Bi_PBzr3_normal.jpg"/>
    <hyperlink ref="V144" r:id="rId248" display="http://pbs.twimg.com/profile_images/586679557350170624/Bi_PBzr3_normal.jpg"/>
    <hyperlink ref="V145" r:id="rId249" display="http://pbs.twimg.com/profile_images/1045444405224587264/GlLfnagV_normal.jpg"/>
    <hyperlink ref="V146" r:id="rId250" display="http://pbs.twimg.com/profile_images/1045444405224587264/GlLfnagV_normal.jpg"/>
    <hyperlink ref="V147" r:id="rId251" display="http://pbs.twimg.com/profile_images/1045444405224587264/GlLfnagV_normal.jpg"/>
    <hyperlink ref="V148" r:id="rId252" display="http://pbs.twimg.com/profile_images/503164363872948224/ha9v2zr1_normal.jpeg"/>
    <hyperlink ref="V149" r:id="rId253" display="http://pbs.twimg.com/profile_images/503164363872948224/ha9v2zr1_normal.jpeg"/>
    <hyperlink ref="V150" r:id="rId254" display="http://pbs.twimg.com/profile_images/503164363872948224/ha9v2zr1_normal.jpeg"/>
    <hyperlink ref="V151" r:id="rId255" display="http://pbs.twimg.com/profile_images/503164363872948224/ha9v2zr1_normal.jpeg"/>
    <hyperlink ref="V152" r:id="rId256" display="http://pbs.twimg.com/profile_images/503164363872948224/ha9v2zr1_normal.jpeg"/>
    <hyperlink ref="V153" r:id="rId257" display="http://pbs.twimg.com/profile_images/503164363872948224/ha9v2zr1_normal.jpeg"/>
    <hyperlink ref="V154" r:id="rId258" display="http://pbs.twimg.com/profile_images/503164363872948224/ha9v2zr1_normal.jpeg"/>
    <hyperlink ref="V155" r:id="rId259" display="http://pbs.twimg.com/profile_images/503164363872948224/ha9v2zr1_normal.jpeg"/>
    <hyperlink ref="V156" r:id="rId260" display="http://pbs.twimg.com/profile_images/503164363872948224/ha9v2zr1_normal.jpeg"/>
    <hyperlink ref="V157" r:id="rId261" display="http://pbs.twimg.com/profile_images/1130665696508239872/p7_bbOeg_normal.jpg"/>
    <hyperlink ref="V158" r:id="rId262" display="http://pbs.twimg.com/profile_images/1130665696508239872/p7_bbOeg_normal.jpg"/>
    <hyperlink ref="V159" r:id="rId263" display="http://pbs.twimg.com/profile_images/1130665696508239872/p7_bbOeg_normal.jpg"/>
    <hyperlink ref="V160" r:id="rId264" display="http://pbs.twimg.com/profile_images/1139924275748573184/f2Fl6PKS_normal.jpg"/>
    <hyperlink ref="V161" r:id="rId265" display="http://pbs.twimg.com/profile_images/1139924275748573184/f2Fl6PKS_normal.jpg"/>
    <hyperlink ref="V162" r:id="rId266" display="http://pbs.twimg.com/profile_images/1139924275748573184/f2Fl6PKS_normal.jpg"/>
    <hyperlink ref="V163" r:id="rId267" display="http://pbs.twimg.com/profile_images/941457998182060033/6GHC4hQ6_normal.jpg"/>
    <hyperlink ref="V164" r:id="rId268" display="http://pbs.twimg.com/profile_images/941457998182060033/6GHC4hQ6_normal.jpg"/>
    <hyperlink ref="V165" r:id="rId269" display="http://pbs.twimg.com/profile_images/468814044351041536/fV81PoDI_normal.jpeg"/>
    <hyperlink ref="V166" r:id="rId270" display="http://pbs.twimg.com/profile_images/468814044351041536/fV81PoDI_normal.jpeg"/>
    <hyperlink ref="V167" r:id="rId271" display="http://pbs.twimg.com/profile_images/468814044351041536/fV81PoDI_normal.jpeg"/>
    <hyperlink ref="V168" r:id="rId272" display="http://pbs.twimg.com/profile_images/478593328422731776/T4Cqs-HO_normal.jpeg"/>
    <hyperlink ref="V169" r:id="rId273" display="http://pbs.twimg.com/profile_images/478593328422731776/T4Cqs-HO_normal.jpeg"/>
    <hyperlink ref="V170" r:id="rId274" display="http://pbs.twimg.com/profile_images/1003407808405168128/XBph7kZb_normal.jpg"/>
    <hyperlink ref="V171" r:id="rId275" display="http://pbs.twimg.com/profile_images/1003407808405168128/XBph7kZb_normal.jpg"/>
    <hyperlink ref="V172" r:id="rId276" display="http://pbs.twimg.com/profile_images/1003407808405168128/XBph7kZb_normal.jpg"/>
    <hyperlink ref="V173" r:id="rId277" display="http://pbs.twimg.com/profile_images/1003407808405168128/XBph7kZb_normal.jpg"/>
    <hyperlink ref="V174" r:id="rId278" display="http://pbs.twimg.com/profile_images/1003407808405168128/XBph7kZb_normal.jpg"/>
    <hyperlink ref="V175" r:id="rId279" display="http://pbs.twimg.com/profile_images/1137579498491113473/CE32O7Ut_normal.png"/>
    <hyperlink ref="V176" r:id="rId280" display="http://pbs.twimg.com/profile_images/1137579498491113473/CE32O7Ut_normal.png"/>
    <hyperlink ref="V177" r:id="rId281" display="http://pbs.twimg.com/profile_images/1137579498491113473/CE32O7Ut_normal.png"/>
    <hyperlink ref="V178" r:id="rId282" display="http://pbs.twimg.com/profile_images/496497385/Auf_der_Sonnenterasses_normal.JPG"/>
    <hyperlink ref="V179" r:id="rId283" display="http://pbs.twimg.com/profile_images/496497385/Auf_der_Sonnenterasses_normal.JPG"/>
    <hyperlink ref="V180" r:id="rId284" display="http://pbs.twimg.com/profile_images/950551213824729088/eSvmDUtl_normal.jpg"/>
    <hyperlink ref="V181" r:id="rId285" display="http://pbs.twimg.com/profile_images/950551213824729088/eSvmDUtl_normal.jpg"/>
    <hyperlink ref="V182" r:id="rId286" display="http://pbs.twimg.com/profile_images/950551213824729088/eSvmDUtl_normal.jpg"/>
    <hyperlink ref="V183" r:id="rId287" display="http://pbs.twimg.com/profile_images/878604619223621632/8wfYFz6T_normal.jpg"/>
    <hyperlink ref="V184" r:id="rId288" display="http://pbs.twimg.com/profile_images/578998063576010752/mb7giA0P_normal.jpeg"/>
    <hyperlink ref="V185" r:id="rId289" display="http://pbs.twimg.com/profile_images/578998063576010752/mb7giA0P_normal.jpeg"/>
    <hyperlink ref="V186" r:id="rId290" display="http://pbs.twimg.com/profile_images/578998063576010752/mb7giA0P_normal.jpeg"/>
    <hyperlink ref="V187" r:id="rId291" display="http://pbs.twimg.com/profile_images/1136362639620169728/cDcZg2Te_normal.png"/>
    <hyperlink ref="V188" r:id="rId292" display="https://pbs.twimg.com/media/D-UXQh0UEAA4C0U.jpg"/>
    <hyperlink ref="V189" r:id="rId293" display="http://pbs.twimg.com/profile_images/1136362639620169728/cDcZg2Te_normal.png"/>
    <hyperlink ref="V190" r:id="rId294" display="http://pbs.twimg.com/profile_images/915772659278995456/S_5foz50_normal.jpg"/>
    <hyperlink ref="V191" r:id="rId295" display="http://pbs.twimg.com/profile_images/1136362639620169728/cDcZg2Te_normal.png"/>
    <hyperlink ref="V192" r:id="rId296" display="http://pbs.twimg.com/profile_images/1136362639620169728/cDcZg2Te_normal.png"/>
    <hyperlink ref="V193" r:id="rId297" display="http://pbs.twimg.com/profile_images/3182990686/93c08dd7e382b7cfd66f7455d2fab5f2_normal.jpeg"/>
    <hyperlink ref="V194" r:id="rId298" display="http://pbs.twimg.com/profile_images/1070778068686516224/gb0ZQt36_normal.jpg"/>
    <hyperlink ref="V195" r:id="rId299" display="http://pbs.twimg.com/profile_images/878604619223621632/8wfYFz6T_normal.jpg"/>
    <hyperlink ref="V196" r:id="rId300" display="http://pbs.twimg.com/profile_images/1009160137540595713/JVRPgAnK_normal.jpg"/>
    <hyperlink ref="V197" r:id="rId301" display="http://pbs.twimg.com/profile_images/1009160137540595713/JVRPgAnK_normal.jpg"/>
    <hyperlink ref="V198" r:id="rId302" display="http://pbs.twimg.com/profile_images/878604619223621632/8wfYFz6T_normal.jpg"/>
    <hyperlink ref="V199" r:id="rId303" display="http://pbs.twimg.com/profile_images/1009160137540595713/JVRPgAnK_normal.jpg"/>
    <hyperlink ref="V200" r:id="rId304" display="http://pbs.twimg.com/profile_images/878604619223621632/8wfYFz6T_normal.jpg"/>
    <hyperlink ref="V201" r:id="rId305" display="http://pbs.twimg.com/profile_images/1009160137540595713/JVRPgAnK_normal.jpg"/>
    <hyperlink ref="V202" r:id="rId306" display="http://pbs.twimg.com/profile_images/430853483797807104/gFjUCxy7_normal.png"/>
    <hyperlink ref="V203" r:id="rId307" display="http://pbs.twimg.com/profile_images/2626756569/Brooke-Headshot-Small_normal.jpg"/>
    <hyperlink ref="V204" r:id="rId308" display="http://pbs.twimg.com/profile_images/1067148527246151697/HrOhDAv8_normal.jpg"/>
    <hyperlink ref="V205" r:id="rId309" display="http://pbs.twimg.com/profile_images/958402549605982208/hPhogek6_normal.jpg"/>
    <hyperlink ref="V206" r:id="rId310" display="http://pbs.twimg.com/profile_images/958402549605982208/hPhogek6_normal.jpg"/>
    <hyperlink ref="V207" r:id="rId311" display="http://pbs.twimg.com/profile_images/1067148527246151697/HrOhDAv8_normal.jpg"/>
    <hyperlink ref="V208" r:id="rId312" display="https://pbs.twimg.com/media/D-ZoPePUwAAL0rj.jpg"/>
    <hyperlink ref="V209" r:id="rId313" display="http://pbs.twimg.com/profile_images/825496895002800128/rcOg5vfg_normal.jpg"/>
    <hyperlink ref="V210" r:id="rId314" display="http://pbs.twimg.com/profile_images/2626756569/Brooke-Headshot-Small_normal.jpg"/>
    <hyperlink ref="V211" r:id="rId315" display="http://pbs.twimg.com/profile_images/1067148527246151697/HrOhDAv8_normal.jpg"/>
    <hyperlink ref="V212" r:id="rId316" display="https://pbs.twimg.com/media/D-ZoPePUwAAL0rj.jpg"/>
    <hyperlink ref="V213" r:id="rId317" display="https://pbs.twimg.com/media/D-a2WthVUAIP8WC.jpg"/>
    <hyperlink ref="V214" r:id="rId318" display="http://pbs.twimg.com/profile_images/988404294058762240/00KD_H_A_normal.jpg"/>
    <hyperlink ref="V215" r:id="rId319" display="http://pbs.twimg.com/profile_images/988404294058762240/00KD_H_A_normal.jpg"/>
    <hyperlink ref="V216" r:id="rId320" display="http://pbs.twimg.com/profile_images/988404294058762240/00KD_H_A_normal.jpg"/>
    <hyperlink ref="V217" r:id="rId321" display="http://pbs.twimg.com/profile_images/988404294058762240/00KD_H_A_normal.jpg"/>
    <hyperlink ref="V218" r:id="rId322" display="https://pbs.twimg.com/media/D-a3wlrUcAAe1gp.jpg"/>
    <hyperlink ref="V219" r:id="rId323" display="https://pbs.twimg.com/media/D-a3wlrUcAAe1gp.jpg"/>
    <hyperlink ref="V220" r:id="rId324" display="https://pbs.twimg.com/media/D-a3wlrUcAAe1gp.jpg"/>
    <hyperlink ref="V221" r:id="rId325" display="https://pbs.twimg.com/media/D-a3wlrUcAAe1gp.jpg"/>
    <hyperlink ref="V222" r:id="rId326" display="http://pbs.twimg.com/profile_images/1067148527246151697/HrOhDAv8_normal.jpg"/>
    <hyperlink ref="V223" r:id="rId327" display="https://pbs.twimg.com/media/D-ZMx5bU0AAVNVH.jpg"/>
    <hyperlink ref="V224" r:id="rId328" display="http://pbs.twimg.com/profile_images/1067148527246151697/HrOhDAv8_normal.jpg"/>
    <hyperlink ref="V225" r:id="rId329" display="http://pbs.twimg.com/profile_images/1067148527246151697/HrOhDAv8_normal.jpg"/>
    <hyperlink ref="V226" r:id="rId330" display="http://pbs.twimg.com/profile_images/1067148527246151697/HrOhDAv8_normal.jpg"/>
    <hyperlink ref="V227" r:id="rId331" display="https://pbs.twimg.com/media/D-eTVCbWkAA55wb.jpg"/>
    <hyperlink ref="V228" r:id="rId332" display="https://pbs.twimg.com/media/D-eYmOlXsAAuWrb.jpg"/>
    <hyperlink ref="V229" r:id="rId333" display="https://pbs.twimg.com/media/D-eYpGlVAAEZU2h.jpg"/>
    <hyperlink ref="V230" r:id="rId334" display="https://pbs.twimg.com/media/D-eQwWJWkAEZSLi.jpg"/>
    <hyperlink ref="V231" r:id="rId335" display="http://pbs.twimg.com/profile_images/3598616155/50db18fc5c8565a3cc7fd8c7d6cf73ed_normal.jpeg"/>
    <hyperlink ref="V232" r:id="rId336" display="http://pbs.twimg.com/profile_images/3598616155/50db18fc5c8565a3cc7fd8c7d6cf73ed_normal.jpeg"/>
    <hyperlink ref="V233" r:id="rId337" display="https://pbs.twimg.com/media/D-eWnSCVUAA9QYS.jpg"/>
    <hyperlink ref="V234" r:id="rId338" display="https://pbs.twimg.com/media/D-TtLhwU8AA0944.jpg"/>
    <hyperlink ref="V235" r:id="rId339" display="http://pbs.twimg.com/profile_images/3182990686/93c08dd7e382b7cfd66f7455d2fab5f2_normal.jpeg"/>
    <hyperlink ref="V236" r:id="rId340" display="http://pbs.twimg.com/profile_images/188072445/wendybyjack_normal.JPG"/>
    <hyperlink ref="V237" r:id="rId341" display="http://pbs.twimg.com/profile_images/2626756569/Brooke-Headshot-Small_normal.jpg"/>
    <hyperlink ref="V238" r:id="rId342" display="http://pbs.twimg.com/profile_images/2626756569/Brooke-Headshot-Small_normal.jpg"/>
    <hyperlink ref="V239" r:id="rId343" display="http://pbs.twimg.com/profile_images/3182990686/93c08dd7e382b7cfd66f7455d2fab5f2_normal.jpeg"/>
    <hyperlink ref="V240" r:id="rId344" display="http://pbs.twimg.com/profile_images/188072445/wendybyjack_normal.JPG"/>
    <hyperlink ref="V241" r:id="rId345" display="https://pbs.twimg.com/media/D-eQ-PxUIAA1_07.jpg"/>
    <hyperlink ref="V242" r:id="rId346" display="https://pbs.twimg.com/media/D-eQ-PxUIAA1_07.jpg"/>
    <hyperlink ref="V243" r:id="rId347" display="https://pbs.twimg.com/media/D-aWaCEU8AAvxkC.jpg"/>
    <hyperlink ref="V244" r:id="rId348" display="https://pbs.twimg.com/media/D-aWzU9UwAArnP_.jpg"/>
    <hyperlink ref="V245" r:id="rId349" display="http://pbs.twimg.com/profile_images/805360572367781889/odKACjnJ_normal.jpg"/>
    <hyperlink ref="V246" r:id="rId350" display="http://pbs.twimg.com/profile_images/805360572367781889/odKACjnJ_normal.jpg"/>
    <hyperlink ref="V247" r:id="rId351" display="https://pbs.twimg.com/media/D-eQ-PxUIAA1_07.jpg"/>
    <hyperlink ref="V248" r:id="rId352" display="http://pbs.twimg.com/profile_images/188072445/wendybyjack_normal.JPG"/>
    <hyperlink ref="V249" r:id="rId353" display="http://pbs.twimg.com/profile_images/188072445/wendybyjack_normal.JPG"/>
    <hyperlink ref="V250" r:id="rId354" display="https://pbs.twimg.com/media/D-ebkx0UEAM3Fas.jpg"/>
    <hyperlink ref="V251" r:id="rId355" display="https://pbs.twimg.com/media/D-ebkx0UEAM3Fas.jpg"/>
    <hyperlink ref="V252" r:id="rId356" display="http://pbs.twimg.com/profile_images/1205664680/erickson_twit_normal.jpg"/>
    <hyperlink ref="V253" r:id="rId357" display="http://pbs.twimg.com/profile_images/1205664680/erickson_twit_normal.jpg"/>
    <hyperlink ref="V254" r:id="rId358" display="http://pbs.twimg.com/profile_images/1205664680/erickson_twit_normal.jpg"/>
    <hyperlink ref="V255" r:id="rId359" display="http://pbs.twimg.com/profile_images/1205664680/erickson_twit_normal.jpg"/>
    <hyperlink ref="V256" r:id="rId360" display="http://pbs.twimg.com/profile_images/803900526383562752/rXum2SPm_normal.jpg"/>
    <hyperlink ref="V257" r:id="rId361" display="http://pbs.twimg.com/profile_images/1133778817116442624/4tR9kxp__normal.jpg"/>
    <hyperlink ref="V258" r:id="rId362" display="https://pbs.twimg.com/media/D-Y3xkIUIAAJFJU.jpg"/>
    <hyperlink ref="V259" r:id="rId363" display="https://pbs.twimg.com/media/D-ZJ3TzU0AABQK1.jpg"/>
    <hyperlink ref="V260" r:id="rId364" display="http://pbs.twimg.com/profile_images/3182990686/93c08dd7e382b7cfd66f7455d2fab5f2_normal.jpeg"/>
    <hyperlink ref="V261" r:id="rId365" display="https://pbs.twimg.com/media/D-eQ-CSU4AAdjj1.jpg"/>
    <hyperlink ref="V262" r:id="rId366" display="https://pbs.twimg.com/media/D-eUcU7U4AEbCx5.jpg"/>
    <hyperlink ref="V263" r:id="rId367" display="http://pbs.twimg.com/profile_images/803900526383562752/rXum2SPm_normal.jpg"/>
    <hyperlink ref="V264" r:id="rId368" display="http://pbs.twimg.com/profile_images/995958373114839040/OUTdTdMl_normal.jpg"/>
    <hyperlink ref="V265" r:id="rId369" display="http://pbs.twimg.com/profile_images/995958373114839040/OUTdTdMl_normal.jpg"/>
    <hyperlink ref="V266" r:id="rId370" display="http://pbs.twimg.com/profile_images/995958373114839040/OUTdTdMl_normal.jpg"/>
    <hyperlink ref="V267" r:id="rId371" display="http://pbs.twimg.com/profile_images/430853483797807104/gFjUCxy7_normal.png"/>
    <hyperlink ref="V268" r:id="rId372" display="https://pbs.twimg.com/media/D-ZRW2aVAAAjPjy.jpg"/>
    <hyperlink ref="V269" r:id="rId373" display="https://pbs.twimg.com/media/D-ZTH5yU4AAHslx.jpg"/>
    <hyperlink ref="V270" r:id="rId374" display="http://pbs.twimg.com/profile_images/803900526383562752/rXum2SPm_normal.jpg"/>
    <hyperlink ref="V271" r:id="rId375" display="http://pbs.twimg.com/profile_images/430853483797807104/gFjUCxy7_normal.png"/>
    <hyperlink ref="V272" r:id="rId376" display="https://pbs.twimg.com/media/D-ZRW2aVAAAjPjy.jpg"/>
    <hyperlink ref="V273" r:id="rId377" display="https://pbs.twimg.com/media/D-ZTH5yU4AAHslx.jpg"/>
    <hyperlink ref="V274" r:id="rId378" display="http://pbs.twimg.com/profile_images/803900526383562752/rXum2SPm_normal.jpg"/>
    <hyperlink ref="V275" r:id="rId379" display="http://pbs.twimg.com/profile_images/458704673193488385/NZRLqdsK_normal.jpeg"/>
    <hyperlink ref="V276" r:id="rId380" display="https://pbs.twimg.com/media/D-Zop4NUIAAKP00.jpg"/>
    <hyperlink ref="V277" r:id="rId381" display="http://pbs.twimg.com/profile_images/803900526383562752/rXum2SPm_normal.jpg"/>
    <hyperlink ref="V278" r:id="rId382" display="http://pbs.twimg.com/profile_images/1133778817116442624/4tR9kxp__normal.jpg"/>
    <hyperlink ref="V279" r:id="rId383" display="https://pbs.twimg.com/media/D-ZJgStVUAAKATM.jpg"/>
    <hyperlink ref="V280" r:id="rId384" display="http://pbs.twimg.com/profile_images/803900526383562752/rXum2SPm_normal.jpg"/>
    <hyperlink ref="V281" r:id="rId385" display="http://pbs.twimg.com/profile_images/234424016/harith-alani_normal.jpg"/>
    <hyperlink ref="V282" r:id="rId386" display="http://pbs.twimg.com/profile_images/234424016/harith-alani_normal.jpg"/>
    <hyperlink ref="V283" r:id="rId387" display="https://pbs.twimg.com/media/D-eRgaLVUAAzJ2r.jpg"/>
    <hyperlink ref="V284" r:id="rId388" display="https://pbs.twimg.com/media/D-eRgaLVUAAzJ2r.jpg"/>
    <hyperlink ref="V285" r:id="rId389" display="https://pbs.twimg.com/media/D-ebkx0UEAM3Fas.jpg"/>
    <hyperlink ref="V286" r:id="rId390" display="https://pbs.twimg.com/media/D-ebkx0UEAM3Fas.jpg"/>
    <hyperlink ref="V287" r:id="rId391" display="https://pbs.twimg.com/media/D-T7QyXUcAMh3Wx.jpg"/>
    <hyperlink ref="V288" r:id="rId392" display="https://pbs.twimg.com/media/D-UORzkU4AECQDX.jpg"/>
    <hyperlink ref="V289" r:id="rId393" display="http://pbs.twimg.com/profile_images/430853483797807104/gFjUCxy7_normal.png"/>
    <hyperlink ref="V290" r:id="rId394" display="https://pbs.twimg.com/media/D-UYvzXUEAAG4JC.jpg"/>
    <hyperlink ref="V291" r:id="rId395" display="http://pbs.twimg.com/profile_images/430853483797807104/gFjUCxy7_normal.png"/>
    <hyperlink ref="V292" r:id="rId396" display="https://pbs.twimg.com/media/D-ZJC2FUYAAxDsu.jpg"/>
    <hyperlink ref="V293" r:id="rId397" display="https://pbs.twimg.com/media/D-ZMx5bU0AAVNVH.jpg"/>
    <hyperlink ref="V294" r:id="rId398" display="http://pbs.twimg.com/profile_images/430853483797807104/gFjUCxy7_normal.png"/>
    <hyperlink ref="V295" r:id="rId399" display="http://pbs.twimg.com/profile_images/430853483797807104/gFjUCxy7_normal.png"/>
    <hyperlink ref="V296" r:id="rId400" display="https://pbs.twimg.com/media/D-ZmUFzUwAAJFKd.jpg"/>
    <hyperlink ref="V297" r:id="rId401" display="https://pbs.twimg.com/media/D-Z5hCdU8AEYVNT.jpg"/>
    <hyperlink ref="V298" r:id="rId402" display="https://pbs.twimg.com/media/D-Z5hCdU8AEYVNT.jpg"/>
    <hyperlink ref="V299" r:id="rId403" display="https://pbs.twimg.com/media/D-ZJC2FUYAAxDsu.jpg"/>
    <hyperlink ref="V300" r:id="rId404" display="https://pbs.twimg.com/media/D-Z5hCdU8AEYVNT.jpg"/>
    <hyperlink ref="V301" r:id="rId405" display="https://pbs.twimg.com/media/D-Z5hCdU8AEYVNT.jpg"/>
    <hyperlink ref="V302" r:id="rId406" display="https://pbs.twimg.com/media/D-ebkx0UEAM3Fas.jpg"/>
    <hyperlink ref="V303" r:id="rId407" display="http://pbs.twimg.com/profile_images/1136362639620169728/cDcZg2Te_normal.png"/>
    <hyperlink ref="V304" r:id="rId408" display="http://pbs.twimg.com/profile_images/1136362639620169728/cDcZg2Te_normal.png"/>
    <hyperlink ref="V305" r:id="rId409" display="http://pbs.twimg.com/profile_images/1136362639620169728/cDcZg2Te_normal.png"/>
    <hyperlink ref="V306" r:id="rId410" display="https://pbs.twimg.com/media/D-eQ-CSU4AAdjj1.jpg"/>
    <hyperlink ref="V307" r:id="rId411" display="https://pbs.twimg.com/media/D-eRgaLVUAAzJ2r.jpg"/>
    <hyperlink ref="V308" r:id="rId412" display="https://pbs.twimg.com/media/D-ZZrJ3VUAAI4oD.jpg"/>
    <hyperlink ref="V309" r:id="rId413" display="http://pbs.twimg.com/profile_images/1205664680/erickson_twit_normal.jpg"/>
    <hyperlink ref="V310" r:id="rId414" display="http://pbs.twimg.com/profile_images/1205664680/erickson_twit_normal.jpg"/>
    <hyperlink ref="V311" r:id="rId415" display="http://pbs.twimg.com/profile_images/1205664680/erickson_twit_normal.jpg"/>
    <hyperlink ref="V312" r:id="rId416" display="http://pbs.twimg.com/profile_images/803900526383562752/rXum2SPm_normal.jpg"/>
    <hyperlink ref="V313" r:id="rId417" display="http://pbs.twimg.com/profile_images/803900526383562752/rXum2SPm_normal.jpg"/>
    <hyperlink ref="V314" r:id="rId418" display="http://pbs.twimg.com/profile_images/803900526383562752/rXum2SPm_normal.jpg"/>
    <hyperlink ref="V315" r:id="rId419" display="http://pbs.twimg.com/profile_images/1642212104/keishaSMALL_normal.jpg"/>
    <hyperlink ref="V316" r:id="rId420" display="https://pbs.twimg.com/media/D-ZZrJ3VUAAI4oD.jpg"/>
    <hyperlink ref="V317" r:id="rId421" display="http://pbs.twimg.com/profile_images/1205664680/erickson_twit_normal.jpg"/>
    <hyperlink ref="V318" r:id="rId422" display="http://pbs.twimg.com/profile_images/1205664680/erickson_twit_normal.jpg"/>
    <hyperlink ref="V319" r:id="rId423" display="http://pbs.twimg.com/profile_images/803900526383562752/rXum2SPm_normal.jpg"/>
    <hyperlink ref="V320" r:id="rId424" display="http://pbs.twimg.com/profile_images/1642212104/keishaSMALL_normal.jpg"/>
    <hyperlink ref="V321" r:id="rId425" display="https://pbs.twimg.com/media/D-ZD-TzUYAId9vN.jpg"/>
    <hyperlink ref="V322" r:id="rId426" display="https://pbs.twimg.com/media/D-eb9SkUYAISJIG.jpg"/>
    <hyperlink ref="V323" r:id="rId427" display="http://pbs.twimg.com/profile_images/1642212104/keishaSMALL_normal.jpg"/>
    <hyperlink ref="V324" r:id="rId428" display="http://pbs.twimg.com/profile_images/803900526383562752/rXum2SPm_normal.jpg"/>
    <hyperlink ref="V325" r:id="rId429" display="http://pbs.twimg.com/profile_images/803900526383562752/rXum2SPm_normal.jpg"/>
    <hyperlink ref="V326" r:id="rId430" display="https://pbs.twimg.com/media/D-ZBxX-VUAA5j83.jpg"/>
    <hyperlink ref="V327" r:id="rId431" display="http://pbs.twimg.com/profile_images/803900526383562752/rXum2SPm_normal.jpg"/>
    <hyperlink ref="V328" r:id="rId432" display="https://pbs.twimg.com/media/D-ZMx5bU0AAVNVH.jpg"/>
    <hyperlink ref="V329" r:id="rId433" display="http://pbs.twimg.com/profile_images/803900526383562752/rXum2SPm_normal.jpg"/>
    <hyperlink ref="V330" r:id="rId434" display="https://pbs.twimg.com/media/D-ZmUFzUwAAJFKd.jpg"/>
    <hyperlink ref="V331" r:id="rId435" display="http://pbs.twimg.com/profile_images/803900526383562752/rXum2SPm_normal.jpg"/>
    <hyperlink ref="V332" r:id="rId436" display="https://pbs.twimg.com/media/D-eTndgUcAAfwMH.jpg"/>
    <hyperlink ref="V333" r:id="rId437" display="https://pbs.twimg.com/media/D-eWnSCVUAA9QYS.jpg"/>
    <hyperlink ref="V334" r:id="rId438" display="http://pbs.twimg.com/profile_images/803900526383562752/rXum2SPm_normal.jpg"/>
    <hyperlink ref="V335" r:id="rId439" display="http://pbs.twimg.com/profile_images/803900526383562752/rXum2SPm_normal.jpg"/>
    <hyperlink ref="V336" r:id="rId440" display="https://pbs.twimg.com/media/D-eaEKPU0AAYqrf.jpg"/>
    <hyperlink ref="V337" r:id="rId441" display="http://pbs.twimg.com/profile_images/803900526383562752/rXum2SPm_normal.jpg"/>
    <hyperlink ref="V338" r:id="rId442" display="http://pbs.twimg.com/profile_images/803900526383562752/rXum2SPm_normal.jpg"/>
    <hyperlink ref="V339" r:id="rId443" display="http://pbs.twimg.com/profile_images/1642212104/keishaSMALL_normal.jpg"/>
    <hyperlink ref="V340" r:id="rId444" display="https://pbs.twimg.com/media/D-eYpGlVAAEZU2h.jpg"/>
    <hyperlink ref="V341" r:id="rId445" display="https://pbs.twimg.com/media/D-eadJuUIAI_IrA.jpg"/>
    <hyperlink ref="V342" r:id="rId446" display="https://pbs.twimg.com/media/D-ebEoYU0AENoIa.jpg"/>
    <hyperlink ref="X3" r:id="rId447" display="https://twitter.com/#!/rebekahktromble/status/1143180934373609473"/>
    <hyperlink ref="X4" r:id="rId448" display="https://twitter.com/#!/rebekahktromble/status/1143180934373609473"/>
    <hyperlink ref="X5" r:id="rId449" display="https://twitter.com/#!/t_m_farrell/status/1145283500297334786"/>
    <hyperlink ref="X6" r:id="rId450" display="https://twitter.com/#!/prodigalson2025/status/1145315778373279747"/>
    <hyperlink ref="X7" r:id="rId451" display="https://twitter.com/#!/prodigalson2025/status/1145315778373279747"/>
    <hyperlink ref="X8" r:id="rId452" display="https://twitter.com/#!/esimperl/status/1145339894853537792"/>
    <hyperlink ref="X9" r:id="rId453" display="https://twitter.com/#!/paulineleonard/status/1145347998223720448"/>
    <hyperlink ref="X10" r:id="rId454" display="https://twitter.com/#!/ststaab/status/1145409357070258176"/>
    <hyperlink ref="X11" r:id="rId455" display="https://twitter.com/#!/ststaab/status/1145409357070258176"/>
    <hyperlink ref="X12" r:id="rId456" display="https://twitter.com/#!/michaelzimmer/status/1143176228196798465"/>
    <hyperlink ref="X13" r:id="rId457" display="https://twitter.com/#!/michaelzimmer/status/1144039156471029760"/>
    <hyperlink ref="X14" r:id="rId458" display="https://twitter.com/#!/michaelzimmer/status/1145433144952270855"/>
    <hyperlink ref="X15" r:id="rId459" display="https://twitter.com/#!/jsradford/status/1145445636042612739"/>
    <hyperlink ref="X16" r:id="rId460" display="https://twitter.com/#!/jsradford/status/1145445636042612739"/>
    <hyperlink ref="X17" r:id="rId461" display="https://twitter.com/#!/alexvespi/status/1145467579382870016"/>
    <hyperlink ref="X18" r:id="rId462" display="https://twitter.com/#!/alexvespi/status/1145467579382870016"/>
    <hyperlink ref="X19" r:id="rId463" display="https://twitter.com/#!/nlcesare/status/1145483291715391495"/>
    <hyperlink ref="X20" r:id="rId464" display="https://twitter.com/#!/hudajkhan/status/1145509231266848773"/>
    <hyperlink ref="X21" r:id="rId465" display="https://twitter.com/#!/hudajkhan/status/1145509231266848773"/>
    <hyperlink ref="X22" r:id="rId466" display="https://twitter.com/#!/noshir/status/1145659001809641477"/>
    <hyperlink ref="X23" r:id="rId467" display="https://twitter.com/#!/noshir/status/1145659001809641477"/>
    <hyperlink ref="X24" r:id="rId468" display="https://twitter.com/#!/daroczyb/status/1145659748357984256"/>
    <hyperlink ref="X25" r:id="rId469" display="https://twitter.com/#!/daroczyb/status/1145659748357984256"/>
    <hyperlink ref="X26" r:id="rId470" display="https://twitter.com/#!/wimmics/status/1145678156637990912"/>
    <hyperlink ref="X27" r:id="rId471" display="https://twitter.com/#!/vybeauregard/status/1145679576049340416"/>
    <hyperlink ref="X28" r:id="rId472" display="https://twitter.com/#!/vybeauregard/status/1145679576049340416"/>
    <hyperlink ref="X29" r:id="rId473" display="https://twitter.com/#!/rauschii/status/1145693237740482561"/>
    <hyperlink ref="X30" r:id="rId474" display="https://twitter.com/#!/rauschii/status/1145693237740482561"/>
    <hyperlink ref="X31" r:id="rId475" display="https://twitter.com/#!/rauschii/status/1145693237740482561"/>
    <hyperlink ref="X32" r:id="rId476" display="https://twitter.com/#!/rauschii/status/1145698507229147139"/>
    <hyperlink ref="X33" r:id="rId477" display="https://twitter.com/#!/crasanchezd/status/1145706478105444355"/>
    <hyperlink ref="X34" r:id="rId478" display="https://twitter.com/#!/crasanchezd/status/1145706478105444355"/>
    <hyperlink ref="X35" r:id="rId479" display="https://twitter.com/#!/warrencntrpenn/status/1145706622380982272"/>
    <hyperlink ref="X36" r:id="rId480" display="https://twitter.com/#!/warrencntrpenn/status/1145706622380982272"/>
    <hyperlink ref="X37" r:id="rId481" display="https://twitter.com/#!/melanielybarger/status/1145706871656996869"/>
    <hyperlink ref="X38" r:id="rId482" display="https://twitter.com/#!/melanielybarger/status/1145706871656996869"/>
    <hyperlink ref="X39" r:id="rId483" display="https://twitter.com/#!/thirda/status/1145707310200905730"/>
    <hyperlink ref="X40" r:id="rId484" display="https://twitter.com/#!/thirda/status/1145707310200905730"/>
    <hyperlink ref="X41" r:id="rId485" display="https://twitter.com/#!/jeanna_matthews/status/1145709188556787713"/>
    <hyperlink ref="X42" r:id="rId486" display="https://twitter.com/#!/l3s_luh/status/1145715273015681024"/>
    <hyperlink ref="X43" r:id="rId487" display="https://twitter.com/#!/l3s_luh/status/1145715273015681024"/>
    <hyperlink ref="X44" r:id="rId488" display="https://twitter.com/#!/stefandietze/status/1145388968004874240"/>
    <hyperlink ref="X45" r:id="rId489" display="https://twitter.com/#!/ranyu_zh/status/1145711543083913216"/>
    <hyperlink ref="X46" r:id="rId490" display="https://twitter.com/#!/ranyu_zh/status/1145711543083913216"/>
    <hyperlink ref="X47" r:id="rId491" display="https://twitter.com/#!/ranyu_zh/status/1145716995725250560"/>
    <hyperlink ref="X48" r:id="rId492" display="https://twitter.com/#!/miz_oka/status/1145717755250761729"/>
    <hyperlink ref="X49" r:id="rId493" display="https://twitter.com/#!/miz_oka/status/1145717755250761729"/>
    <hyperlink ref="X50" r:id="rId494" display="https://twitter.com/#!/caitrun/status/1145717826788966400"/>
    <hyperlink ref="X51" r:id="rId495" display="https://twitter.com/#!/caitrun/status/1145717826788966400"/>
    <hyperlink ref="X52" r:id="rId496" display="https://twitter.com/#!/carnby/status/1145718158017343488"/>
    <hyperlink ref="X53" r:id="rId497" display="https://twitter.com/#!/carnby/status/1145718158017343488"/>
    <hyperlink ref="X54" r:id="rId498" display="https://twitter.com/#!/wokabaut_meri/status/1145721640648445952"/>
    <hyperlink ref="X55" r:id="rId499" display="https://twitter.com/#!/wokabaut_meri/status/1145721640648445952"/>
    <hyperlink ref="X56" r:id="rId500" display="https://twitter.com/#!/wokabaut_meri/status/1145721640648445952"/>
    <hyperlink ref="X57" r:id="rId501" display="https://twitter.com/#!/corderorodney/status/1145721686819508227"/>
    <hyperlink ref="X58" r:id="rId502" display="https://twitter.com/#!/corderorodney/status/1145721686819508227"/>
    <hyperlink ref="X59" r:id="rId503" display="https://twitter.com/#!/corderorodney/status/1145721686819508227"/>
    <hyperlink ref="X60" r:id="rId504" display="https://twitter.com/#!/makenzeeb/status/1145722171253231618"/>
    <hyperlink ref="X61" r:id="rId505" display="https://twitter.com/#!/makenzeeb/status/1145722171253231618"/>
    <hyperlink ref="X62" r:id="rId506" display="https://twitter.com/#!/makenzeeb/status/1145722171253231618"/>
    <hyperlink ref="X63" r:id="rId507" display="https://twitter.com/#!/jennifermaple16/status/1145722266795200512"/>
    <hyperlink ref="X64" r:id="rId508" display="https://twitter.com/#!/jennifermaple16/status/1145722266795200512"/>
    <hyperlink ref="X65" r:id="rId509" display="https://twitter.com/#!/jennifermaple16/status/1145722266795200512"/>
    <hyperlink ref="X66" r:id="rId510" display="https://twitter.com/#!/dmskeletor/status/1145722313171775488"/>
    <hyperlink ref="X67" r:id="rId511" display="https://twitter.com/#!/dmskeletor/status/1145722313171775488"/>
    <hyperlink ref="X68" r:id="rId512" display="https://twitter.com/#!/dmskeletor/status/1145722313171775488"/>
    <hyperlink ref="X69" r:id="rId513" display="https://twitter.com/#!/coeurli/status/1145724621200797697"/>
    <hyperlink ref="X70" r:id="rId514" display="https://twitter.com/#!/coeurli/status/1145724621200797697"/>
    <hyperlink ref="X71" r:id="rId515" display="https://twitter.com/#!/coeurli/status/1145724621200797697"/>
    <hyperlink ref="X72" r:id="rId516" display="https://twitter.com/#!/cynical_tutu/status/1145725215298805760"/>
    <hyperlink ref="X73" r:id="rId517" display="https://twitter.com/#!/cynical_tutu/status/1145725215298805760"/>
    <hyperlink ref="X74" r:id="rId518" display="https://twitter.com/#!/cynical_tutu/status/1145725215298805760"/>
    <hyperlink ref="X75" r:id="rId519" display="https://twitter.com/#!/prpleonelp21/status/1145727517921296384"/>
    <hyperlink ref="X76" r:id="rId520" display="https://twitter.com/#!/prpleonelp21/status/1145727517921296384"/>
    <hyperlink ref="X77" r:id="rId521" display="https://twitter.com/#!/prpleonelp21/status/1145727517921296384"/>
    <hyperlink ref="X78" r:id="rId522" display="https://twitter.com/#!/themarisataylor/status/1145727535658893313"/>
    <hyperlink ref="X79" r:id="rId523" display="https://twitter.com/#!/themarisataylor/status/1145727535658893313"/>
    <hyperlink ref="X80" r:id="rId524" display="https://twitter.com/#!/themarisataylor/status/1145727535658893313"/>
    <hyperlink ref="X81" r:id="rId525" display="https://twitter.com/#!/shawnmjones/status/1145727855831089152"/>
    <hyperlink ref="X82" r:id="rId526" display="https://twitter.com/#!/shawnmjones/status/1145727855831089152"/>
    <hyperlink ref="X83" r:id="rId527" display="https://twitter.com/#!/shawnmjones/status/1145727855831089152"/>
    <hyperlink ref="X84" r:id="rId528" display="https://twitter.com/#!/emily_pentz98/status/1145728137466171399"/>
    <hyperlink ref="X85" r:id="rId529" display="https://twitter.com/#!/emily_pentz98/status/1145728137466171399"/>
    <hyperlink ref="X86" r:id="rId530" display="https://twitter.com/#!/emily_pentz98/status/1145728137466171399"/>
    <hyperlink ref="X87" r:id="rId531" display="https://twitter.com/#!/ljs39/status/1145730292910628864"/>
    <hyperlink ref="X88" r:id="rId532" display="https://twitter.com/#!/ljs39/status/1145730429460406272"/>
    <hyperlink ref="X89" r:id="rId533" display="https://twitter.com/#!/ljs39/status/1145730429460406272"/>
    <hyperlink ref="X90" r:id="rId534" display="https://twitter.com/#!/jamiecarey311/status/1145731041362972673"/>
    <hyperlink ref="X91" r:id="rId535" display="https://twitter.com/#!/jamiecarey311/status/1145731041362972673"/>
    <hyperlink ref="X92" r:id="rId536" display="https://twitter.com/#!/jamiecarey311/status/1145731041362972673"/>
    <hyperlink ref="X93" r:id="rId537" display="https://twitter.com/#!/taynsel/status/1145732575220027393"/>
    <hyperlink ref="X94" r:id="rId538" display="https://twitter.com/#!/taynsel/status/1145732575220027393"/>
    <hyperlink ref="X95" r:id="rId539" display="https://twitter.com/#!/taynsel/status/1145732575220027393"/>
    <hyperlink ref="X96" r:id="rId540" display="https://twitter.com/#!/cybycmu/status/1145735191689912321"/>
    <hyperlink ref="X97" r:id="rId541" display="https://twitter.com/#!/cybycmu/status/1145735191689912321"/>
    <hyperlink ref="X98" r:id="rId542" display="https://twitter.com/#!/cybycmu/status/1145735191689912321"/>
    <hyperlink ref="X99" r:id="rId543" display="https://twitter.com/#!/lvrdntlv/status/1145736057071316992"/>
    <hyperlink ref="X100" r:id="rId544" display="https://twitter.com/#!/lvrdntlv/status/1145736057071316992"/>
    <hyperlink ref="X101" r:id="rId545" display="https://twitter.com/#!/lvrdntlv/status/1145736057071316992"/>
    <hyperlink ref="X102" r:id="rId546" display="https://twitter.com/#!/intersticia/status/1145744821799313408"/>
    <hyperlink ref="X103" r:id="rId547" display="https://twitter.com/#!/leannef/status/1145651467656794112"/>
    <hyperlink ref="X104" r:id="rId548" display="https://twitter.com/#!/leannef/status/1145651467656794112"/>
    <hyperlink ref="X105" r:id="rId549" display="https://twitter.com/#!/leannef/status/1145748159102013440"/>
    <hyperlink ref="X106" r:id="rId550" display="https://twitter.com/#!/btemp94/status/1145760065841971200"/>
    <hyperlink ref="X107" r:id="rId551" display="https://twitter.com/#!/btemp94/status/1145760065841971200"/>
    <hyperlink ref="X108" r:id="rId552" display="https://twitter.com/#!/btemp94/status/1145760065841971200"/>
    <hyperlink ref="X109" r:id="rId553" display="https://twitter.com/#!/khourycollege/status/1145729234821758978"/>
    <hyperlink ref="X110" r:id="rId554" display="https://twitter.com/#!/khourycollege/status/1145729234821758978"/>
    <hyperlink ref="X111" r:id="rId555" display="https://twitter.com/#!/khourycollege/status/1145729304359104512"/>
    <hyperlink ref="X112" r:id="rId556" display="https://twitter.com/#!/khourycollege/status/1145729304359104512"/>
    <hyperlink ref="X113" r:id="rId557" display="https://twitter.com/#!/khourycollege/status/1145729304359104512"/>
    <hyperlink ref="X114" r:id="rId558" display="https://twitter.com/#!/khourycollege/status/1145729849916395520"/>
    <hyperlink ref="X115" r:id="rId559" display="https://twitter.com/#!/khourycollege/status/1145761536469798914"/>
    <hyperlink ref="X116" r:id="rId560" display="https://twitter.com/#!/ujlaw/status/1145563050747076608"/>
    <hyperlink ref="X117" r:id="rId561" display="https://twitter.com/#!/ujlaw/status/1145711280516296709"/>
    <hyperlink ref="X118" r:id="rId562" display="https://twitter.com/#!/sotonwsi/status/1145709317955260416"/>
    <hyperlink ref="X119" r:id="rId563" display="https://twitter.com/#!/gjhouben/status/1145764900075167744"/>
    <hyperlink ref="X120" r:id="rId564" display="https://twitter.com/#!/gjhouben/status/1145764900075167744"/>
    <hyperlink ref="X121" r:id="rId565" display="https://twitter.com/#!/madea_zabi/status/1145765450409598980"/>
    <hyperlink ref="X122" r:id="rId566" display="https://twitter.com/#!/madea_zabi/status/1145765450409598980"/>
    <hyperlink ref="X123" r:id="rId567" display="https://twitter.com/#!/madea_zabi/status/1145765476619808769"/>
    <hyperlink ref="X124" r:id="rId568" display="https://twitter.com/#!/madea_zabi/status/1145765476619808769"/>
    <hyperlink ref="X125" r:id="rId569" display="https://twitter.com/#!/edamiani064/status/1145766408204296193"/>
    <hyperlink ref="X126" r:id="rId570" display="https://twitter.com/#!/edamiani064/status/1145766408204296193"/>
    <hyperlink ref="X127" r:id="rId571" display="https://twitter.com/#!/k_piach/status/1145768493939331072"/>
    <hyperlink ref="X128" r:id="rId572" display="https://twitter.com/#!/k_piach/status/1145768493939331072"/>
    <hyperlink ref="X129" r:id="rId573" display="https://twitter.com/#!/k_piach/status/1145768493939331072"/>
    <hyperlink ref="X130" r:id="rId574" display="https://twitter.com/#!/bad_indian_girl/status/1145771791853318144"/>
    <hyperlink ref="X131" r:id="rId575" display="https://twitter.com/#!/bad_indian_girl/status/1145771791853318144"/>
    <hyperlink ref="X132" r:id="rId576" display="https://twitter.com/#!/bad_indian_girl/status/1145771791853318144"/>
    <hyperlink ref="X133" r:id="rId577" display="https://twitter.com/#!/mraustinr5/status/1145777475147849729"/>
    <hyperlink ref="X134" r:id="rId578" display="https://twitter.com/#!/mraustinr5/status/1145777475147849729"/>
    <hyperlink ref="X135" r:id="rId579" display="https://twitter.com/#!/mraustinr5/status/1145777475147849729"/>
    <hyperlink ref="X136" r:id="rId580" display="https://twitter.com/#!/jeanna_matthews/status/1145709188556787713"/>
    <hyperlink ref="X137" r:id="rId581" display="https://twitter.com/#!/jeanna_matthews/status/1145709188556787713"/>
    <hyperlink ref="X138" r:id="rId582" display="https://twitter.com/#!/polarbearby/status/1145782442357248000"/>
    <hyperlink ref="X139" r:id="rId583" display="https://twitter.com/#!/emm_nicolee/status/1145790476785766405"/>
    <hyperlink ref="X140" r:id="rId584" display="https://twitter.com/#!/emm_nicolee/status/1145790476785766405"/>
    <hyperlink ref="X141" r:id="rId585" display="https://twitter.com/#!/emm_nicolee/status/1145790476785766405"/>
    <hyperlink ref="X142" r:id="rId586" display="https://twitter.com/#!/rdaisey/status/1145797697309483008"/>
    <hyperlink ref="X143" r:id="rId587" display="https://twitter.com/#!/rdaisey/status/1145797697309483008"/>
    <hyperlink ref="X144" r:id="rId588" display="https://twitter.com/#!/rdaisey/status/1145797697309483008"/>
    <hyperlink ref="X145" r:id="rId589" display="https://twitter.com/#!/roseclare0000/status/1145798097789845505"/>
    <hyperlink ref="X146" r:id="rId590" display="https://twitter.com/#!/roseclare0000/status/1145798097789845505"/>
    <hyperlink ref="X147" r:id="rId591" display="https://twitter.com/#!/roseclare0000/status/1145798097789845505"/>
    <hyperlink ref="X148" r:id="rId592" display="https://twitter.com/#!/tmtn/status/1145670807353360385"/>
    <hyperlink ref="X149" r:id="rId593" display="https://twitter.com/#!/tmtn/status/1145670807353360385"/>
    <hyperlink ref="X150" r:id="rId594" display="https://twitter.com/#!/tmtn/status/1145808569549197312"/>
    <hyperlink ref="X151" r:id="rId595" display="https://twitter.com/#!/tmtn/status/1145808569549197312"/>
    <hyperlink ref="X152" r:id="rId596" display="https://twitter.com/#!/tmtn/status/1145808722884608000"/>
    <hyperlink ref="X153" r:id="rId597" display="https://twitter.com/#!/tmtn/status/1145808722884608000"/>
    <hyperlink ref="X154" r:id="rId598" display="https://twitter.com/#!/tmtn/status/1145808722884608000"/>
    <hyperlink ref="X155" r:id="rId599" display="https://twitter.com/#!/tmtn/status/1145808722884608000"/>
    <hyperlink ref="X156" r:id="rId600" display="https://twitter.com/#!/tmtn/status/1145808722884608000"/>
    <hyperlink ref="X157" r:id="rId601" display="https://twitter.com/#!/peniguino1/status/1145826683326554112"/>
    <hyperlink ref="X158" r:id="rId602" display="https://twitter.com/#!/peniguino1/status/1145826683326554112"/>
    <hyperlink ref="X159" r:id="rId603" display="https://twitter.com/#!/peniguino1/status/1145826683326554112"/>
    <hyperlink ref="X160" r:id="rId604" display="https://twitter.com/#!/cecebenitoo/status/1145836149002428417"/>
    <hyperlink ref="X161" r:id="rId605" display="https://twitter.com/#!/cecebenitoo/status/1145836149002428417"/>
    <hyperlink ref="X162" r:id="rId606" display="https://twitter.com/#!/cecebenitoo/status/1145836149002428417"/>
    <hyperlink ref="X163" r:id="rId607" display="https://twitter.com/#!/thenoblezoe/status/1145837342739091456"/>
    <hyperlink ref="X164" r:id="rId608" display="https://twitter.com/#!/thenoblezoe/status/1145837342739091456"/>
    <hyperlink ref="X165" r:id="rId609" display="https://twitter.com/#!/kazurcher/status/1145909918777716736"/>
    <hyperlink ref="X166" r:id="rId610" display="https://twitter.com/#!/kazurcher/status/1145909918777716736"/>
    <hyperlink ref="X167" r:id="rId611" display="https://twitter.com/#!/kazurcher/status/1145909918777716736"/>
    <hyperlink ref="X168" r:id="rId612" display="https://twitter.com/#!/libconferences/status/1145917837720150016"/>
    <hyperlink ref="X169" r:id="rId613" display="https://twitter.com/#!/libconferences/status/1145917860411260930"/>
    <hyperlink ref="X170" r:id="rId614" display="https://twitter.com/#!/leatherrose/status/1145953529464590336"/>
    <hyperlink ref="X171" r:id="rId615" display="https://twitter.com/#!/leatherrose/status/1145953529464590336"/>
    <hyperlink ref="X172" r:id="rId616" display="https://twitter.com/#!/leatherrose/status/1145953529464590336"/>
    <hyperlink ref="X173" r:id="rId617" display="https://twitter.com/#!/leatherrose/status/1145953529464590336"/>
    <hyperlink ref="X174" r:id="rId618" display="https://twitter.com/#!/leatherrose/status/1145953529464590336"/>
    <hyperlink ref="X175" r:id="rId619" display="https://twitter.com/#!/2jnugenu/status/1145958226954870785"/>
    <hyperlink ref="X176" r:id="rId620" display="https://twitter.com/#!/2jnugenu/status/1145958226954870785"/>
    <hyperlink ref="X177" r:id="rId621" display="https://twitter.com/#!/2jnugenu/status/1145958226954870785"/>
    <hyperlink ref="X178" r:id="rId622" display="https://twitter.com/#!/isabella83/status/1145963964523864064"/>
    <hyperlink ref="X179" r:id="rId623" display="https://twitter.com/#!/isabella83/status/1145963964523864064"/>
    <hyperlink ref="X180" r:id="rId624" display="https://twitter.com/#!/needmesomepie/status/1145975792960233472"/>
    <hyperlink ref="X181" r:id="rId625" display="https://twitter.com/#!/needmesomepie/status/1145975792960233472"/>
    <hyperlink ref="X182" r:id="rId626" display="https://twitter.com/#!/needmesomepie/status/1145975792960233472"/>
    <hyperlink ref="X183" r:id="rId627" display="https://twitter.com/#!/comppolcologne/status/1146031767649996800"/>
    <hyperlink ref="X184" r:id="rId628" display="https://twitter.com/#!/ingorohlfing/status/1146033185349918720"/>
    <hyperlink ref="X185" r:id="rId629" display="https://twitter.com/#!/ingorohlfing/status/1146033185349918720"/>
    <hyperlink ref="X186" r:id="rId630" display="https://twitter.com/#!/ingorohlfing/status/1146033185349918720"/>
    <hyperlink ref="X187" r:id="rId631" display="https://twitter.com/#!/websciconf/status/1145497107970822145"/>
    <hyperlink ref="X188" r:id="rId632" display="https://twitter.com/#!/stefandietze/status/1145347264178610181"/>
    <hyperlink ref="X189" r:id="rId633" display="https://twitter.com/#!/websciconf/status/1145497107970822145"/>
    <hyperlink ref="X190" r:id="rId634" display="https://twitter.com/#!/nikhiltri/status/1145667736883929088"/>
    <hyperlink ref="X191" r:id="rId635" display="https://twitter.com/#!/websciconf/status/1145646704785547264"/>
    <hyperlink ref="X192" r:id="rId636" display="https://twitter.com/#!/websciconf/status/1146043233744502785"/>
    <hyperlink ref="X193" r:id="rId637" display="https://twitter.com/#!/ka_kinder/status/1145696177850990592"/>
    <hyperlink ref="X194" r:id="rId638" display="https://twitter.com/#!/jrn_rz/status/1145690342668156928"/>
    <hyperlink ref="X195" r:id="rId639" display="https://twitter.com/#!/comppolcologne/status/1146031767649996800"/>
    <hyperlink ref="X196" r:id="rId640" display="https://twitter.com/#!/franziskapradel/status/1145774564837904386"/>
    <hyperlink ref="X197" r:id="rId641" display="https://twitter.com/#!/franziskapradel/status/1146049354018566144"/>
    <hyperlink ref="X198" r:id="rId642" display="https://twitter.com/#!/comppolcologne/status/1146031767649996800"/>
    <hyperlink ref="X199" r:id="rId643" display="https://twitter.com/#!/franziskapradel/status/1146049354018566144"/>
    <hyperlink ref="X200" r:id="rId644" display="https://twitter.com/#!/comppolcologne/status/1146031767649996800"/>
    <hyperlink ref="X201" r:id="rId645" display="https://twitter.com/#!/franziskapradel/status/1146049354018566144"/>
    <hyperlink ref="X202" r:id="rId646" display="https://twitter.com/#!/sotonwsi/status/1145649395347730432"/>
    <hyperlink ref="X203" r:id="rId647" display="https://twitter.com/#!/foucaultwelles/status/1145497500134051840"/>
    <hyperlink ref="X204" r:id="rId648" display="https://twitter.com/#!/jahendler/status/1145507235172421632"/>
    <hyperlink ref="X205" r:id="rId649" display="https://twitter.com/#!/thegoldenratio4/status/1145721527201128450"/>
    <hyperlink ref="X206" r:id="rId650" display="https://twitter.com/#!/thegoldenratio4/status/1145721527201128450"/>
    <hyperlink ref="X207" r:id="rId651" display="https://twitter.com/#!/jahendler/status/1145705543601836034"/>
    <hyperlink ref="X208" r:id="rId652" display="https://twitter.com/#!/jahendler/status/1145717779250606080"/>
    <hyperlink ref="X209" r:id="rId653" display="https://twitter.com/#!/jengolbeck/status/1145706720418619392"/>
    <hyperlink ref="X210" r:id="rId654" display="https://twitter.com/#!/foucaultwelles/status/1145764682554208256"/>
    <hyperlink ref="X211" r:id="rId655" display="https://twitter.com/#!/jahendler/status/1145705543601836034"/>
    <hyperlink ref="X212" r:id="rId656" display="https://twitter.com/#!/jahendler/status/1145717779250606080"/>
    <hyperlink ref="X213" r:id="rId657" display="https://twitter.com/#!/jahendler/status/1145803676457431041"/>
    <hyperlink ref="X214" r:id="rId658" display="https://twitter.com/#!/difrad/status/1145838496030105602"/>
    <hyperlink ref="X215" r:id="rId659" display="https://twitter.com/#!/difrad/status/1145838496030105602"/>
    <hyperlink ref="X216" r:id="rId660" display="https://twitter.com/#!/difrad/status/1145838496030105602"/>
    <hyperlink ref="X217" r:id="rId661" display="https://twitter.com/#!/difrad/status/1145838496030105602"/>
    <hyperlink ref="X218" r:id="rId662" display="https://twitter.com/#!/jahendler/status/1145805207978168321"/>
    <hyperlink ref="X219" r:id="rId663" display="https://twitter.com/#!/jahendler/status/1145805207978168321"/>
    <hyperlink ref="X220" r:id="rId664" display="https://twitter.com/#!/jahendler/status/1145805207978168321"/>
    <hyperlink ref="X221" r:id="rId665" display="https://twitter.com/#!/jahendler/status/1145805207978168321"/>
    <hyperlink ref="X222" r:id="rId666" display="https://twitter.com/#!/jahendler/status/1145507235172421632"/>
    <hyperlink ref="X223" r:id="rId667" display="https://twitter.com/#!/jahendler/status/1145687678374989830"/>
    <hyperlink ref="X224" r:id="rId668" display="https://twitter.com/#!/jahendler/status/1145695913706315776"/>
    <hyperlink ref="X225" r:id="rId669" display="https://twitter.com/#!/jahendler/status/1145719480388947969"/>
    <hyperlink ref="X226" r:id="rId670" display="https://twitter.com/#!/jahendler/status/1145719480388947969"/>
    <hyperlink ref="X227" r:id="rId671" display="https://twitter.com/#!/jahendler/status/1146046624440999936"/>
    <hyperlink ref="X228" r:id="rId672" display="https://twitter.com/#!/jahendler/status/1146052417911480320"/>
    <hyperlink ref="X229" r:id="rId673" display="https://twitter.com/#!/bowlinearl/status/1146052524664692736"/>
    <hyperlink ref="X230" r:id="rId674" display="https://twitter.com/#!/cchelmis/status/1146043799187206144"/>
    <hyperlink ref="X231" r:id="rId675" display="https://twitter.com/#!/cchelmis/status/1146053546363772934"/>
    <hyperlink ref="X232" r:id="rId676" display="https://twitter.com/#!/cchelmis/status/1146053546363772934"/>
    <hyperlink ref="X233" r:id="rId677" display="https://twitter.com/#!/eugene_siow/status/1146054463272050688"/>
    <hyperlink ref="X234" r:id="rId678" display="https://twitter.com/#!/foucaultwelles/status/1145300996316286976"/>
    <hyperlink ref="X235" r:id="rId679" display="https://twitter.com/#!/ka_kinder/status/1145325441617559552"/>
    <hyperlink ref="X236" r:id="rId680" display="https://twitter.com/#!/damewendydbe/status/1145411306746331137"/>
    <hyperlink ref="X237" r:id="rId681" display="https://twitter.com/#!/foucaultwelles/status/1145497500134051840"/>
    <hyperlink ref="X238" r:id="rId682" display="https://twitter.com/#!/foucaultwelles/status/1145764682554208256"/>
    <hyperlink ref="X239" r:id="rId683" display="https://twitter.com/#!/ka_kinder/status/1145325441617559552"/>
    <hyperlink ref="X240" r:id="rId684" display="https://twitter.com/#!/damewendydbe/status/1145411306746331137"/>
    <hyperlink ref="X241" r:id="rId685" display="https://twitter.com/#!/exdwarf/status/1146044054095818752"/>
    <hyperlink ref="X242" r:id="rId686" display="https://twitter.com/#!/damewendydbe/status/1146056613901418498"/>
    <hyperlink ref="X243" r:id="rId687" display="https://twitter.com/#!/exdwarf/status/1145768538247815169"/>
    <hyperlink ref="X244" r:id="rId688" display="https://twitter.com/#!/exdwarf/status/1145768973994094592"/>
    <hyperlink ref="X245" r:id="rId689" display="https://twitter.com/#!/exdwarf/status/1145769479982346240"/>
    <hyperlink ref="X246" r:id="rId690" display="https://twitter.com/#!/exdwarf/status/1145769479982346240"/>
    <hyperlink ref="X247" r:id="rId691" display="https://twitter.com/#!/damewendydbe/status/1146056613901418498"/>
    <hyperlink ref="X248" r:id="rId692" display="https://twitter.com/#!/damewendydbe/status/1145685413694078976"/>
    <hyperlink ref="X249" r:id="rId693" display="https://twitter.com/#!/damewendydbe/status/1145685413694078976"/>
    <hyperlink ref="X250" r:id="rId694" display="https://twitter.com/#!/damewendydbe/status/1146056635695034371"/>
    <hyperlink ref="X251" r:id="rId695" display="https://twitter.com/#!/damewendydbe/status/1146056635695034371"/>
    <hyperlink ref="X252" r:id="rId696" display="https://twitter.com/#!/olyerickson/status/1145633166499241984"/>
    <hyperlink ref="X253" r:id="rId697" display="https://twitter.com/#!/olyerickson/status/1145633166499241984"/>
    <hyperlink ref="X254" r:id="rId698" display="https://twitter.com/#!/olyerickson/status/1146055328343064576"/>
    <hyperlink ref="X255" r:id="rId699" display="https://twitter.com/#!/olyerickson/status/1145382028264652801"/>
    <hyperlink ref="X256" r:id="rId700" display="https://twitter.com/#!/websciencetrust/status/1145677066982940673"/>
    <hyperlink ref="X257" r:id="rId701" display="https://twitter.com/#!/sgonzalezbailon/status/1145706450280439808"/>
    <hyperlink ref="X258" r:id="rId702" display="https://twitter.com/#!/ka_kinder/status/1145664488114290688"/>
    <hyperlink ref="X259" r:id="rId703" display="https://twitter.com/#!/ka_kinder/status/1145684376283275264"/>
    <hyperlink ref="X260" r:id="rId704" display="https://twitter.com/#!/ka_kinder/status/1145696177850990592"/>
    <hyperlink ref="X261" r:id="rId705" display="https://twitter.com/#!/ka_kinder/status/1146044214418894848"/>
    <hyperlink ref="X262" r:id="rId706" display="https://twitter.com/#!/ka_kinder/status/1146047890755739648"/>
    <hyperlink ref="X263" r:id="rId707" display="https://twitter.com/#!/websciencetrust/status/1145684797496233984"/>
    <hyperlink ref="X264" r:id="rId708" display="https://twitter.com/#!/wssc_upf/status/1145693208195850240"/>
    <hyperlink ref="X265" r:id="rId709" display="https://twitter.com/#!/wssc_upf/status/1145693208195850240"/>
    <hyperlink ref="X266" r:id="rId710" display="https://twitter.com/#!/wssc_upf/status/1145698479668416512"/>
    <hyperlink ref="X267" r:id="rId711" display="https://twitter.com/#!/sotonwsi/status/1145694308734885888"/>
    <hyperlink ref="X268" r:id="rId712" display="https://twitter.com/#!/polarbearby/status/1145692617138528258"/>
    <hyperlink ref="X269" r:id="rId713" display="https://twitter.com/#!/polarbearby/status/1145694557461286915"/>
    <hyperlink ref="X270" r:id="rId714" display="https://twitter.com/#!/websciencetrust/status/1145693654381551617"/>
    <hyperlink ref="X271" r:id="rId715" display="https://twitter.com/#!/sotonwsi/status/1145694308734885888"/>
    <hyperlink ref="X272" r:id="rId716" display="https://twitter.com/#!/polarbearby/status/1145692617138528258"/>
    <hyperlink ref="X273" r:id="rId717" display="https://twitter.com/#!/polarbearby/status/1145694557461286915"/>
    <hyperlink ref="X274" r:id="rId718" display="https://twitter.com/#!/websciencetrust/status/1145693654381551617"/>
    <hyperlink ref="X275" r:id="rId719" display="https://twitter.com/#!/s2hewitt/status/1145710155289378816"/>
    <hyperlink ref="X276" r:id="rId720" display="https://twitter.com/#!/s2hewitt/status/1145718237889347585"/>
    <hyperlink ref="X277" r:id="rId721" display="https://twitter.com/#!/websciencetrust/status/1145715819147436032"/>
    <hyperlink ref="X278" r:id="rId722" display="https://twitter.com/#!/sgonzalezbailon/status/1145706402272428034"/>
    <hyperlink ref="X279" r:id="rId723" display="https://twitter.com/#!/websciconf/status/1145683982853394434"/>
    <hyperlink ref="X280" r:id="rId724" display="https://twitter.com/#!/websciencetrust/status/1145684856581476352"/>
    <hyperlink ref="X281" r:id="rId725" display="https://twitter.com/#!/halani/status/1146023851698073600"/>
    <hyperlink ref="X282" r:id="rId726" display="https://twitter.com/#!/halani/status/1146023851698073600"/>
    <hyperlink ref="X283" r:id="rId727" display="https://twitter.com/#!/halani/status/1146045968598495232"/>
    <hyperlink ref="X284" r:id="rId728" display="https://twitter.com/#!/halani/status/1146045968598495232"/>
    <hyperlink ref="X285" r:id="rId729" display="https://twitter.com/#!/halani/status/1146058495231328259"/>
    <hyperlink ref="X286" r:id="rId730" display="https://twitter.com/#!/halani/status/1146058495231328259"/>
    <hyperlink ref="X287" r:id="rId731" display="https://twitter.com/#!/sotonwsi/status/1145316497268457473"/>
    <hyperlink ref="X288" r:id="rId732" display="https://twitter.com/#!/sotonwsi/status/1145337389063081985"/>
    <hyperlink ref="X289" r:id="rId733" display="https://twitter.com/#!/sotonwsi/status/1145340898479206400"/>
    <hyperlink ref="X290" r:id="rId734" display="https://twitter.com/#!/sotonwsi/status/1145348896874385408"/>
    <hyperlink ref="X291" r:id="rId735" display="https://twitter.com/#!/sotonwsi/status/1145649395347730432"/>
    <hyperlink ref="X292" r:id="rId736" display="https://twitter.com/#!/sotonwsi/status/1145683486772101120"/>
    <hyperlink ref="X293" r:id="rId737" display="https://twitter.com/#!/sotonwsi/status/1145689364959133697"/>
    <hyperlink ref="X294" r:id="rId738" display="https://twitter.com/#!/sotonwsi/status/1145689417043984386"/>
    <hyperlink ref="X295" r:id="rId739" display="https://twitter.com/#!/sotonwsi/status/1145694308734885888"/>
    <hyperlink ref="X296" r:id="rId740" display="https://twitter.com/#!/sotonwsi/status/1145716482858295297"/>
    <hyperlink ref="X297" r:id="rId741" display="https://twitter.com/#!/sotonwsi/status/1145736787530117120"/>
    <hyperlink ref="X298" r:id="rId742" display="https://twitter.com/#!/websciconf/status/1145770326027976704"/>
    <hyperlink ref="X299" r:id="rId743" display="https://twitter.com/#!/websciencetrust/status/1145684832954880000"/>
    <hyperlink ref="X300" r:id="rId744" display="https://twitter.com/#!/websciencetrust/status/1146014545867137024"/>
    <hyperlink ref="X301" r:id="rId745" display="https://twitter.com/#!/techilosophy/status/1145817866488483840"/>
    <hyperlink ref="X302" r:id="rId746" display="https://twitter.com/#!/techilosophy/status/1146055693985710089"/>
    <hyperlink ref="X303" r:id="rId747" display="https://twitter.com/#!/websciconf/status/1145289701638770689"/>
    <hyperlink ref="X304" r:id="rId748" display="https://twitter.com/#!/websciconf/status/1145332187765465088"/>
    <hyperlink ref="X305" r:id="rId749" display="https://twitter.com/#!/websciconf/status/1145785242009030656"/>
    <hyperlink ref="X306" r:id="rId750" display="https://twitter.com/#!/websciconf/status/1146044050174140417"/>
    <hyperlink ref="X307" r:id="rId751" display="https://twitter.com/#!/websciconf/status/1146044621656428549"/>
    <hyperlink ref="X308" r:id="rId752" display="https://twitter.com/#!/olyerickson/status/1145701763837616130"/>
    <hyperlink ref="X309" r:id="rId753" display="https://twitter.com/#!/olyerickson/status/1146052583385194498"/>
    <hyperlink ref="X310" r:id="rId754" display="https://twitter.com/#!/olyerickson/status/1146055328343064576"/>
    <hyperlink ref="X311" r:id="rId755" display="https://twitter.com/#!/olyerickson/status/1146057800100958209"/>
    <hyperlink ref="X312" r:id="rId756" display="https://twitter.com/#!/websciencetrust/status/1145684856581476352"/>
    <hyperlink ref="X313" r:id="rId757" display="https://twitter.com/#!/websciencetrust/status/1145693654381551617"/>
    <hyperlink ref="X314" r:id="rId758" display="https://twitter.com/#!/websciencetrust/status/1145715819147436032"/>
    <hyperlink ref="X315" r:id="rId759" display="https://twitter.com/#!/techilosophy/status/1146058591561891844"/>
    <hyperlink ref="X316" r:id="rId760" display="https://twitter.com/#!/olyerickson/status/1145701763837616130"/>
    <hyperlink ref="X317" r:id="rId761" display="https://twitter.com/#!/olyerickson/status/1146052583385194498"/>
    <hyperlink ref="X318" r:id="rId762" display="https://twitter.com/#!/olyerickson/status/1146055328343064576"/>
    <hyperlink ref="X319" r:id="rId763" display="https://twitter.com/#!/websciencetrust/status/1145677066982940673"/>
    <hyperlink ref="X320" r:id="rId764" display="https://twitter.com/#!/techilosophy/status/1146058591561891844"/>
    <hyperlink ref="X321" r:id="rId765" display="https://twitter.com/#!/fabien_gandon/status/1145678099951968256"/>
    <hyperlink ref="X322" r:id="rId766" display="https://twitter.com/#!/websciencetrust/status/1146056114175238145"/>
    <hyperlink ref="X323" r:id="rId767" display="https://twitter.com/#!/techilosophy/status/1146058652656082944"/>
    <hyperlink ref="X324" r:id="rId768" display="https://twitter.com/#!/websciencetrust/status/1145291857657761793"/>
    <hyperlink ref="X325" r:id="rId769" display="https://twitter.com/#!/websciencetrust/status/1145326548934787072"/>
    <hyperlink ref="X326" r:id="rId770" display="https://twitter.com/#!/websciencetrust/status/1145675479900274688"/>
    <hyperlink ref="X327" r:id="rId771" display="https://twitter.com/#!/websciencetrust/status/1145676213773406208"/>
    <hyperlink ref="X328" r:id="rId772" display="https://twitter.com/#!/websciencetrust/status/1145687587794743296"/>
    <hyperlink ref="X329" r:id="rId773" display="https://twitter.com/#!/websciencetrust/status/1145705461615718400"/>
    <hyperlink ref="X330" r:id="rId774" display="https://twitter.com/#!/websciencetrust/status/1145715658505650176"/>
    <hyperlink ref="X331" r:id="rId775" display="https://twitter.com/#!/websciencetrust/status/1145720664671715328"/>
    <hyperlink ref="X332" r:id="rId776" display="https://twitter.com/#!/websciencetrust/status/1146046943195308034"/>
    <hyperlink ref="X333" r:id="rId777" display="https://twitter.com/#!/websciencetrust/status/1146050239008083968"/>
    <hyperlink ref="X334" r:id="rId778" display="https://twitter.com/#!/websciencetrust/status/1146051894302797825"/>
    <hyperlink ref="X335" r:id="rId779" display="https://twitter.com/#!/websciencetrust/status/1146052499322761217"/>
    <hyperlink ref="X336" r:id="rId780" display="https://twitter.com/#!/websciencetrust/status/1146054034018557952"/>
    <hyperlink ref="X337" r:id="rId781" display="https://twitter.com/#!/websciencetrust/status/1146054770118938626"/>
    <hyperlink ref="X338" r:id="rId782" display="https://twitter.com/#!/websciencetrust/status/1146058397562724353"/>
    <hyperlink ref="X339" r:id="rId783" display="https://twitter.com/#!/techilosophy/status/1146058652656082944"/>
    <hyperlink ref="X340" r:id="rId784" display="https://twitter.com/#!/techilosophy/status/1146052468754677761"/>
    <hyperlink ref="X341" r:id="rId785" display="https://twitter.com/#!/techilosophy/status/1146054462550638592"/>
    <hyperlink ref="X342" r:id="rId786" display="https://twitter.com/#!/techilosophy/status/1146055141004496897"/>
    <hyperlink ref="AZ116" r:id="rId787" display="https://api.twitter.com/1.1/geo/id/67b98f17fdcf20be.json"/>
    <hyperlink ref="AZ290" r:id="rId788" display="https://api.twitter.com/1.1/geo/id/67b98f17fdcf20be.json"/>
  </hyperlinks>
  <printOptions/>
  <pageMargins left="0.7" right="0.7" top="0.75" bottom="0.75" header="0.3" footer="0.3"/>
  <pageSetup horizontalDpi="600" verticalDpi="600" orientation="portrait" r:id="rId792"/>
  <legacyDrawing r:id="rId790"/>
  <tableParts>
    <tablePart r:id="rId7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2187</v>
      </c>
      <c r="B1" s="13" t="s">
        <v>2372</v>
      </c>
      <c r="C1" s="13" t="s">
        <v>2373</v>
      </c>
      <c r="D1" s="13" t="s">
        <v>144</v>
      </c>
      <c r="E1" s="13" t="s">
        <v>2375</v>
      </c>
      <c r="F1" s="13" t="s">
        <v>2376</v>
      </c>
      <c r="G1" s="13" t="s">
        <v>2377</v>
      </c>
    </row>
    <row r="2" spans="1:7" ht="15">
      <c r="A2" s="78" t="s">
        <v>1861</v>
      </c>
      <c r="B2" s="78">
        <v>132</v>
      </c>
      <c r="C2" s="122">
        <v>0.03725656223539373</v>
      </c>
      <c r="D2" s="78" t="s">
        <v>2374</v>
      </c>
      <c r="E2" s="78"/>
      <c r="F2" s="78"/>
      <c r="G2" s="78"/>
    </row>
    <row r="3" spans="1:7" ht="15">
      <c r="A3" s="78" t="s">
        <v>1862</v>
      </c>
      <c r="B3" s="78">
        <v>31</v>
      </c>
      <c r="C3" s="122">
        <v>0.008749647191645497</v>
      </c>
      <c r="D3" s="78" t="s">
        <v>2374</v>
      </c>
      <c r="E3" s="78"/>
      <c r="F3" s="78"/>
      <c r="G3" s="78"/>
    </row>
    <row r="4" spans="1:7" ht="15">
      <c r="A4" s="78" t="s">
        <v>1863</v>
      </c>
      <c r="B4" s="78">
        <v>0</v>
      </c>
      <c r="C4" s="122">
        <v>0</v>
      </c>
      <c r="D4" s="78" t="s">
        <v>2374</v>
      </c>
      <c r="E4" s="78"/>
      <c r="F4" s="78"/>
      <c r="G4" s="78"/>
    </row>
    <row r="5" spans="1:7" ht="15">
      <c r="A5" s="78" t="s">
        <v>1864</v>
      </c>
      <c r="B5" s="78">
        <v>3380</v>
      </c>
      <c r="C5" s="122">
        <v>0.9539937905729607</v>
      </c>
      <c r="D5" s="78" t="s">
        <v>2374</v>
      </c>
      <c r="E5" s="78"/>
      <c r="F5" s="78"/>
      <c r="G5" s="78"/>
    </row>
    <row r="6" spans="1:7" ht="15">
      <c r="A6" s="78" t="s">
        <v>1865</v>
      </c>
      <c r="B6" s="78">
        <v>3543</v>
      </c>
      <c r="C6" s="122">
        <v>1</v>
      </c>
      <c r="D6" s="78" t="s">
        <v>2374</v>
      </c>
      <c r="E6" s="78"/>
      <c r="F6" s="78"/>
      <c r="G6" s="78"/>
    </row>
    <row r="7" spans="1:7" ht="15">
      <c r="A7" s="84" t="s">
        <v>1866</v>
      </c>
      <c r="B7" s="84">
        <v>168</v>
      </c>
      <c r="C7" s="123">
        <v>0.004573731849688669</v>
      </c>
      <c r="D7" s="84" t="s">
        <v>2374</v>
      </c>
      <c r="E7" s="84" t="b">
        <v>0</v>
      </c>
      <c r="F7" s="84" t="b">
        <v>0</v>
      </c>
      <c r="G7" s="84" t="b">
        <v>0</v>
      </c>
    </row>
    <row r="8" spans="1:7" ht="15">
      <c r="A8" s="84" t="s">
        <v>1867</v>
      </c>
      <c r="B8" s="84">
        <v>66</v>
      </c>
      <c r="C8" s="123">
        <v>0.01625975819606551</v>
      </c>
      <c r="D8" s="84" t="s">
        <v>2374</v>
      </c>
      <c r="E8" s="84" t="b">
        <v>0</v>
      </c>
      <c r="F8" s="84" t="b">
        <v>0</v>
      </c>
      <c r="G8" s="84" t="b">
        <v>0</v>
      </c>
    </row>
    <row r="9" spans="1:7" ht="15">
      <c r="A9" s="84" t="s">
        <v>1868</v>
      </c>
      <c r="B9" s="84">
        <v>48</v>
      </c>
      <c r="C9" s="123">
        <v>0.013107623785966992</v>
      </c>
      <c r="D9" s="84" t="s">
        <v>2374</v>
      </c>
      <c r="E9" s="84" t="b">
        <v>0</v>
      </c>
      <c r="F9" s="84" t="b">
        <v>0</v>
      </c>
      <c r="G9" s="84" t="b">
        <v>0</v>
      </c>
    </row>
    <row r="10" spans="1:7" ht="15">
      <c r="A10" s="84" t="s">
        <v>291</v>
      </c>
      <c r="B10" s="84">
        <v>40</v>
      </c>
      <c r="C10" s="123">
        <v>0.012354221738451176</v>
      </c>
      <c r="D10" s="84" t="s">
        <v>2374</v>
      </c>
      <c r="E10" s="84" t="b">
        <v>0</v>
      </c>
      <c r="F10" s="84" t="b">
        <v>0</v>
      </c>
      <c r="G10" s="84" t="b">
        <v>0</v>
      </c>
    </row>
    <row r="11" spans="1:7" ht="15">
      <c r="A11" s="84" t="s">
        <v>289</v>
      </c>
      <c r="B11" s="84">
        <v>39</v>
      </c>
      <c r="C11" s="123">
        <v>0.012239139348065843</v>
      </c>
      <c r="D11" s="84" t="s">
        <v>2374</v>
      </c>
      <c r="E11" s="84" t="b">
        <v>0</v>
      </c>
      <c r="F11" s="84" t="b">
        <v>0</v>
      </c>
      <c r="G11" s="84" t="b">
        <v>0</v>
      </c>
    </row>
    <row r="12" spans="1:7" ht="15">
      <c r="A12" s="84" t="s">
        <v>283</v>
      </c>
      <c r="B12" s="84">
        <v>37</v>
      </c>
      <c r="C12" s="123">
        <v>0.011993744529059564</v>
      </c>
      <c r="D12" s="84" t="s">
        <v>2374</v>
      </c>
      <c r="E12" s="84" t="b">
        <v>0</v>
      </c>
      <c r="F12" s="84" t="b">
        <v>0</v>
      </c>
      <c r="G12" s="84" t="b">
        <v>0</v>
      </c>
    </row>
    <row r="13" spans="1:7" ht="15">
      <c r="A13" s="84" t="s">
        <v>1876</v>
      </c>
      <c r="B13" s="84">
        <v>35</v>
      </c>
      <c r="C13" s="123">
        <v>0.011727123480800919</v>
      </c>
      <c r="D13" s="84" t="s">
        <v>2374</v>
      </c>
      <c r="E13" s="84" t="b">
        <v>0</v>
      </c>
      <c r="F13" s="84" t="b">
        <v>0</v>
      </c>
      <c r="G13" s="84" t="b">
        <v>0</v>
      </c>
    </row>
    <row r="14" spans="1:7" ht="15">
      <c r="A14" s="84" t="s">
        <v>290</v>
      </c>
      <c r="B14" s="84">
        <v>30</v>
      </c>
      <c r="C14" s="123">
        <v>0.01095936811054828</v>
      </c>
      <c r="D14" s="84" t="s">
        <v>2374</v>
      </c>
      <c r="E14" s="84" t="b">
        <v>0</v>
      </c>
      <c r="F14" s="84" t="b">
        <v>0</v>
      </c>
      <c r="G14" s="84" t="b">
        <v>0</v>
      </c>
    </row>
    <row r="15" spans="1:7" ht="15">
      <c r="A15" s="84" t="s">
        <v>1883</v>
      </c>
      <c r="B15" s="84">
        <v>29</v>
      </c>
      <c r="C15" s="123">
        <v>0.013193541587706008</v>
      </c>
      <c r="D15" s="84" t="s">
        <v>2374</v>
      </c>
      <c r="E15" s="84" t="b">
        <v>0</v>
      </c>
      <c r="F15" s="84" t="b">
        <v>0</v>
      </c>
      <c r="G15" s="84" t="b">
        <v>0</v>
      </c>
    </row>
    <row r="16" spans="1:7" ht="15">
      <c r="A16" s="84" t="s">
        <v>1870</v>
      </c>
      <c r="B16" s="84">
        <v>29</v>
      </c>
      <c r="C16" s="123">
        <v>0.010786995039383511</v>
      </c>
      <c r="D16" s="84" t="s">
        <v>2374</v>
      </c>
      <c r="E16" s="84" t="b">
        <v>0</v>
      </c>
      <c r="F16" s="84" t="b">
        <v>0</v>
      </c>
      <c r="G16" s="84" t="b">
        <v>0</v>
      </c>
    </row>
    <row r="17" spans="1:7" ht="15">
      <c r="A17" s="84" t="s">
        <v>1871</v>
      </c>
      <c r="B17" s="84">
        <v>29</v>
      </c>
      <c r="C17" s="123">
        <v>0.010786995039383511</v>
      </c>
      <c r="D17" s="84" t="s">
        <v>2374</v>
      </c>
      <c r="E17" s="84" t="b">
        <v>1</v>
      </c>
      <c r="F17" s="84" t="b">
        <v>0</v>
      </c>
      <c r="G17" s="84" t="b">
        <v>0</v>
      </c>
    </row>
    <row r="18" spans="1:7" ht="15">
      <c r="A18" s="84" t="s">
        <v>1872</v>
      </c>
      <c r="B18" s="84">
        <v>29</v>
      </c>
      <c r="C18" s="123">
        <v>0.010786995039383511</v>
      </c>
      <c r="D18" s="84" t="s">
        <v>2374</v>
      </c>
      <c r="E18" s="84" t="b">
        <v>0</v>
      </c>
      <c r="F18" s="84" t="b">
        <v>0</v>
      </c>
      <c r="G18" s="84" t="b">
        <v>0</v>
      </c>
    </row>
    <row r="19" spans="1:7" ht="15">
      <c r="A19" s="84" t="s">
        <v>1873</v>
      </c>
      <c r="B19" s="84">
        <v>29</v>
      </c>
      <c r="C19" s="123">
        <v>0.010786995039383511</v>
      </c>
      <c r="D19" s="84" t="s">
        <v>2374</v>
      </c>
      <c r="E19" s="84" t="b">
        <v>0</v>
      </c>
      <c r="F19" s="84" t="b">
        <v>0</v>
      </c>
      <c r="G19" s="84" t="b">
        <v>0</v>
      </c>
    </row>
    <row r="20" spans="1:7" ht="15">
      <c r="A20" s="84" t="s">
        <v>1874</v>
      </c>
      <c r="B20" s="84">
        <v>29</v>
      </c>
      <c r="C20" s="123">
        <v>0.010786995039383511</v>
      </c>
      <c r="D20" s="84" t="s">
        <v>2374</v>
      </c>
      <c r="E20" s="84" t="b">
        <v>0</v>
      </c>
      <c r="F20" s="84" t="b">
        <v>0</v>
      </c>
      <c r="G20" s="84" t="b">
        <v>0</v>
      </c>
    </row>
    <row r="21" spans="1:7" ht="15">
      <c r="A21" s="84" t="s">
        <v>2188</v>
      </c>
      <c r="B21" s="84">
        <v>29</v>
      </c>
      <c r="C21" s="123">
        <v>0.010786995039383511</v>
      </c>
      <c r="D21" s="84" t="s">
        <v>2374</v>
      </c>
      <c r="E21" s="84" t="b">
        <v>0</v>
      </c>
      <c r="F21" s="84" t="b">
        <v>0</v>
      </c>
      <c r="G21" s="84" t="b">
        <v>0</v>
      </c>
    </row>
    <row r="22" spans="1:7" ht="15">
      <c r="A22" s="84" t="s">
        <v>2189</v>
      </c>
      <c r="B22" s="84">
        <v>29</v>
      </c>
      <c r="C22" s="123">
        <v>0.010786995039383511</v>
      </c>
      <c r="D22" s="84" t="s">
        <v>2374</v>
      </c>
      <c r="E22" s="84" t="b">
        <v>0</v>
      </c>
      <c r="F22" s="84" t="b">
        <v>0</v>
      </c>
      <c r="G22" s="84" t="b">
        <v>0</v>
      </c>
    </row>
    <row r="23" spans="1:7" ht="15">
      <c r="A23" s="84" t="s">
        <v>1879</v>
      </c>
      <c r="B23" s="84">
        <v>20</v>
      </c>
      <c r="C23" s="123">
        <v>0.008897671155388998</v>
      </c>
      <c r="D23" s="84" t="s">
        <v>2374</v>
      </c>
      <c r="E23" s="84" t="b">
        <v>0</v>
      </c>
      <c r="F23" s="84" t="b">
        <v>0</v>
      </c>
      <c r="G23" s="84" t="b">
        <v>0</v>
      </c>
    </row>
    <row r="24" spans="1:7" ht="15">
      <c r="A24" s="84" t="s">
        <v>1877</v>
      </c>
      <c r="B24" s="84">
        <v>20</v>
      </c>
      <c r="C24" s="123">
        <v>0.008897671155388998</v>
      </c>
      <c r="D24" s="84" t="s">
        <v>2374</v>
      </c>
      <c r="E24" s="84" t="b">
        <v>0</v>
      </c>
      <c r="F24" s="84" t="b">
        <v>0</v>
      </c>
      <c r="G24" s="84" t="b">
        <v>0</v>
      </c>
    </row>
    <row r="25" spans="1:7" ht="15">
      <c r="A25" s="84" t="s">
        <v>1835</v>
      </c>
      <c r="B25" s="84">
        <v>20</v>
      </c>
      <c r="C25" s="123">
        <v>0.008897671155388998</v>
      </c>
      <c r="D25" s="84" t="s">
        <v>2374</v>
      </c>
      <c r="E25" s="84" t="b">
        <v>0</v>
      </c>
      <c r="F25" s="84" t="b">
        <v>0</v>
      </c>
      <c r="G25" s="84" t="b">
        <v>0</v>
      </c>
    </row>
    <row r="26" spans="1:7" ht="15">
      <c r="A26" s="84" t="s">
        <v>1878</v>
      </c>
      <c r="B26" s="84">
        <v>18</v>
      </c>
      <c r="C26" s="123">
        <v>0.008380084261310627</v>
      </c>
      <c r="D26" s="84" t="s">
        <v>2374</v>
      </c>
      <c r="E26" s="84" t="b">
        <v>0</v>
      </c>
      <c r="F26" s="84" t="b">
        <v>0</v>
      </c>
      <c r="G26" s="84" t="b">
        <v>0</v>
      </c>
    </row>
    <row r="27" spans="1:7" ht="15">
      <c r="A27" s="84" t="s">
        <v>1887</v>
      </c>
      <c r="B27" s="84">
        <v>17</v>
      </c>
      <c r="C27" s="123">
        <v>0.008105215810981245</v>
      </c>
      <c r="D27" s="84" t="s">
        <v>2374</v>
      </c>
      <c r="E27" s="84" t="b">
        <v>0</v>
      </c>
      <c r="F27" s="84" t="b">
        <v>0</v>
      </c>
      <c r="G27" s="84" t="b">
        <v>0</v>
      </c>
    </row>
    <row r="28" spans="1:7" ht="15">
      <c r="A28" s="84" t="s">
        <v>2190</v>
      </c>
      <c r="B28" s="84">
        <v>17</v>
      </c>
      <c r="C28" s="123">
        <v>0.010227000267810045</v>
      </c>
      <c r="D28" s="84" t="s">
        <v>2374</v>
      </c>
      <c r="E28" s="84" t="b">
        <v>1</v>
      </c>
      <c r="F28" s="84" t="b">
        <v>0</v>
      </c>
      <c r="G28" s="84" t="b">
        <v>0</v>
      </c>
    </row>
    <row r="29" spans="1:7" ht="15">
      <c r="A29" s="84" t="s">
        <v>299</v>
      </c>
      <c r="B29" s="84">
        <v>14</v>
      </c>
      <c r="C29" s="123">
        <v>0.007208318945600317</v>
      </c>
      <c r="D29" s="84" t="s">
        <v>2374</v>
      </c>
      <c r="E29" s="84" t="b">
        <v>0</v>
      </c>
      <c r="F29" s="84" t="b">
        <v>0</v>
      </c>
      <c r="G29" s="84" t="b">
        <v>0</v>
      </c>
    </row>
    <row r="30" spans="1:7" ht="15">
      <c r="A30" s="84" t="s">
        <v>2191</v>
      </c>
      <c r="B30" s="84">
        <v>14</v>
      </c>
      <c r="C30" s="123">
        <v>0.007208318945600317</v>
      </c>
      <c r="D30" s="84" t="s">
        <v>2374</v>
      </c>
      <c r="E30" s="84" t="b">
        <v>0</v>
      </c>
      <c r="F30" s="84" t="b">
        <v>0</v>
      </c>
      <c r="G30" s="84" t="b">
        <v>0</v>
      </c>
    </row>
    <row r="31" spans="1:7" ht="15">
      <c r="A31" s="84" t="s">
        <v>1918</v>
      </c>
      <c r="B31" s="84">
        <v>13</v>
      </c>
      <c r="C31" s="123">
        <v>0.007086709814045159</v>
      </c>
      <c r="D31" s="84" t="s">
        <v>2374</v>
      </c>
      <c r="E31" s="84" t="b">
        <v>0</v>
      </c>
      <c r="F31" s="84" t="b">
        <v>0</v>
      </c>
      <c r="G31" s="84" t="b">
        <v>0</v>
      </c>
    </row>
    <row r="32" spans="1:7" ht="15">
      <c r="A32" s="84" t="s">
        <v>2192</v>
      </c>
      <c r="B32" s="84">
        <v>13</v>
      </c>
      <c r="C32" s="123">
        <v>0.00688250403846009</v>
      </c>
      <c r="D32" s="84" t="s">
        <v>2374</v>
      </c>
      <c r="E32" s="84" t="b">
        <v>0</v>
      </c>
      <c r="F32" s="84" t="b">
        <v>0</v>
      </c>
      <c r="G32" s="84" t="b">
        <v>0</v>
      </c>
    </row>
    <row r="33" spans="1:7" ht="15">
      <c r="A33" s="84" t="s">
        <v>305</v>
      </c>
      <c r="B33" s="84">
        <v>12</v>
      </c>
      <c r="C33" s="123">
        <v>0.00654157828988784</v>
      </c>
      <c r="D33" s="84" t="s">
        <v>2374</v>
      </c>
      <c r="E33" s="84" t="b">
        <v>0</v>
      </c>
      <c r="F33" s="84" t="b">
        <v>0</v>
      </c>
      <c r="G33" s="84" t="b">
        <v>0</v>
      </c>
    </row>
    <row r="34" spans="1:7" ht="15">
      <c r="A34" s="84" t="s">
        <v>1880</v>
      </c>
      <c r="B34" s="84">
        <v>12</v>
      </c>
      <c r="C34" s="123">
        <v>0.00654157828988784</v>
      </c>
      <c r="D34" s="84" t="s">
        <v>2374</v>
      </c>
      <c r="E34" s="84" t="b">
        <v>0</v>
      </c>
      <c r="F34" s="84" t="b">
        <v>0</v>
      </c>
      <c r="G34" s="84" t="b">
        <v>0</v>
      </c>
    </row>
    <row r="35" spans="1:7" ht="15">
      <c r="A35" s="84" t="s">
        <v>1881</v>
      </c>
      <c r="B35" s="84">
        <v>12</v>
      </c>
      <c r="C35" s="123">
        <v>0.00654157828988784</v>
      </c>
      <c r="D35" s="84" t="s">
        <v>2374</v>
      </c>
      <c r="E35" s="84" t="b">
        <v>0</v>
      </c>
      <c r="F35" s="84" t="b">
        <v>0</v>
      </c>
      <c r="G35" s="84" t="b">
        <v>0</v>
      </c>
    </row>
    <row r="36" spans="1:7" ht="15">
      <c r="A36" s="84" t="s">
        <v>1890</v>
      </c>
      <c r="B36" s="84">
        <v>12</v>
      </c>
      <c r="C36" s="123">
        <v>0.00654157828988784</v>
      </c>
      <c r="D36" s="84" t="s">
        <v>2374</v>
      </c>
      <c r="E36" s="84" t="b">
        <v>0</v>
      </c>
      <c r="F36" s="84" t="b">
        <v>0</v>
      </c>
      <c r="G36" s="84" t="b">
        <v>0</v>
      </c>
    </row>
    <row r="37" spans="1:7" ht="15">
      <c r="A37" s="84" t="s">
        <v>307</v>
      </c>
      <c r="B37" s="84">
        <v>12</v>
      </c>
      <c r="C37" s="123">
        <v>0.00654157828988784</v>
      </c>
      <c r="D37" s="84" t="s">
        <v>2374</v>
      </c>
      <c r="E37" s="84" t="b">
        <v>0</v>
      </c>
      <c r="F37" s="84" t="b">
        <v>0</v>
      </c>
      <c r="G37" s="84" t="b">
        <v>0</v>
      </c>
    </row>
    <row r="38" spans="1:7" ht="15">
      <c r="A38" s="84" t="s">
        <v>2193</v>
      </c>
      <c r="B38" s="84">
        <v>12</v>
      </c>
      <c r="C38" s="123">
        <v>0.00654157828988784</v>
      </c>
      <c r="D38" s="84" t="s">
        <v>2374</v>
      </c>
      <c r="E38" s="84" t="b">
        <v>0</v>
      </c>
      <c r="F38" s="84" t="b">
        <v>0</v>
      </c>
      <c r="G38" s="84" t="b">
        <v>0</v>
      </c>
    </row>
    <row r="39" spans="1:7" ht="15">
      <c r="A39" s="84" t="s">
        <v>267</v>
      </c>
      <c r="B39" s="84">
        <v>12</v>
      </c>
      <c r="C39" s="123">
        <v>0.00654157828988784</v>
      </c>
      <c r="D39" s="84" t="s">
        <v>2374</v>
      </c>
      <c r="E39" s="84" t="b">
        <v>0</v>
      </c>
      <c r="F39" s="84" t="b">
        <v>0</v>
      </c>
      <c r="G39" s="84" t="b">
        <v>0</v>
      </c>
    </row>
    <row r="40" spans="1:7" ht="15">
      <c r="A40" s="84" t="s">
        <v>300</v>
      </c>
      <c r="B40" s="84">
        <v>11</v>
      </c>
      <c r="C40" s="123">
        <v>0.0061842796485969435</v>
      </c>
      <c r="D40" s="84" t="s">
        <v>2374</v>
      </c>
      <c r="E40" s="84" t="b">
        <v>0</v>
      </c>
      <c r="F40" s="84" t="b">
        <v>0</v>
      </c>
      <c r="G40" s="84" t="b">
        <v>0</v>
      </c>
    </row>
    <row r="41" spans="1:7" ht="15">
      <c r="A41" s="84" t="s">
        <v>1886</v>
      </c>
      <c r="B41" s="84">
        <v>11</v>
      </c>
      <c r="C41" s="123">
        <v>0.0061842796485969435</v>
      </c>
      <c r="D41" s="84" t="s">
        <v>2374</v>
      </c>
      <c r="E41" s="84" t="b">
        <v>0</v>
      </c>
      <c r="F41" s="84" t="b">
        <v>0</v>
      </c>
      <c r="G41" s="84" t="b">
        <v>0</v>
      </c>
    </row>
    <row r="42" spans="1:7" ht="15">
      <c r="A42" s="84" t="s">
        <v>1888</v>
      </c>
      <c r="B42" s="84">
        <v>11</v>
      </c>
      <c r="C42" s="123">
        <v>0.0061842796485969435</v>
      </c>
      <c r="D42" s="84" t="s">
        <v>2374</v>
      </c>
      <c r="E42" s="84" t="b">
        <v>0</v>
      </c>
      <c r="F42" s="84" t="b">
        <v>0</v>
      </c>
      <c r="G42" s="84" t="b">
        <v>0</v>
      </c>
    </row>
    <row r="43" spans="1:7" ht="15">
      <c r="A43" s="84" t="s">
        <v>1889</v>
      </c>
      <c r="B43" s="84">
        <v>11</v>
      </c>
      <c r="C43" s="123">
        <v>0.0061842796485969435</v>
      </c>
      <c r="D43" s="84" t="s">
        <v>2374</v>
      </c>
      <c r="E43" s="84" t="b">
        <v>0</v>
      </c>
      <c r="F43" s="84" t="b">
        <v>0</v>
      </c>
      <c r="G43" s="84" t="b">
        <v>0</v>
      </c>
    </row>
    <row r="44" spans="1:7" ht="15">
      <c r="A44" s="84" t="s">
        <v>1909</v>
      </c>
      <c r="B44" s="84">
        <v>11</v>
      </c>
      <c r="C44" s="123">
        <v>0.007159987328932981</v>
      </c>
      <c r="D44" s="84" t="s">
        <v>2374</v>
      </c>
      <c r="E44" s="84" t="b">
        <v>0</v>
      </c>
      <c r="F44" s="84" t="b">
        <v>0</v>
      </c>
      <c r="G44" s="84" t="b">
        <v>0</v>
      </c>
    </row>
    <row r="45" spans="1:7" ht="15">
      <c r="A45" s="84" t="s">
        <v>2194</v>
      </c>
      <c r="B45" s="84">
        <v>10</v>
      </c>
      <c r="C45" s="123">
        <v>0.005809115720776204</v>
      </c>
      <c r="D45" s="84" t="s">
        <v>2374</v>
      </c>
      <c r="E45" s="84" t="b">
        <v>1</v>
      </c>
      <c r="F45" s="84" t="b">
        <v>0</v>
      </c>
      <c r="G45" s="84" t="b">
        <v>0</v>
      </c>
    </row>
    <row r="46" spans="1:7" ht="15">
      <c r="A46" s="84" t="s">
        <v>288</v>
      </c>
      <c r="B46" s="84">
        <v>10</v>
      </c>
      <c r="C46" s="123">
        <v>0.005809115720776204</v>
      </c>
      <c r="D46" s="84" t="s">
        <v>2374</v>
      </c>
      <c r="E46" s="84" t="b">
        <v>0</v>
      </c>
      <c r="F46" s="84" t="b">
        <v>0</v>
      </c>
      <c r="G46" s="84" t="b">
        <v>0</v>
      </c>
    </row>
    <row r="47" spans="1:7" ht="15">
      <c r="A47" s="84" t="s">
        <v>1884</v>
      </c>
      <c r="B47" s="84">
        <v>10</v>
      </c>
      <c r="C47" s="123">
        <v>0.005809115720776204</v>
      </c>
      <c r="D47" s="84" t="s">
        <v>2374</v>
      </c>
      <c r="E47" s="84" t="b">
        <v>0</v>
      </c>
      <c r="F47" s="84" t="b">
        <v>0</v>
      </c>
      <c r="G47" s="84" t="b">
        <v>0</v>
      </c>
    </row>
    <row r="48" spans="1:7" ht="15">
      <c r="A48" s="84" t="s">
        <v>1885</v>
      </c>
      <c r="B48" s="84">
        <v>10</v>
      </c>
      <c r="C48" s="123">
        <v>0.005809115720776204</v>
      </c>
      <c r="D48" s="84" t="s">
        <v>2374</v>
      </c>
      <c r="E48" s="84" t="b">
        <v>0</v>
      </c>
      <c r="F48" s="84" t="b">
        <v>0</v>
      </c>
      <c r="G48" s="84" t="b">
        <v>0</v>
      </c>
    </row>
    <row r="49" spans="1:7" ht="15">
      <c r="A49" s="84" t="s">
        <v>2195</v>
      </c>
      <c r="B49" s="84">
        <v>10</v>
      </c>
      <c r="C49" s="123">
        <v>0.005809115720776204</v>
      </c>
      <c r="D49" s="84" t="s">
        <v>2374</v>
      </c>
      <c r="E49" s="84" t="b">
        <v>1</v>
      </c>
      <c r="F49" s="84" t="b">
        <v>0</v>
      </c>
      <c r="G49" s="84" t="b">
        <v>0</v>
      </c>
    </row>
    <row r="50" spans="1:7" ht="15">
      <c r="A50" s="84" t="s">
        <v>1895</v>
      </c>
      <c r="B50" s="84">
        <v>10</v>
      </c>
      <c r="C50" s="123">
        <v>0.005809115720776204</v>
      </c>
      <c r="D50" s="84" t="s">
        <v>2374</v>
      </c>
      <c r="E50" s="84" t="b">
        <v>0</v>
      </c>
      <c r="F50" s="84" t="b">
        <v>1</v>
      </c>
      <c r="G50" s="84" t="b">
        <v>0</v>
      </c>
    </row>
    <row r="51" spans="1:7" ht="15">
      <c r="A51" s="84" t="s">
        <v>2196</v>
      </c>
      <c r="B51" s="84">
        <v>10</v>
      </c>
      <c r="C51" s="123">
        <v>0.005809115720776204</v>
      </c>
      <c r="D51" s="84" t="s">
        <v>2374</v>
      </c>
      <c r="E51" s="84" t="b">
        <v>0</v>
      </c>
      <c r="F51" s="84" t="b">
        <v>0</v>
      </c>
      <c r="G51" s="84" t="b">
        <v>0</v>
      </c>
    </row>
    <row r="52" spans="1:7" ht="15">
      <c r="A52" s="84" t="s">
        <v>2197</v>
      </c>
      <c r="B52" s="84">
        <v>10</v>
      </c>
      <c r="C52" s="123">
        <v>0.005809115720776204</v>
      </c>
      <c r="D52" s="84" t="s">
        <v>2374</v>
      </c>
      <c r="E52" s="84" t="b">
        <v>0</v>
      </c>
      <c r="F52" s="84" t="b">
        <v>0</v>
      </c>
      <c r="G52" s="84" t="b">
        <v>0</v>
      </c>
    </row>
    <row r="53" spans="1:7" ht="15">
      <c r="A53" s="84" t="s">
        <v>2198</v>
      </c>
      <c r="B53" s="84">
        <v>9</v>
      </c>
      <c r="C53" s="123">
        <v>0.005414294259428848</v>
      </c>
      <c r="D53" s="84" t="s">
        <v>2374</v>
      </c>
      <c r="E53" s="84" t="b">
        <v>0</v>
      </c>
      <c r="F53" s="84" t="b">
        <v>0</v>
      </c>
      <c r="G53" s="84" t="b">
        <v>0</v>
      </c>
    </row>
    <row r="54" spans="1:7" ht="15">
      <c r="A54" s="84" t="s">
        <v>2199</v>
      </c>
      <c r="B54" s="84">
        <v>9</v>
      </c>
      <c r="C54" s="123">
        <v>0.005414294259428848</v>
      </c>
      <c r="D54" s="84" t="s">
        <v>2374</v>
      </c>
      <c r="E54" s="84" t="b">
        <v>0</v>
      </c>
      <c r="F54" s="84" t="b">
        <v>1</v>
      </c>
      <c r="G54" s="84" t="b">
        <v>0</v>
      </c>
    </row>
    <row r="55" spans="1:7" ht="15">
      <c r="A55" s="84" t="s">
        <v>2200</v>
      </c>
      <c r="B55" s="84">
        <v>9</v>
      </c>
      <c r="C55" s="123">
        <v>0.005414294259428848</v>
      </c>
      <c r="D55" s="84" t="s">
        <v>2374</v>
      </c>
      <c r="E55" s="84" t="b">
        <v>0</v>
      </c>
      <c r="F55" s="84" t="b">
        <v>0</v>
      </c>
      <c r="G55" s="84" t="b">
        <v>0</v>
      </c>
    </row>
    <row r="56" spans="1:7" ht="15">
      <c r="A56" s="84" t="s">
        <v>2201</v>
      </c>
      <c r="B56" s="84">
        <v>9</v>
      </c>
      <c r="C56" s="123">
        <v>0.005414294259428848</v>
      </c>
      <c r="D56" s="84" t="s">
        <v>2374</v>
      </c>
      <c r="E56" s="84" t="b">
        <v>0</v>
      </c>
      <c r="F56" s="84" t="b">
        <v>0</v>
      </c>
      <c r="G56" s="84" t="b">
        <v>0</v>
      </c>
    </row>
    <row r="57" spans="1:7" ht="15">
      <c r="A57" s="84" t="s">
        <v>260</v>
      </c>
      <c r="B57" s="84">
        <v>9</v>
      </c>
      <c r="C57" s="123">
        <v>0.005414294259428848</v>
      </c>
      <c r="D57" s="84" t="s">
        <v>2374</v>
      </c>
      <c r="E57" s="84" t="b">
        <v>0</v>
      </c>
      <c r="F57" s="84" t="b">
        <v>0</v>
      </c>
      <c r="G57" s="84" t="b">
        <v>0</v>
      </c>
    </row>
    <row r="58" spans="1:7" ht="15">
      <c r="A58" s="84" t="s">
        <v>2202</v>
      </c>
      <c r="B58" s="84">
        <v>9</v>
      </c>
      <c r="C58" s="123">
        <v>0.005414294259428848</v>
      </c>
      <c r="D58" s="84" t="s">
        <v>2374</v>
      </c>
      <c r="E58" s="84" t="b">
        <v>0</v>
      </c>
      <c r="F58" s="84" t="b">
        <v>0</v>
      </c>
      <c r="G58" s="84" t="b">
        <v>0</v>
      </c>
    </row>
    <row r="59" spans="1:7" ht="15">
      <c r="A59" s="84" t="s">
        <v>2203</v>
      </c>
      <c r="B59" s="84">
        <v>9</v>
      </c>
      <c r="C59" s="123">
        <v>0.005414294259428848</v>
      </c>
      <c r="D59" s="84" t="s">
        <v>2374</v>
      </c>
      <c r="E59" s="84" t="b">
        <v>0</v>
      </c>
      <c r="F59" s="84" t="b">
        <v>0</v>
      </c>
      <c r="G59" s="84" t="b">
        <v>0</v>
      </c>
    </row>
    <row r="60" spans="1:7" ht="15">
      <c r="A60" s="84" t="s">
        <v>2204</v>
      </c>
      <c r="B60" s="84">
        <v>9</v>
      </c>
      <c r="C60" s="123">
        <v>0.005414294259428848</v>
      </c>
      <c r="D60" s="84" t="s">
        <v>2374</v>
      </c>
      <c r="E60" s="84" t="b">
        <v>0</v>
      </c>
      <c r="F60" s="84" t="b">
        <v>0</v>
      </c>
      <c r="G60" s="84" t="b">
        <v>0</v>
      </c>
    </row>
    <row r="61" spans="1:7" ht="15">
      <c r="A61" s="84" t="s">
        <v>2205</v>
      </c>
      <c r="B61" s="84">
        <v>8</v>
      </c>
      <c r="C61" s="123">
        <v>0.004997622492601284</v>
      </c>
      <c r="D61" s="84" t="s">
        <v>2374</v>
      </c>
      <c r="E61" s="84" t="b">
        <v>0</v>
      </c>
      <c r="F61" s="84" t="b">
        <v>0</v>
      </c>
      <c r="G61" s="84" t="b">
        <v>0</v>
      </c>
    </row>
    <row r="62" spans="1:7" ht="15">
      <c r="A62" s="84" t="s">
        <v>1906</v>
      </c>
      <c r="B62" s="84">
        <v>8</v>
      </c>
      <c r="C62" s="123">
        <v>0.004997622492601284</v>
      </c>
      <c r="D62" s="84" t="s">
        <v>2374</v>
      </c>
      <c r="E62" s="84" t="b">
        <v>0</v>
      </c>
      <c r="F62" s="84" t="b">
        <v>0</v>
      </c>
      <c r="G62" s="84" t="b">
        <v>0</v>
      </c>
    </row>
    <row r="63" spans="1:7" ht="15">
      <c r="A63" s="84" t="s">
        <v>2206</v>
      </c>
      <c r="B63" s="84">
        <v>8</v>
      </c>
      <c r="C63" s="123">
        <v>0.004997622492601284</v>
      </c>
      <c r="D63" s="84" t="s">
        <v>2374</v>
      </c>
      <c r="E63" s="84" t="b">
        <v>0</v>
      </c>
      <c r="F63" s="84" t="b">
        <v>0</v>
      </c>
      <c r="G63" s="84" t="b">
        <v>0</v>
      </c>
    </row>
    <row r="64" spans="1:7" ht="15">
      <c r="A64" s="84" t="s">
        <v>2207</v>
      </c>
      <c r="B64" s="84">
        <v>8</v>
      </c>
      <c r="C64" s="123">
        <v>0.004997622492601284</v>
      </c>
      <c r="D64" s="84" t="s">
        <v>2374</v>
      </c>
      <c r="E64" s="84" t="b">
        <v>0</v>
      </c>
      <c r="F64" s="84" t="b">
        <v>0</v>
      </c>
      <c r="G64" s="84" t="b">
        <v>0</v>
      </c>
    </row>
    <row r="65" spans="1:7" ht="15">
      <c r="A65" s="84" t="s">
        <v>2208</v>
      </c>
      <c r="B65" s="84">
        <v>8</v>
      </c>
      <c r="C65" s="123">
        <v>0.004997622492601284</v>
      </c>
      <c r="D65" s="84" t="s">
        <v>2374</v>
      </c>
      <c r="E65" s="84" t="b">
        <v>0</v>
      </c>
      <c r="F65" s="84" t="b">
        <v>0</v>
      </c>
      <c r="G65" s="84" t="b">
        <v>0</v>
      </c>
    </row>
    <row r="66" spans="1:7" ht="15">
      <c r="A66" s="84" t="s">
        <v>2209</v>
      </c>
      <c r="B66" s="84">
        <v>8</v>
      </c>
      <c r="C66" s="123">
        <v>0.004997622492601284</v>
      </c>
      <c r="D66" s="84" t="s">
        <v>2374</v>
      </c>
      <c r="E66" s="84" t="b">
        <v>1</v>
      </c>
      <c r="F66" s="84" t="b">
        <v>0</v>
      </c>
      <c r="G66" s="84" t="b">
        <v>0</v>
      </c>
    </row>
    <row r="67" spans="1:7" ht="15">
      <c r="A67" s="84" t="s">
        <v>2210</v>
      </c>
      <c r="B67" s="84">
        <v>8</v>
      </c>
      <c r="C67" s="123">
        <v>0.004997622492601284</v>
      </c>
      <c r="D67" s="84" t="s">
        <v>2374</v>
      </c>
      <c r="E67" s="84" t="b">
        <v>0</v>
      </c>
      <c r="F67" s="84" t="b">
        <v>0</v>
      </c>
      <c r="G67" s="84" t="b">
        <v>0</v>
      </c>
    </row>
    <row r="68" spans="1:7" ht="15">
      <c r="A68" s="84" t="s">
        <v>2211</v>
      </c>
      <c r="B68" s="84">
        <v>8</v>
      </c>
      <c r="C68" s="123">
        <v>0.004997622492601284</v>
      </c>
      <c r="D68" s="84" t="s">
        <v>2374</v>
      </c>
      <c r="E68" s="84" t="b">
        <v>0</v>
      </c>
      <c r="F68" s="84" t="b">
        <v>0</v>
      </c>
      <c r="G68" s="84" t="b">
        <v>0</v>
      </c>
    </row>
    <row r="69" spans="1:7" ht="15">
      <c r="A69" s="84" t="s">
        <v>2212</v>
      </c>
      <c r="B69" s="84">
        <v>8</v>
      </c>
      <c r="C69" s="123">
        <v>0.004997622492601284</v>
      </c>
      <c r="D69" s="84" t="s">
        <v>2374</v>
      </c>
      <c r="E69" s="84" t="b">
        <v>0</v>
      </c>
      <c r="F69" s="84" t="b">
        <v>0</v>
      </c>
      <c r="G69" s="84" t="b">
        <v>0</v>
      </c>
    </row>
    <row r="70" spans="1:7" ht="15">
      <c r="A70" s="84" t="s">
        <v>2213</v>
      </c>
      <c r="B70" s="84">
        <v>8</v>
      </c>
      <c r="C70" s="123">
        <v>0.004997622492601284</v>
      </c>
      <c r="D70" s="84" t="s">
        <v>2374</v>
      </c>
      <c r="E70" s="84" t="b">
        <v>0</v>
      </c>
      <c r="F70" s="84" t="b">
        <v>0</v>
      </c>
      <c r="G70" s="84" t="b">
        <v>0</v>
      </c>
    </row>
    <row r="71" spans="1:7" ht="15">
      <c r="A71" s="84" t="s">
        <v>2214</v>
      </c>
      <c r="B71" s="84">
        <v>8</v>
      </c>
      <c r="C71" s="123">
        <v>0.004997622492601284</v>
      </c>
      <c r="D71" s="84" t="s">
        <v>2374</v>
      </c>
      <c r="E71" s="84" t="b">
        <v>0</v>
      </c>
      <c r="F71" s="84" t="b">
        <v>0</v>
      </c>
      <c r="G71" s="84" t="b">
        <v>0</v>
      </c>
    </row>
    <row r="72" spans="1:7" ht="15">
      <c r="A72" s="84" t="s">
        <v>2215</v>
      </c>
      <c r="B72" s="84">
        <v>8</v>
      </c>
      <c r="C72" s="123">
        <v>0.004997622492601284</v>
      </c>
      <c r="D72" s="84" t="s">
        <v>2374</v>
      </c>
      <c r="E72" s="84" t="b">
        <v>0</v>
      </c>
      <c r="F72" s="84" t="b">
        <v>0</v>
      </c>
      <c r="G72" s="84" t="b">
        <v>0</v>
      </c>
    </row>
    <row r="73" spans="1:7" ht="15">
      <c r="A73" s="84" t="s">
        <v>2216</v>
      </c>
      <c r="B73" s="84">
        <v>8</v>
      </c>
      <c r="C73" s="123">
        <v>0.004997622492601284</v>
      </c>
      <c r="D73" s="84" t="s">
        <v>2374</v>
      </c>
      <c r="E73" s="84" t="b">
        <v>0</v>
      </c>
      <c r="F73" s="84" t="b">
        <v>0</v>
      </c>
      <c r="G73" s="84" t="b">
        <v>0</v>
      </c>
    </row>
    <row r="74" spans="1:7" ht="15">
      <c r="A74" s="84" t="s">
        <v>2217</v>
      </c>
      <c r="B74" s="84">
        <v>8</v>
      </c>
      <c r="C74" s="123">
        <v>0.004997622492601284</v>
      </c>
      <c r="D74" s="84" t="s">
        <v>2374</v>
      </c>
      <c r="E74" s="84" t="b">
        <v>0</v>
      </c>
      <c r="F74" s="84" t="b">
        <v>0</v>
      </c>
      <c r="G74" s="84" t="b">
        <v>0</v>
      </c>
    </row>
    <row r="75" spans="1:7" ht="15">
      <c r="A75" s="84" t="s">
        <v>2218</v>
      </c>
      <c r="B75" s="84">
        <v>7</v>
      </c>
      <c r="C75" s="123">
        <v>0.0045563555729573515</v>
      </c>
      <c r="D75" s="84" t="s">
        <v>2374</v>
      </c>
      <c r="E75" s="84" t="b">
        <v>0</v>
      </c>
      <c r="F75" s="84" t="b">
        <v>0</v>
      </c>
      <c r="G75" s="84" t="b">
        <v>0</v>
      </c>
    </row>
    <row r="76" spans="1:7" ht="15">
      <c r="A76" s="84" t="s">
        <v>2219</v>
      </c>
      <c r="B76" s="84">
        <v>7</v>
      </c>
      <c r="C76" s="123">
        <v>0.0045563555729573515</v>
      </c>
      <c r="D76" s="84" t="s">
        <v>2374</v>
      </c>
      <c r="E76" s="84" t="b">
        <v>0</v>
      </c>
      <c r="F76" s="84" t="b">
        <v>0</v>
      </c>
      <c r="G76" s="84" t="b">
        <v>0</v>
      </c>
    </row>
    <row r="77" spans="1:7" ht="15">
      <c r="A77" s="84" t="s">
        <v>1910</v>
      </c>
      <c r="B77" s="84">
        <v>7</v>
      </c>
      <c r="C77" s="123">
        <v>0.0045563555729573515</v>
      </c>
      <c r="D77" s="84" t="s">
        <v>2374</v>
      </c>
      <c r="E77" s="84" t="b">
        <v>0</v>
      </c>
      <c r="F77" s="84" t="b">
        <v>0</v>
      </c>
      <c r="G77" s="84" t="b">
        <v>0</v>
      </c>
    </row>
    <row r="78" spans="1:7" ht="15">
      <c r="A78" s="84" t="s">
        <v>1917</v>
      </c>
      <c r="B78" s="84">
        <v>7</v>
      </c>
      <c r="C78" s="123">
        <v>0.004768116769258432</v>
      </c>
      <c r="D78" s="84" t="s">
        <v>2374</v>
      </c>
      <c r="E78" s="84" t="b">
        <v>0</v>
      </c>
      <c r="F78" s="84" t="b">
        <v>0</v>
      </c>
      <c r="G78" s="84" t="b">
        <v>0</v>
      </c>
    </row>
    <row r="79" spans="1:7" ht="15">
      <c r="A79" s="84" t="s">
        <v>2220</v>
      </c>
      <c r="B79" s="84">
        <v>7</v>
      </c>
      <c r="C79" s="123">
        <v>0.0045563555729573515</v>
      </c>
      <c r="D79" s="84" t="s">
        <v>2374</v>
      </c>
      <c r="E79" s="84" t="b">
        <v>0</v>
      </c>
      <c r="F79" s="84" t="b">
        <v>0</v>
      </c>
      <c r="G79" s="84" t="b">
        <v>0</v>
      </c>
    </row>
    <row r="80" spans="1:7" ht="15">
      <c r="A80" s="84" t="s">
        <v>2221</v>
      </c>
      <c r="B80" s="84">
        <v>7</v>
      </c>
      <c r="C80" s="123">
        <v>0.0045563555729573515</v>
      </c>
      <c r="D80" s="84" t="s">
        <v>2374</v>
      </c>
      <c r="E80" s="84" t="b">
        <v>1</v>
      </c>
      <c r="F80" s="84" t="b">
        <v>0</v>
      </c>
      <c r="G80" s="84" t="b">
        <v>0</v>
      </c>
    </row>
    <row r="81" spans="1:7" ht="15">
      <c r="A81" s="84" t="s">
        <v>301</v>
      </c>
      <c r="B81" s="84">
        <v>7</v>
      </c>
      <c r="C81" s="123">
        <v>0.0045563555729573515</v>
      </c>
      <c r="D81" s="84" t="s">
        <v>2374</v>
      </c>
      <c r="E81" s="84" t="b">
        <v>0</v>
      </c>
      <c r="F81" s="84" t="b">
        <v>0</v>
      </c>
      <c r="G81" s="84" t="b">
        <v>0</v>
      </c>
    </row>
    <row r="82" spans="1:7" ht="15">
      <c r="A82" s="84" t="s">
        <v>2222</v>
      </c>
      <c r="B82" s="84">
        <v>6</v>
      </c>
      <c r="C82" s="123">
        <v>0.0040869572307929425</v>
      </c>
      <c r="D82" s="84" t="s">
        <v>2374</v>
      </c>
      <c r="E82" s="84" t="b">
        <v>0</v>
      </c>
      <c r="F82" s="84" t="b">
        <v>0</v>
      </c>
      <c r="G82" s="84" t="b">
        <v>0</v>
      </c>
    </row>
    <row r="83" spans="1:7" ht="15">
      <c r="A83" s="84" t="s">
        <v>2223</v>
      </c>
      <c r="B83" s="84">
        <v>6</v>
      </c>
      <c r="C83" s="123">
        <v>0.0040869572307929425</v>
      </c>
      <c r="D83" s="84" t="s">
        <v>2374</v>
      </c>
      <c r="E83" s="84" t="b">
        <v>0</v>
      </c>
      <c r="F83" s="84" t="b">
        <v>0</v>
      </c>
      <c r="G83" s="84" t="b">
        <v>0</v>
      </c>
    </row>
    <row r="84" spans="1:7" ht="15">
      <c r="A84" s="84" t="s">
        <v>2224</v>
      </c>
      <c r="B84" s="84">
        <v>6</v>
      </c>
      <c r="C84" s="123">
        <v>0.0040869572307929425</v>
      </c>
      <c r="D84" s="84" t="s">
        <v>2374</v>
      </c>
      <c r="E84" s="84" t="b">
        <v>1</v>
      </c>
      <c r="F84" s="84" t="b">
        <v>0</v>
      </c>
      <c r="G84" s="84" t="b">
        <v>0</v>
      </c>
    </row>
    <row r="85" spans="1:7" ht="15">
      <c r="A85" s="84" t="s">
        <v>2225</v>
      </c>
      <c r="B85" s="84">
        <v>6</v>
      </c>
      <c r="C85" s="123">
        <v>0.0040869572307929425</v>
      </c>
      <c r="D85" s="84" t="s">
        <v>2374</v>
      </c>
      <c r="E85" s="84" t="b">
        <v>0</v>
      </c>
      <c r="F85" s="84" t="b">
        <v>0</v>
      </c>
      <c r="G85" s="84" t="b">
        <v>0</v>
      </c>
    </row>
    <row r="86" spans="1:7" ht="15">
      <c r="A86" s="84" t="s">
        <v>2226</v>
      </c>
      <c r="B86" s="84">
        <v>6</v>
      </c>
      <c r="C86" s="123">
        <v>0.0040869572307929425</v>
      </c>
      <c r="D86" s="84" t="s">
        <v>2374</v>
      </c>
      <c r="E86" s="84" t="b">
        <v>0</v>
      </c>
      <c r="F86" s="84" t="b">
        <v>0</v>
      </c>
      <c r="G86" s="84" t="b">
        <v>0</v>
      </c>
    </row>
    <row r="87" spans="1:7" ht="15">
      <c r="A87" s="84" t="s">
        <v>2227</v>
      </c>
      <c r="B87" s="84">
        <v>6</v>
      </c>
      <c r="C87" s="123">
        <v>0.0040869572307929425</v>
      </c>
      <c r="D87" s="84" t="s">
        <v>2374</v>
      </c>
      <c r="E87" s="84" t="b">
        <v>0</v>
      </c>
      <c r="F87" s="84" t="b">
        <v>0</v>
      </c>
      <c r="G87" s="84" t="b">
        <v>0</v>
      </c>
    </row>
    <row r="88" spans="1:7" ht="15">
      <c r="A88" s="84" t="s">
        <v>2228</v>
      </c>
      <c r="B88" s="84">
        <v>6</v>
      </c>
      <c r="C88" s="123">
        <v>0.0040869572307929425</v>
      </c>
      <c r="D88" s="84" t="s">
        <v>2374</v>
      </c>
      <c r="E88" s="84" t="b">
        <v>0</v>
      </c>
      <c r="F88" s="84" t="b">
        <v>0</v>
      </c>
      <c r="G88" s="84" t="b">
        <v>0</v>
      </c>
    </row>
    <row r="89" spans="1:7" ht="15">
      <c r="A89" s="84" t="s">
        <v>2229</v>
      </c>
      <c r="B89" s="84">
        <v>6</v>
      </c>
      <c r="C89" s="123">
        <v>0.0040869572307929425</v>
      </c>
      <c r="D89" s="84" t="s">
        <v>2374</v>
      </c>
      <c r="E89" s="84" t="b">
        <v>0</v>
      </c>
      <c r="F89" s="84" t="b">
        <v>0</v>
      </c>
      <c r="G89" s="84" t="b">
        <v>0</v>
      </c>
    </row>
    <row r="90" spans="1:7" ht="15">
      <c r="A90" s="84" t="s">
        <v>2230</v>
      </c>
      <c r="B90" s="84">
        <v>6</v>
      </c>
      <c r="C90" s="123">
        <v>0.0040869572307929425</v>
      </c>
      <c r="D90" s="84" t="s">
        <v>2374</v>
      </c>
      <c r="E90" s="84" t="b">
        <v>0</v>
      </c>
      <c r="F90" s="84" t="b">
        <v>0</v>
      </c>
      <c r="G90" s="84" t="b">
        <v>0</v>
      </c>
    </row>
    <row r="91" spans="1:7" ht="15">
      <c r="A91" s="84" t="s">
        <v>2231</v>
      </c>
      <c r="B91" s="84">
        <v>6</v>
      </c>
      <c r="C91" s="123">
        <v>0.0040869572307929425</v>
      </c>
      <c r="D91" s="84" t="s">
        <v>2374</v>
      </c>
      <c r="E91" s="84" t="b">
        <v>0</v>
      </c>
      <c r="F91" s="84" t="b">
        <v>0</v>
      </c>
      <c r="G91" s="84" t="b">
        <v>0</v>
      </c>
    </row>
    <row r="92" spans="1:7" ht="15">
      <c r="A92" s="84" t="s">
        <v>2232</v>
      </c>
      <c r="B92" s="84">
        <v>6</v>
      </c>
      <c r="C92" s="123">
        <v>0.0040869572307929425</v>
      </c>
      <c r="D92" s="84" t="s">
        <v>2374</v>
      </c>
      <c r="E92" s="84" t="b">
        <v>0</v>
      </c>
      <c r="F92" s="84" t="b">
        <v>0</v>
      </c>
      <c r="G92" s="84" t="b">
        <v>0</v>
      </c>
    </row>
    <row r="93" spans="1:7" ht="15">
      <c r="A93" s="84" t="s">
        <v>2233</v>
      </c>
      <c r="B93" s="84">
        <v>6</v>
      </c>
      <c r="C93" s="123">
        <v>0.004301637518314745</v>
      </c>
      <c r="D93" s="84" t="s">
        <v>2374</v>
      </c>
      <c r="E93" s="84" t="b">
        <v>0</v>
      </c>
      <c r="F93" s="84" t="b">
        <v>0</v>
      </c>
      <c r="G93" s="84" t="b">
        <v>0</v>
      </c>
    </row>
    <row r="94" spans="1:7" ht="15">
      <c r="A94" s="84" t="s">
        <v>2234</v>
      </c>
      <c r="B94" s="84">
        <v>6</v>
      </c>
      <c r="C94" s="123">
        <v>0.004301637518314745</v>
      </c>
      <c r="D94" s="84" t="s">
        <v>2374</v>
      </c>
      <c r="E94" s="84" t="b">
        <v>0</v>
      </c>
      <c r="F94" s="84" t="b">
        <v>0</v>
      </c>
      <c r="G94" s="84" t="b">
        <v>0</v>
      </c>
    </row>
    <row r="95" spans="1:7" ht="15">
      <c r="A95" s="84" t="s">
        <v>1907</v>
      </c>
      <c r="B95" s="84">
        <v>6</v>
      </c>
      <c r="C95" s="123">
        <v>0.0040869572307929425</v>
      </c>
      <c r="D95" s="84" t="s">
        <v>2374</v>
      </c>
      <c r="E95" s="84" t="b">
        <v>0</v>
      </c>
      <c r="F95" s="84" t="b">
        <v>0</v>
      </c>
      <c r="G95" s="84" t="b">
        <v>0</v>
      </c>
    </row>
    <row r="96" spans="1:7" ht="15">
      <c r="A96" s="84" t="s">
        <v>2235</v>
      </c>
      <c r="B96" s="84">
        <v>6</v>
      </c>
      <c r="C96" s="123">
        <v>0.0040869572307929425</v>
      </c>
      <c r="D96" s="84" t="s">
        <v>2374</v>
      </c>
      <c r="E96" s="84" t="b">
        <v>0</v>
      </c>
      <c r="F96" s="84" t="b">
        <v>0</v>
      </c>
      <c r="G96" s="84" t="b">
        <v>0</v>
      </c>
    </row>
    <row r="97" spans="1:7" ht="15">
      <c r="A97" s="84" t="s">
        <v>2236</v>
      </c>
      <c r="B97" s="84">
        <v>6</v>
      </c>
      <c r="C97" s="123">
        <v>0.0040869572307929425</v>
      </c>
      <c r="D97" s="84" t="s">
        <v>2374</v>
      </c>
      <c r="E97" s="84" t="b">
        <v>0</v>
      </c>
      <c r="F97" s="84" t="b">
        <v>0</v>
      </c>
      <c r="G97" s="84" t="b">
        <v>0</v>
      </c>
    </row>
    <row r="98" spans="1:7" ht="15">
      <c r="A98" s="84" t="s">
        <v>2237</v>
      </c>
      <c r="B98" s="84">
        <v>6</v>
      </c>
      <c r="C98" s="123">
        <v>0.0040869572307929425</v>
      </c>
      <c r="D98" s="84" t="s">
        <v>2374</v>
      </c>
      <c r="E98" s="84" t="b">
        <v>1</v>
      </c>
      <c r="F98" s="84" t="b">
        <v>0</v>
      </c>
      <c r="G98" s="84" t="b">
        <v>0</v>
      </c>
    </row>
    <row r="99" spans="1:7" ht="15">
      <c r="A99" s="84" t="s">
        <v>2238</v>
      </c>
      <c r="B99" s="84">
        <v>6</v>
      </c>
      <c r="C99" s="123">
        <v>0.0040869572307929425</v>
      </c>
      <c r="D99" s="84" t="s">
        <v>2374</v>
      </c>
      <c r="E99" s="84" t="b">
        <v>0</v>
      </c>
      <c r="F99" s="84" t="b">
        <v>0</v>
      </c>
      <c r="G99" s="84" t="b">
        <v>0</v>
      </c>
    </row>
    <row r="100" spans="1:7" ht="15">
      <c r="A100" s="84" t="s">
        <v>2239</v>
      </c>
      <c r="B100" s="84">
        <v>6</v>
      </c>
      <c r="C100" s="123">
        <v>0.0040869572307929425</v>
      </c>
      <c r="D100" s="84" t="s">
        <v>2374</v>
      </c>
      <c r="E100" s="84" t="b">
        <v>0</v>
      </c>
      <c r="F100" s="84" t="b">
        <v>0</v>
      </c>
      <c r="G100" s="84" t="b">
        <v>0</v>
      </c>
    </row>
    <row r="101" spans="1:7" ht="15">
      <c r="A101" s="84" t="s">
        <v>2240</v>
      </c>
      <c r="B101" s="84">
        <v>6</v>
      </c>
      <c r="C101" s="123">
        <v>0.0040869572307929425</v>
      </c>
      <c r="D101" s="84" t="s">
        <v>2374</v>
      </c>
      <c r="E101" s="84" t="b">
        <v>0</v>
      </c>
      <c r="F101" s="84" t="b">
        <v>0</v>
      </c>
      <c r="G101" s="84" t="b">
        <v>0</v>
      </c>
    </row>
    <row r="102" spans="1:7" ht="15">
      <c r="A102" s="84" t="s">
        <v>2241</v>
      </c>
      <c r="B102" s="84">
        <v>6</v>
      </c>
      <c r="C102" s="123">
        <v>0.0040869572307929425</v>
      </c>
      <c r="D102" s="84" t="s">
        <v>2374</v>
      </c>
      <c r="E102" s="84" t="b">
        <v>0</v>
      </c>
      <c r="F102" s="84" t="b">
        <v>0</v>
      </c>
      <c r="G102" s="84" t="b">
        <v>0</v>
      </c>
    </row>
    <row r="103" spans="1:7" ht="15">
      <c r="A103" s="84" t="s">
        <v>2242</v>
      </c>
      <c r="B103" s="84">
        <v>5</v>
      </c>
      <c r="C103" s="123">
        <v>0.0035846979319289532</v>
      </c>
      <c r="D103" s="84" t="s">
        <v>2374</v>
      </c>
      <c r="E103" s="84" t="b">
        <v>0</v>
      </c>
      <c r="F103" s="84" t="b">
        <v>0</v>
      </c>
      <c r="G103" s="84" t="b">
        <v>0</v>
      </c>
    </row>
    <row r="104" spans="1:7" ht="15">
      <c r="A104" s="84" t="s">
        <v>1836</v>
      </c>
      <c r="B104" s="84">
        <v>5</v>
      </c>
      <c r="C104" s="123">
        <v>0.0035846979319289532</v>
      </c>
      <c r="D104" s="84" t="s">
        <v>2374</v>
      </c>
      <c r="E104" s="84" t="b">
        <v>0</v>
      </c>
      <c r="F104" s="84" t="b">
        <v>0</v>
      </c>
      <c r="G104" s="84" t="b">
        <v>0</v>
      </c>
    </row>
    <row r="105" spans="1:7" ht="15">
      <c r="A105" s="84" t="s">
        <v>2243</v>
      </c>
      <c r="B105" s="84">
        <v>5</v>
      </c>
      <c r="C105" s="123">
        <v>0.0035846979319289532</v>
      </c>
      <c r="D105" s="84" t="s">
        <v>2374</v>
      </c>
      <c r="E105" s="84" t="b">
        <v>0</v>
      </c>
      <c r="F105" s="84" t="b">
        <v>0</v>
      </c>
      <c r="G105" s="84" t="b">
        <v>0</v>
      </c>
    </row>
    <row r="106" spans="1:7" ht="15">
      <c r="A106" s="84" t="s">
        <v>2244</v>
      </c>
      <c r="B106" s="84">
        <v>5</v>
      </c>
      <c r="C106" s="123">
        <v>0.0035846979319289532</v>
      </c>
      <c r="D106" s="84" t="s">
        <v>2374</v>
      </c>
      <c r="E106" s="84" t="b">
        <v>0</v>
      </c>
      <c r="F106" s="84" t="b">
        <v>0</v>
      </c>
      <c r="G106" s="84" t="b">
        <v>0</v>
      </c>
    </row>
    <row r="107" spans="1:7" ht="15">
      <c r="A107" s="84" t="s">
        <v>2245</v>
      </c>
      <c r="B107" s="84">
        <v>5</v>
      </c>
      <c r="C107" s="123">
        <v>0.0035846979319289532</v>
      </c>
      <c r="D107" s="84" t="s">
        <v>2374</v>
      </c>
      <c r="E107" s="84" t="b">
        <v>0</v>
      </c>
      <c r="F107" s="84" t="b">
        <v>0</v>
      </c>
      <c r="G107" s="84" t="b">
        <v>0</v>
      </c>
    </row>
    <row r="108" spans="1:7" ht="15">
      <c r="A108" s="84" t="s">
        <v>2246</v>
      </c>
      <c r="B108" s="84">
        <v>5</v>
      </c>
      <c r="C108" s="123">
        <v>0.0035846979319289532</v>
      </c>
      <c r="D108" s="84" t="s">
        <v>2374</v>
      </c>
      <c r="E108" s="84" t="b">
        <v>0</v>
      </c>
      <c r="F108" s="84" t="b">
        <v>0</v>
      </c>
      <c r="G108" s="84" t="b">
        <v>0</v>
      </c>
    </row>
    <row r="109" spans="1:7" ht="15">
      <c r="A109" s="84" t="s">
        <v>2247</v>
      </c>
      <c r="B109" s="84">
        <v>5</v>
      </c>
      <c r="C109" s="123">
        <v>0.0035846979319289532</v>
      </c>
      <c r="D109" s="84" t="s">
        <v>2374</v>
      </c>
      <c r="E109" s="84" t="b">
        <v>0</v>
      </c>
      <c r="F109" s="84" t="b">
        <v>0</v>
      </c>
      <c r="G109" s="84" t="b">
        <v>0</v>
      </c>
    </row>
    <row r="110" spans="1:7" ht="15">
      <c r="A110" s="84" t="s">
        <v>2248</v>
      </c>
      <c r="B110" s="84">
        <v>5</v>
      </c>
      <c r="C110" s="123">
        <v>0.0035846979319289532</v>
      </c>
      <c r="D110" s="84" t="s">
        <v>2374</v>
      </c>
      <c r="E110" s="84" t="b">
        <v>0</v>
      </c>
      <c r="F110" s="84" t="b">
        <v>0</v>
      </c>
      <c r="G110" s="84" t="b">
        <v>0</v>
      </c>
    </row>
    <row r="111" spans="1:7" ht="15">
      <c r="A111" s="84" t="s">
        <v>2249</v>
      </c>
      <c r="B111" s="84">
        <v>5</v>
      </c>
      <c r="C111" s="123">
        <v>0.0035846979319289532</v>
      </c>
      <c r="D111" s="84" t="s">
        <v>2374</v>
      </c>
      <c r="E111" s="84" t="b">
        <v>0</v>
      </c>
      <c r="F111" s="84" t="b">
        <v>0</v>
      </c>
      <c r="G111" s="84" t="b">
        <v>0</v>
      </c>
    </row>
    <row r="112" spans="1:7" ht="15">
      <c r="A112" s="84" t="s">
        <v>2250</v>
      </c>
      <c r="B112" s="84">
        <v>5</v>
      </c>
      <c r="C112" s="123">
        <v>0.0035846979319289532</v>
      </c>
      <c r="D112" s="84" t="s">
        <v>2374</v>
      </c>
      <c r="E112" s="84" t="b">
        <v>0</v>
      </c>
      <c r="F112" s="84" t="b">
        <v>0</v>
      </c>
      <c r="G112" s="84" t="b">
        <v>0</v>
      </c>
    </row>
    <row r="113" spans="1:7" ht="15">
      <c r="A113" s="84" t="s">
        <v>2251</v>
      </c>
      <c r="B113" s="84">
        <v>5</v>
      </c>
      <c r="C113" s="123">
        <v>0.0035846979319289532</v>
      </c>
      <c r="D113" s="84" t="s">
        <v>2374</v>
      </c>
      <c r="E113" s="84" t="b">
        <v>0</v>
      </c>
      <c r="F113" s="84" t="b">
        <v>0</v>
      </c>
      <c r="G113" s="84" t="b">
        <v>0</v>
      </c>
    </row>
    <row r="114" spans="1:7" ht="15">
      <c r="A114" s="84" t="s">
        <v>2252</v>
      </c>
      <c r="B114" s="84">
        <v>5</v>
      </c>
      <c r="C114" s="123">
        <v>0.0035846979319289532</v>
      </c>
      <c r="D114" s="84" t="s">
        <v>2374</v>
      </c>
      <c r="E114" s="84" t="b">
        <v>0</v>
      </c>
      <c r="F114" s="84" t="b">
        <v>0</v>
      </c>
      <c r="G114" s="84" t="b">
        <v>0</v>
      </c>
    </row>
    <row r="115" spans="1:7" ht="15">
      <c r="A115" s="84" t="s">
        <v>2253</v>
      </c>
      <c r="B115" s="84">
        <v>4</v>
      </c>
      <c r="C115" s="123">
        <v>0.003042923303533324</v>
      </c>
      <c r="D115" s="84" t="s">
        <v>2374</v>
      </c>
      <c r="E115" s="84" t="b">
        <v>0</v>
      </c>
      <c r="F115" s="84" t="b">
        <v>0</v>
      </c>
      <c r="G115" s="84" t="b">
        <v>0</v>
      </c>
    </row>
    <row r="116" spans="1:7" ht="15">
      <c r="A116" s="84" t="s">
        <v>2254</v>
      </c>
      <c r="B116" s="84">
        <v>4</v>
      </c>
      <c r="C116" s="123">
        <v>0.003042923303533324</v>
      </c>
      <c r="D116" s="84" t="s">
        <v>2374</v>
      </c>
      <c r="E116" s="84" t="b">
        <v>0</v>
      </c>
      <c r="F116" s="84" t="b">
        <v>0</v>
      </c>
      <c r="G116" s="84" t="b">
        <v>0</v>
      </c>
    </row>
    <row r="117" spans="1:7" ht="15">
      <c r="A117" s="84" t="s">
        <v>2255</v>
      </c>
      <c r="B117" s="84">
        <v>4</v>
      </c>
      <c r="C117" s="123">
        <v>0.003042923303533324</v>
      </c>
      <c r="D117" s="84" t="s">
        <v>2374</v>
      </c>
      <c r="E117" s="84" t="b">
        <v>0</v>
      </c>
      <c r="F117" s="84" t="b">
        <v>0</v>
      </c>
      <c r="G117" s="84" t="b">
        <v>0</v>
      </c>
    </row>
    <row r="118" spans="1:7" ht="15">
      <c r="A118" s="84" t="s">
        <v>2256</v>
      </c>
      <c r="B118" s="84">
        <v>4</v>
      </c>
      <c r="C118" s="123">
        <v>0.003042923303533324</v>
      </c>
      <c r="D118" s="84" t="s">
        <v>2374</v>
      </c>
      <c r="E118" s="84" t="b">
        <v>0</v>
      </c>
      <c r="F118" s="84" t="b">
        <v>0</v>
      </c>
      <c r="G118" s="84" t="b">
        <v>0</v>
      </c>
    </row>
    <row r="119" spans="1:7" ht="15">
      <c r="A119" s="84" t="s">
        <v>2257</v>
      </c>
      <c r="B119" s="84">
        <v>4</v>
      </c>
      <c r="C119" s="123">
        <v>0.003042923303533324</v>
      </c>
      <c r="D119" s="84" t="s">
        <v>2374</v>
      </c>
      <c r="E119" s="84" t="b">
        <v>0</v>
      </c>
      <c r="F119" s="84" t="b">
        <v>0</v>
      </c>
      <c r="G119" s="84" t="b">
        <v>0</v>
      </c>
    </row>
    <row r="120" spans="1:7" ht="15">
      <c r="A120" s="84" t="s">
        <v>2258</v>
      </c>
      <c r="B120" s="84">
        <v>4</v>
      </c>
      <c r="C120" s="123">
        <v>0.003042923303533324</v>
      </c>
      <c r="D120" s="84" t="s">
        <v>2374</v>
      </c>
      <c r="E120" s="84" t="b">
        <v>0</v>
      </c>
      <c r="F120" s="84" t="b">
        <v>0</v>
      </c>
      <c r="G120" s="84" t="b">
        <v>0</v>
      </c>
    </row>
    <row r="121" spans="1:7" ht="15">
      <c r="A121" s="84" t="s">
        <v>2259</v>
      </c>
      <c r="B121" s="84">
        <v>4</v>
      </c>
      <c r="C121" s="123">
        <v>0.003042923303533324</v>
      </c>
      <c r="D121" s="84" t="s">
        <v>2374</v>
      </c>
      <c r="E121" s="84" t="b">
        <v>0</v>
      </c>
      <c r="F121" s="84" t="b">
        <v>0</v>
      </c>
      <c r="G121" s="84" t="b">
        <v>0</v>
      </c>
    </row>
    <row r="122" spans="1:7" ht="15">
      <c r="A122" s="84" t="s">
        <v>2260</v>
      </c>
      <c r="B122" s="84">
        <v>4</v>
      </c>
      <c r="C122" s="123">
        <v>0.003042923303533324</v>
      </c>
      <c r="D122" s="84" t="s">
        <v>2374</v>
      </c>
      <c r="E122" s="84" t="b">
        <v>1</v>
      </c>
      <c r="F122" s="84" t="b">
        <v>0</v>
      </c>
      <c r="G122" s="84" t="b">
        <v>0</v>
      </c>
    </row>
    <row r="123" spans="1:7" ht="15">
      <c r="A123" s="84" t="s">
        <v>2261</v>
      </c>
      <c r="B123" s="84">
        <v>4</v>
      </c>
      <c r="C123" s="123">
        <v>0.003042923303533324</v>
      </c>
      <c r="D123" s="84" t="s">
        <v>2374</v>
      </c>
      <c r="E123" s="84" t="b">
        <v>0</v>
      </c>
      <c r="F123" s="84" t="b">
        <v>0</v>
      </c>
      <c r="G123" s="84" t="b">
        <v>0</v>
      </c>
    </row>
    <row r="124" spans="1:7" ht="15">
      <c r="A124" s="84" t="s">
        <v>302</v>
      </c>
      <c r="B124" s="84">
        <v>4</v>
      </c>
      <c r="C124" s="123">
        <v>0.003042923303533324</v>
      </c>
      <c r="D124" s="84" t="s">
        <v>2374</v>
      </c>
      <c r="E124" s="84" t="b">
        <v>0</v>
      </c>
      <c r="F124" s="84" t="b">
        <v>0</v>
      </c>
      <c r="G124" s="84" t="b">
        <v>0</v>
      </c>
    </row>
    <row r="125" spans="1:7" ht="15">
      <c r="A125" s="84" t="s">
        <v>312</v>
      </c>
      <c r="B125" s="84">
        <v>4</v>
      </c>
      <c r="C125" s="123">
        <v>0.003042923303533324</v>
      </c>
      <c r="D125" s="84" t="s">
        <v>2374</v>
      </c>
      <c r="E125" s="84" t="b">
        <v>0</v>
      </c>
      <c r="F125" s="84" t="b">
        <v>0</v>
      </c>
      <c r="G125" s="84" t="b">
        <v>0</v>
      </c>
    </row>
    <row r="126" spans="1:7" ht="15">
      <c r="A126" s="84" t="s">
        <v>2262</v>
      </c>
      <c r="B126" s="84">
        <v>4</v>
      </c>
      <c r="C126" s="123">
        <v>0.003042923303533324</v>
      </c>
      <c r="D126" s="84" t="s">
        <v>2374</v>
      </c>
      <c r="E126" s="84" t="b">
        <v>0</v>
      </c>
      <c r="F126" s="84" t="b">
        <v>0</v>
      </c>
      <c r="G126" s="84" t="b">
        <v>0</v>
      </c>
    </row>
    <row r="127" spans="1:7" ht="15">
      <c r="A127" s="84" t="s">
        <v>2263</v>
      </c>
      <c r="B127" s="84">
        <v>4</v>
      </c>
      <c r="C127" s="123">
        <v>0.003042923303533324</v>
      </c>
      <c r="D127" s="84" t="s">
        <v>2374</v>
      </c>
      <c r="E127" s="84" t="b">
        <v>0</v>
      </c>
      <c r="F127" s="84" t="b">
        <v>0</v>
      </c>
      <c r="G127" s="84" t="b">
        <v>0</v>
      </c>
    </row>
    <row r="128" spans="1:7" ht="15">
      <c r="A128" s="84" t="s">
        <v>2264</v>
      </c>
      <c r="B128" s="84">
        <v>4</v>
      </c>
      <c r="C128" s="123">
        <v>0.003042923303533324</v>
      </c>
      <c r="D128" s="84" t="s">
        <v>2374</v>
      </c>
      <c r="E128" s="84" t="b">
        <v>0</v>
      </c>
      <c r="F128" s="84" t="b">
        <v>0</v>
      </c>
      <c r="G128" s="84" t="b">
        <v>0</v>
      </c>
    </row>
    <row r="129" spans="1:7" ht="15">
      <c r="A129" s="84" t="s">
        <v>2265</v>
      </c>
      <c r="B129" s="84">
        <v>4</v>
      </c>
      <c r="C129" s="123">
        <v>0.003042923303533324</v>
      </c>
      <c r="D129" s="84" t="s">
        <v>2374</v>
      </c>
      <c r="E129" s="84" t="b">
        <v>0</v>
      </c>
      <c r="F129" s="84" t="b">
        <v>0</v>
      </c>
      <c r="G129" s="84" t="b">
        <v>0</v>
      </c>
    </row>
    <row r="130" spans="1:7" ht="15">
      <c r="A130" s="84" t="s">
        <v>311</v>
      </c>
      <c r="B130" s="84">
        <v>4</v>
      </c>
      <c r="C130" s="123">
        <v>0.003042923303533324</v>
      </c>
      <c r="D130" s="84" t="s">
        <v>2374</v>
      </c>
      <c r="E130" s="84" t="b">
        <v>0</v>
      </c>
      <c r="F130" s="84" t="b">
        <v>0</v>
      </c>
      <c r="G130" s="84" t="b">
        <v>0</v>
      </c>
    </row>
    <row r="131" spans="1:7" ht="15">
      <c r="A131" s="84" t="s">
        <v>310</v>
      </c>
      <c r="B131" s="84">
        <v>4</v>
      </c>
      <c r="C131" s="123">
        <v>0.003042923303533324</v>
      </c>
      <c r="D131" s="84" t="s">
        <v>2374</v>
      </c>
      <c r="E131" s="84" t="b">
        <v>0</v>
      </c>
      <c r="F131" s="84" t="b">
        <v>0</v>
      </c>
      <c r="G131" s="84" t="b">
        <v>0</v>
      </c>
    </row>
    <row r="132" spans="1:7" ht="15">
      <c r="A132" s="84" t="s">
        <v>292</v>
      </c>
      <c r="B132" s="84">
        <v>4</v>
      </c>
      <c r="C132" s="123">
        <v>0.003042923303533324</v>
      </c>
      <c r="D132" s="84" t="s">
        <v>2374</v>
      </c>
      <c r="E132" s="84" t="b">
        <v>0</v>
      </c>
      <c r="F132" s="84" t="b">
        <v>0</v>
      </c>
      <c r="G132" s="84" t="b">
        <v>0</v>
      </c>
    </row>
    <row r="133" spans="1:7" ht="15">
      <c r="A133" s="84" t="s">
        <v>2266</v>
      </c>
      <c r="B133" s="84">
        <v>4</v>
      </c>
      <c r="C133" s="123">
        <v>0.003042923303533324</v>
      </c>
      <c r="D133" s="84" t="s">
        <v>2374</v>
      </c>
      <c r="E133" s="84" t="b">
        <v>0</v>
      </c>
      <c r="F133" s="84" t="b">
        <v>0</v>
      </c>
      <c r="G133" s="84" t="b">
        <v>0</v>
      </c>
    </row>
    <row r="134" spans="1:7" ht="15">
      <c r="A134" s="84" t="s">
        <v>2267</v>
      </c>
      <c r="B134" s="84">
        <v>4</v>
      </c>
      <c r="C134" s="123">
        <v>0.003042923303533324</v>
      </c>
      <c r="D134" s="84" t="s">
        <v>2374</v>
      </c>
      <c r="E134" s="84" t="b">
        <v>0</v>
      </c>
      <c r="F134" s="84" t="b">
        <v>0</v>
      </c>
      <c r="G134" s="84" t="b">
        <v>0</v>
      </c>
    </row>
    <row r="135" spans="1:7" ht="15">
      <c r="A135" s="84" t="s">
        <v>2268</v>
      </c>
      <c r="B135" s="84">
        <v>4</v>
      </c>
      <c r="C135" s="123">
        <v>0.003042923303533324</v>
      </c>
      <c r="D135" s="84" t="s">
        <v>2374</v>
      </c>
      <c r="E135" s="84" t="b">
        <v>0</v>
      </c>
      <c r="F135" s="84" t="b">
        <v>0</v>
      </c>
      <c r="G135" s="84" t="b">
        <v>0</v>
      </c>
    </row>
    <row r="136" spans="1:7" ht="15">
      <c r="A136" s="84" t="s">
        <v>2269</v>
      </c>
      <c r="B136" s="84">
        <v>4</v>
      </c>
      <c r="C136" s="123">
        <v>0.003042923303533324</v>
      </c>
      <c r="D136" s="84" t="s">
        <v>2374</v>
      </c>
      <c r="E136" s="84" t="b">
        <v>1</v>
      </c>
      <c r="F136" s="84" t="b">
        <v>0</v>
      </c>
      <c r="G136" s="84" t="b">
        <v>0</v>
      </c>
    </row>
    <row r="137" spans="1:7" ht="15">
      <c r="A137" s="84" t="s">
        <v>2270</v>
      </c>
      <c r="B137" s="84">
        <v>4</v>
      </c>
      <c r="C137" s="123">
        <v>0.003042923303533324</v>
      </c>
      <c r="D137" s="84" t="s">
        <v>2374</v>
      </c>
      <c r="E137" s="84" t="b">
        <v>0</v>
      </c>
      <c r="F137" s="84" t="b">
        <v>0</v>
      </c>
      <c r="G137" s="84" t="b">
        <v>0</v>
      </c>
    </row>
    <row r="138" spans="1:7" ht="15">
      <c r="A138" s="84" t="s">
        <v>2271</v>
      </c>
      <c r="B138" s="84">
        <v>4</v>
      </c>
      <c r="C138" s="123">
        <v>0.003042923303533324</v>
      </c>
      <c r="D138" s="84" t="s">
        <v>2374</v>
      </c>
      <c r="E138" s="84" t="b">
        <v>0</v>
      </c>
      <c r="F138" s="84" t="b">
        <v>0</v>
      </c>
      <c r="G138" s="84" t="b">
        <v>0</v>
      </c>
    </row>
    <row r="139" spans="1:7" ht="15">
      <c r="A139" s="84" t="s">
        <v>2272</v>
      </c>
      <c r="B139" s="84">
        <v>4</v>
      </c>
      <c r="C139" s="123">
        <v>0.003042923303533324</v>
      </c>
      <c r="D139" s="84" t="s">
        <v>2374</v>
      </c>
      <c r="E139" s="84" t="b">
        <v>0</v>
      </c>
      <c r="F139" s="84" t="b">
        <v>0</v>
      </c>
      <c r="G139" s="84" t="b">
        <v>0</v>
      </c>
    </row>
    <row r="140" spans="1:7" ht="15">
      <c r="A140" s="84" t="s">
        <v>2273</v>
      </c>
      <c r="B140" s="84">
        <v>4</v>
      </c>
      <c r="C140" s="123">
        <v>0.003042923303533324</v>
      </c>
      <c r="D140" s="84" t="s">
        <v>2374</v>
      </c>
      <c r="E140" s="84" t="b">
        <v>1</v>
      </c>
      <c r="F140" s="84" t="b">
        <v>0</v>
      </c>
      <c r="G140" s="84" t="b">
        <v>0</v>
      </c>
    </row>
    <row r="141" spans="1:7" ht="15">
      <c r="A141" s="84" t="s">
        <v>2274</v>
      </c>
      <c r="B141" s="84">
        <v>4</v>
      </c>
      <c r="C141" s="123">
        <v>0.003042923303533324</v>
      </c>
      <c r="D141" s="84" t="s">
        <v>2374</v>
      </c>
      <c r="E141" s="84" t="b">
        <v>0</v>
      </c>
      <c r="F141" s="84" t="b">
        <v>0</v>
      </c>
      <c r="G141" s="84" t="b">
        <v>0</v>
      </c>
    </row>
    <row r="142" spans="1:7" ht="15">
      <c r="A142" s="84" t="s">
        <v>2275</v>
      </c>
      <c r="B142" s="84">
        <v>4</v>
      </c>
      <c r="C142" s="123">
        <v>0.003042923303533324</v>
      </c>
      <c r="D142" s="84" t="s">
        <v>2374</v>
      </c>
      <c r="E142" s="84" t="b">
        <v>0</v>
      </c>
      <c r="F142" s="84" t="b">
        <v>0</v>
      </c>
      <c r="G142" s="84" t="b">
        <v>0</v>
      </c>
    </row>
    <row r="143" spans="1:7" ht="15">
      <c r="A143" s="84" t="s">
        <v>259</v>
      </c>
      <c r="B143" s="84">
        <v>4</v>
      </c>
      <c r="C143" s="123">
        <v>0.003042923303533324</v>
      </c>
      <c r="D143" s="84" t="s">
        <v>2374</v>
      </c>
      <c r="E143" s="84" t="b">
        <v>0</v>
      </c>
      <c r="F143" s="84" t="b">
        <v>0</v>
      </c>
      <c r="G143" s="84" t="b">
        <v>0</v>
      </c>
    </row>
    <row r="144" spans="1:7" ht="15">
      <c r="A144" s="84" t="s">
        <v>2276</v>
      </c>
      <c r="B144" s="84">
        <v>4</v>
      </c>
      <c r="C144" s="123">
        <v>0.003042923303533324</v>
      </c>
      <c r="D144" s="84" t="s">
        <v>2374</v>
      </c>
      <c r="E144" s="84" t="b">
        <v>0</v>
      </c>
      <c r="F144" s="84" t="b">
        <v>0</v>
      </c>
      <c r="G144" s="84" t="b">
        <v>0</v>
      </c>
    </row>
    <row r="145" spans="1:7" ht="15">
      <c r="A145" s="84" t="s">
        <v>1905</v>
      </c>
      <c r="B145" s="84">
        <v>4</v>
      </c>
      <c r="C145" s="123">
        <v>0.003042923303533324</v>
      </c>
      <c r="D145" s="84" t="s">
        <v>2374</v>
      </c>
      <c r="E145" s="84" t="b">
        <v>0</v>
      </c>
      <c r="F145" s="84" t="b">
        <v>0</v>
      </c>
      <c r="G145" s="84" t="b">
        <v>0</v>
      </c>
    </row>
    <row r="146" spans="1:7" ht="15">
      <c r="A146" s="84" t="s">
        <v>2277</v>
      </c>
      <c r="B146" s="84">
        <v>4</v>
      </c>
      <c r="C146" s="123">
        <v>0.003042923303533324</v>
      </c>
      <c r="D146" s="84" t="s">
        <v>2374</v>
      </c>
      <c r="E146" s="84" t="b">
        <v>0</v>
      </c>
      <c r="F146" s="84" t="b">
        <v>0</v>
      </c>
      <c r="G146" s="84" t="b">
        <v>0</v>
      </c>
    </row>
    <row r="147" spans="1:7" ht="15">
      <c r="A147" s="84" t="s">
        <v>2278</v>
      </c>
      <c r="B147" s="84">
        <v>4</v>
      </c>
      <c r="C147" s="123">
        <v>0.003042923303533324</v>
      </c>
      <c r="D147" s="84" t="s">
        <v>2374</v>
      </c>
      <c r="E147" s="84" t="b">
        <v>0</v>
      </c>
      <c r="F147" s="84" t="b">
        <v>0</v>
      </c>
      <c r="G147" s="84" t="b">
        <v>0</v>
      </c>
    </row>
    <row r="148" spans="1:7" ht="15">
      <c r="A148" s="84" t="s">
        <v>2279</v>
      </c>
      <c r="B148" s="84">
        <v>4</v>
      </c>
      <c r="C148" s="123">
        <v>0.003042923303533324</v>
      </c>
      <c r="D148" s="84" t="s">
        <v>2374</v>
      </c>
      <c r="E148" s="84" t="b">
        <v>0</v>
      </c>
      <c r="F148" s="84" t="b">
        <v>0</v>
      </c>
      <c r="G148" s="84" t="b">
        <v>0</v>
      </c>
    </row>
    <row r="149" spans="1:7" ht="15">
      <c r="A149" s="84" t="s">
        <v>2280</v>
      </c>
      <c r="B149" s="84">
        <v>4</v>
      </c>
      <c r="C149" s="123">
        <v>0.003042923303533324</v>
      </c>
      <c r="D149" s="84" t="s">
        <v>2374</v>
      </c>
      <c r="E149" s="84" t="b">
        <v>0</v>
      </c>
      <c r="F149" s="84" t="b">
        <v>0</v>
      </c>
      <c r="G149" s="84" t="b">
        <v>0</v>
      </c>
    </row>
    <row r="150" spans="1:7" ht="15">
      <c r="A150" s="84" t="s">
        <v>304</v>
      </c>
      <c r="B150" s="84">
        <v>3</v>
      </c>
      <c r="C150" s="123">
        <v>0.0024515626583209824</v>
      </c>
      <c r="D150" s="84" t="s">
        <v>2374</v>
      </c>
      <c r="E150" s="84" t="b">
        <v>0</v>
      </c>
      <c r="F150" s="84" t="b">
        <v>0</v>
      </c>
      <c r="G150" s="84" t="b">
        <v>0</v>
      </c>
    </row>
    <row r="151" spans="1:7" ht="15">
      <c r="A151" s="84" t="s">
        <v>2281</v>
      </c>
      <c r="B151" s="84">
        <v>3</v>
      </c>
      <c r="C151" s="123">
        <v>0.0024515626583209824</v>
      </c>
      <c r="D151" s="84" t="s">
        <v>2374</v>
      </c>
      <c r="E151" s="84" t="b">
        <v>0</v>
      </c>
      <c r="F151" s="84" t="b">
        <v>0</v>
      </c>
      <c r="G151" s="84" t="b">
        <v>0</v>
      </c>
    </row>
    <row r="152" spans="1:7" ht="15">
      <c r="A152" s="84" t="s">
        <v>321</v>
      </c>
      <c r="B152" s="84">
        <v>3</v>
      </c>
      <c r="C152" s="123">
        <v>0.0024515626583209824</v>
      </c>
      <c r="D152" s="84" t="s">
        <v>2374</v>
      </c>
      <c r="E152" s="84" t="b">
        <v>0</v>
      </c>
      <c r="F152" s="84" t="b">
        <v>0</v>
      </c>
      <c r="G152" s="84" t="b">
        <v>0</v>
      </c>
    </row>
    <row r="153" spans="1:7" ht="15">
      <c r="A153" s="84" t="s">
        <v>2282</v>
      </c>
      <c r="B153" s="84">
        <v>3</v>
      </c>
      <c r="C153" s="123">
        <v>0.0024515626583209824</v>
      </c>
      <c r="D153" s="84" t="s">
        <v>2374</v>
      </c>
      <c r="E153" s="84" t="b">
        <v>0</v>
      </c>
      <c r="F153" s="84" t="b">
        <v>0</v>
      </c>
      <c r="G153" s="84" t="b">
        <v>0</v>
      </c>
    </row>
    <row r="154" spans="1:7" ht="15">
      <c r="A154" s="84" t="s">
        <v>2283</v>
      </c>
      <c r="B154" s="84">
        <v>3</v>
      </c>
      <c r="C154" s="123">
        <v>0.0024515626583209824</v>
      </c>
      <c r="D154" s="84" t="s">
        <v>2374</v>
      </c>
      <c r="E154" s="84" t="b">
        <v>0</v>
      </c>
      <c r="F154" s="84" t="b">
        <v>0</v>
      </c>
      <c r="G154" s="84" t="b">
        <v>0</v>
      </c>
    </row>
    <row r="155" spans="1:7" ht="15">
      <c r="A155" s="84" t="s">
        <v>2284</v>
      </c>
      <c r="B155" s="84">
        <v>3</v>
      </c>
      <c r="C155" s="123">
        <v>0.0024515626583209824</v>
      </c>
      <c r="D155" s="84" t="s">
        <v>2374</v>
      </c>
      <c r="E155" s="84" t="b">
        <v>0</v>
      </c>
      <c r="F155" s="84" t="b">
        <v>0</v>
      </c>
      <c r="G155" s="84" t="b">
        <v>0</v>
      </c>
    </row>
    <row r="156" spans="1:7" ht="15">
      <c r="A156" s="84" t="s">
        <v>2285</v>
      </c>
      <c r="B156" s="84">
        <v>3</v>
      </c>
      <c r="C156" s="123">
        <v>0.0024515626583209824</v>
      </c>
      <c r="D156" s="84" t="s">
        <v>2374</v>
      </c>
      <c r="E156" s="84" t="b">
        <v>0</v>
      </c>
      <c r="F156" s="84" t="b">
        <v>0</v>
      </c>
      <c r="G156" s="84" t="b">
        <v>0</v>
      </c>
    </row>
    <row r="157" spans="1:7" ht="15">
      <c r="A157" s="84" t="s">
        <v>319</v>
      </c>
      <c r="B157" s="84">
        <v>3</v>
      </c>
      <c r="C157" s="123">
        <v>0.0024515626583209824</v>
      </c>
      <c r="D157" s="84" t="s">
        <v>2374</v>
      </c>
      <c r="E157" s="84" t="b">
        <v>0</v>
      </c>
      <c r="F157" s="84" t="b">
        <v>0</v>
      </c>
      <c r="G157" s="84" t="b">
        <v>0</v>
      </c>
    </row>
    <row r="158" spans="1:7" ht="15">
      <c r="A158" s="84" t="s">
        <v>1892</v>
      </c>
      <c r="B158" s="84">
        <v>3</v>
      </c>
      <c r="C158" s="123">
        <v>0.0024515626583209824</v>
      </c>
      <c r="D158" s="84" t="s">
        <v>2374</v>
      </c>
      <c r="E158" s="84" t="b">
        <v>0</v>
      </c>
      <c r="F158" s="84" t="b">
        <v>0</v>
      </c>
      <c r="G158" s="84" t="b">
        <v>0</v>
      </c>
    </row>
    <row r="159" spans="1:7" ht="15">
      <c r="A159" s="84" t="s">
        <v>1893</v>
      </c>
      <c r="B159" s="84">
        <v>3</v>
      </c>
      <c r="C159" s="123">
        <v>0.0024515626583209824</v>
      </c>
      <c r="D159" s="84" t="s">
        <v>2374</v>
      </c>
      <c r="E159" s="84" t="b">
        <v>0</v>
      </c>
      <c r="F159" s="84" t="b">
        <v>0</v>
      </c>
      <c r="G159" s="84" t="b">
        <v>0</v>
      </c>
    </row>
    <row r="160" spans="1:7" ht="15">
      <c r="A160" s="84" t="s">
        <v>1894</v>
      </c>
      <c r="B160" s="84">
        <v>3</v>
      </c>
      <c r="C160" s="123">
        <v>0.0024515626583209824</v>
      </c>
      <c r="D160" s="84" t="s">
        <v>2374</v>
      </c>
      <c r="E160" s="84" t="b">
        <v>0</v>
      </c>
      <c r="F160" s="84" t="b">
        <v>0</v>
      </c>
      <c r="G160" s="84" t="b">
        <v>0</v>
      </c>
    </row>
    <row r="161" spans="1:7" ht="15">
      <c r="A161" s="84" t="s">
        <v>1896</v>
      </c>
      <c r="B161" s="84">
        <v>3</v>
      </c>
      <c r="C161" s="123">
        <v>0.0024515626583209824</v>
      </c>
      <c r="D161" s="84" t="s">
        <v>2374</v>
      </c>
      <c r="E161" s="84" t="b">
        <v>0</v>
      </c>
      <c r="F161" s="84" t="b">
        <v>0</v>
      </c>
      <c r="G161" s="84" t="b">
        <v>0</v>
      </c>
    </row>
    <row r="162" spans="1:7" ht="15">
      <c r="A162" s="84" t="s">
        <v>1897</v>
      </c>
      <c r="B162" s="84">
        <v>3</v>
      </c>
      <c r="C162" s="123">
        <v>0.0024515626583209824</v>
      </c>
      <c r="D162" s="84" t="s">
        <v>2374</v>
      </c>
      <c r="E162" s="84" t="b">
        <v>0</v>
      </c>
      <c r="F162" s="84" t="b">
        <v>0</v>
      </c>
      <c r="G162" s="84" t="b">
        <v>0</v>
      </c>
    </row>
    <row r="163" spans="1:7" ht="15">
      <c r="A163" s="84" t="s">
        <v>1898</v>
      </c>
      <c r="B163" s="84">
        <v>3</v>
      </c>
      <c r="C163" s="123">
        <v>0.0024515626583209824</v>
      </c>
      <c r="D163" s="84" t="s">
        <v>2374</v>
      </c>
      <c r="E163" s="84" t="b">
        <v>0</v>
      </c>
      <c r="F163" s="84" t="b">
        <v>0</v>
      </c>
      <c r="G163" s="84" t="b">
        <v>0</v>
      </c>
    </row>
    <row r="164" spans="1:7" ht="15">
      <c r="A164" s="84" t="s">
        <v>315</v>
      </c>
      <c r="B164" s="84">
        <v>3</v>
      </c>
      <c r="C164" s="123">
        <v>0.0024515626583209824</v>
      </c>
      <c r="D164" s="84" t="s">
        <v>2374</v>
      </c>
      <c r="E164" s="84" t="b">
        <v>0</v>
      </c>
      <c r="F164" s="84" t="b">
        <v>0</v>
      </c>
      <c r="G164" s="84" t="b">
        <v>0</v>
      </c>
    </row>
    <row r="165" spans="1:7" ht="15">
      <c r="A165" s="84" t="s">
        <v>2286</v>
      </c>
      <c r="B165" s="84">
        <v>3</v>
      </c>
      <c r="C165" s="123">
        <v>0.0024515626583209824</v>
      </c>
      <c r="D165" s="84" t="s">
        <v>2374</v>
      </c>
      <c r="E165" s="84" t="b">
        <v>0</v>
      </c>
      <c r="F165" s="84" t="b">
        <v>0</v>
      </c>
      <c r="G165" s="84" t="b">
        <v>0</v>
      </c>
    </row>
    <row r="166" spans="1:7" ht="15">
      <c r="A166" s="84" t="s">
        <v>234</v>
      </c>
      <c r="B166" s="84">
        <v>3</v>
      </c>
      <c r="C166" s="123">
        <v>0.0024515626583209824</v>
      </c>
      <c r="D166" s="84" t="s">
        <v>2374</v>
      </c>
      <c r="E166" s="84" t="b">
        <v>0</v>
      </c>
      <c r="F166" s="84" t="b">
        <v>0</v>
      </c>
      <c r="G166" s="84" t="b">
        <v>0</v>
      </c>
    </row>
    <row r="167" spans="1:7" ht="15">
      <c r="A167" s="84" t="s">
        <v>285</v>
      </c>
      <c r="B167" s="84">
        <v>3</v>
      </c>
      <c r="C167" s="123">
        <v>0.0024515626583209824</v>
      </c>
      <c r="D167" s="84" t="s">
        <v>2374</v>
      </c>
      <c r="E167" s="84" t="b">
        <v>0</v>
      </c>
      <c r="F167" s="84" t="b">
        <v>0</v>
      </c>
      <c r="G167" s="84" t="b">
        <v>0</v>
      </c>
    </row>
    <row r="168" spans="1:7" ht="15">
      <c r="A168" s="84" t="s">
        <v>2287</v>
      </c>
      <c r="B168" s="84">
        <v>3</v>
      </c>
      <c r="C168" s="123">
        <v>0.0024515626583209824</v>
      </c>
      <c r="D168" s="84" t="s">
        <v>2374</v>
      </c>
      <c r="E168" s="84" t="b">
        <v>0</v>
      </c>
      <c r="F168" s="84" t="b">
        <v>0</v>
      </c>
      <c r="G168" s="84" t="b">
        <v>0</v>
      </c>
    </row>
    <row r="169" spans="1:7" ht="15">
      <c r="A169" s="84" t="s">
        <v>2288</v>
      </c>
      <c r="B169" s="84">
        <v>3</v>
      </c>
      <c r="C169" s="123">
        <v>0.0024515626583209824</v>
      </c>
      <c r="D169" s="84" t="s">
        <v>2374</v>
      </c>
      <c r="E169" s="84" t="b">
        <v>0</v>
      </c>
      <c r="F169" s="84" t="b">
        <v>0</v>
      </c>
      <c r="G169" s="84" t="b">
        <v>0</v>
      </c>
    </row>
    <row r="170" spans="1:7" ht="15">
      <c r="A170" s="84" t="s">
        <v>2289</v>
      </c>
      <c r="B170" s="84">
        <v>3</v>
      </c>
      <c r="C170" s="123">
        <v>0.0024515626583209824</v>
      </c>
      <c r="D170" s="84" t="s">
        <v>2374</v>
      </c>
      <c r="E170" s="84" t="b">
        <v>0</v>
      </c>
      <c r="F170" s="84" t="b">
        <v>0</v>
      </c>
      <c r="G170" s="84" t="b">
        <v>0</v>
      </c>
    </row>
    <row r="171" spans="1:7" ht="15">
      <c r="A171" s="84" t="s">
        <v>2290</v>
      </c>
      <c r="B171" s="84">
        <v>3</v>
      </c>
      <c r="C171" s="123">
        <v>0.0024515626583209824</v>
      </c>
      <c r="D171" s="84" t="s">
        <v>2374</v>
      </c>
      <c r="E171" s="84" t="b">
        <v>0</v>
      </c>
      <c r="F171" s="84" t="b">
        <v>0</v>
      </c>
      <c r="G171" s="84" t="b">
        <v>0</v>
      </c>
    </row>
    <row r="172" spans="1:7" ht="15">
      <c r="A172" s="84" t="s">
        <v>2291</v>
      </c>
      <c r="B172" s="84">
        <v>3</v>
      </c>
      <c r="C172" s="123">
        <v>0.0024515626583209824</v>
      </c>
      <c r="D172" s="84" t="s">
        <v>2374</v>
      </c>
      <c r="E172" s="84" t="b">
        <v>0</v>
      </c>
      <c r="F172" s="84" t="b">
        <v>0</v>
      </c>
      <c r="G172" s="84" t="b">
        <v>0</v>
      </c>
    </row>
    <row r="173" spans="1:7" ht="15">
      <c r="A173" s="84" t="s">
        <v>232</v>
      </c>
      <c r="B173" s="84">
        <v>3</v>
      </c>
      <c r="C173" s="123">
        <v>0.0024515626583209824</v>
      </c>
      <c r="D173" s="84" t="s">
        <v>2374</v>
      </c>
      <c r="E173" s="84" t="b">
        <v>0</v>
      </c>
      <c r="F173" s="84" t="b">
        <v>0</v>
      </c>
      <c r="G173" s="84" t="b">
        <v>0</v>
      </c>
    </row>
    <row r="174" spans="1:7" ht="15">
      <c r="A174" s="84" t="s">
        <v>2292</v>
      </c>
      <c r="B174" s="84">
        <v>3</v>
      </c>
      <c r="C174" s="123">
        <v>0.0024515626583209824</v>
      </c>
      <c r="D174" s="84" t="s">
        <v>2374</v>
      </c>
      <c r="E174" s="84" t="b">
        <v>0</v>
      </c>
      <c r="F174" s="84" t="b">
        <v>0</v>
      </c>
      <c r="G174" s="84" t="b">
        <v>0</v>
      </c>
    </row>
    <row r="175" spans="1:7" ht="15">
      <c r="A175" s="84" t="s">
        <v>1900</v>
      </c>
      <c r="B175" s="84">
        <v>3</v>
      </c>
      <c r="C175" s="123">
        <v>0.0024515626583209824</v>
      </c>
      <c r="D175" s="84" t="s">
        <v>2374</v>
      </c>
      <c r="E175" s="84" t="b">
        <v>0</v>
      </c>
      <c r="F175" s="84" t="b">
        <v>0</v>
      </c>
      <c r="G175" s="84" t="b">
        <v>0</v>
      </c>
    </row>
    <row r="176" spans="1:7" ht="15">
      <c r="A176" s="84" t="s">
        <v>1901</v>
      </c>
      <c r="B176" s="84">
        <v>3</v>
      </c>
      <c r="C176" s="123">
        <v>0.0024515626583209824</v>
      </c>
      <c r="D176" s="84" t="s">
        <v>2374</v>
      </c>
      <c r="E176" s="84" t="b">
        <v>0</v>
      </c>
      <c r="F176" s="84" t="b">
        <v>0</v>
      </c>
      <c r="G176" s="84" t="b">
        <v>0</v>
      </c>
    </row>
    <row r="177" spans="1:7" ht="15">
      <c r="A177" s="84" t="s">
        <v>1902</v>
      </c>
      <c r="B177" s="84">
        <v>3</v>
      </c>
      <c r="C177" s="123">
        <v>0.0024515626583209824</v>
      </c>
      <c r="D177" s="84" t="s">
        <v>2374</v>
      </c>
      <c r="E177" s="84" t="b">
        <v>0</v>
      </c>
      <c r="F177" s="84" t="b">
        <v>0</v>
      </c>
      <c r="G177" s="84" t="b">
        <v>0</v>
      </c>
    </row>
    <row r="178" spans="1:7" ht="15">
      <c r="A178" s="84" t="s">
        <v>1903</v>
      </c>
      <c r="B178" s="84">
        <v>3</v>
      </c>
      <c r="C178" s="123">
        <v>0.0024515626583209824</v>
      </c>
      <c r="D178" s="84" t="s">
        <v>2374</v>
      </c>
      <c r="E178" s="84" t="b">
        <v>0</v>
      </c>
      <c r="F178" s="84" t="b">
        <v>0</v>
      </c>
      <c r="G178" s="84" t="b">
        <v>0</v>
      </c>
    </row>
    <row r="179" spans="1:7" ht="15">
      <c r="A179" s="84" t="s">
        <v>1904</v>
      </c>
      <c r="B179" s="84">
        <v>3</v>
      </c>
      <c r="C179" s="123">
        <v>0.0024515626583209824</v>
      </c>
      <c r="D179" s="84" t="s">
        <v>2374</v>
      </c>
      <c r="E179" s="84" t="b">
        <v>1</v>
      </c>
      <c r="F179" s="84" t="b">
        <v>0</v>
      </c>
      <c r="G179" s="84" t="b">
        <v>0</v>
      </c>
    </row>
    <row r="180" spans="1:7" ht="15">
      <c r="A180" s="84" t="s">
        <v>308</v>
      </c>
      <c r="B180" s="84">
        <v>3</v>
      </c>
      <c r="C180" s="123">
        <v>0.0024515626583209824</v>
      </c>
      <c r="D180" s="84" t="s">
        <v>2374</v>
      </c>
      <c r="E180" s="84" t="b">
        <v>0</v>
      </c>
      <c r="F180" s="84" t="b">
        <v>0</v>
      </c>
      <c r="G180" s="84" t="b">
        <v>0</v>
      </c>
    </row>
    <row r="181" spans="1:7" ht="15">
      <c r="A181" s="84" t="s">
        <v>2293</v>
      </c>
      <c r="B181" s="84">
        <v>3</v>
      </c>
      <c r="C181" s="123">
        <v>0.0024515626583209824</v>
      </c>
      <c r="D181" s="84" t="s">
        <v>2374</v>
      </c>
      <c r="E181" s="84" t="b">
        <v>0</v>
      </c>
      <c r="F181" s="84" t="b">
        <v>0</v>
      </c>
      <c r="G181" s="84" t="b">
        <v>0</v>
      </c>
    </row>
    <row r="182" spans="1:7" ht="15">
      <c r="A182" s="84" t="s">
        <v>1911</v>
      </c>
      <c r="B182" s="84">
        <v>3</v>
      </c>
      <c r="C182" s="123">
        <v>0.0026902765205745046</v>
      </c>
      <c r="D182" s="84" t="s">
        <v>2374</v>
      </c>
      <c r="E182" s="84" t="b">
        <v>0</v>
      </c>
      <c r="F182" s="84" t="b">
        <v>0</v>
      </c>
      <c r="G182" s="84" t="b">
        <v>0</v>
      </c>
    </row>
    <row r="183" spans="1:7" ht="15">
      <c r="A183" s="84" t="s">
        <v>2294</v>
      </c>
      <c r="B183" s="84">
        <v>3</v>
      </c>
      <c r="C183" s="123">
        <v>0.0024515626583209824</v>
      </c>
      <c r="D183" s="84" t="s">
        <v>2374</v>
      </c>
      <c r="E183" s="84" t="b">
        <v>0</v>
      </c>
      <c r="F183" s="84" t="b">
        <v>0</v>
      </c>
      <c r="G183" s="84" t="b">
        <v>0</v>
      </c>
    </row>
    <row r="184" spans="1:7" ht="15">
      <c r="A184" s="84" t="s">
        <v>2295</v>
      </c>
      <c r="B184" s="84">
        <v>3</v>
      </c>
      <c r="C184" s="123">
        <v>0.0024515626583209824</v>
      </c>
      <c r="D184" s="84" t="s">
        <v>2374</v>
      </c>
      <c r="E184" s="84" t="b">
        <v>0</v>
      </c>
      <c r="F184" s="84" t="b">
        <v>0</v>
      </c>
      <c r="G184" s="84" t="b">
        <v>0</v>
      </c>
    </row>
    <row r="185" spans="1:7" ht="15">
      <c r="A185" s="84" t="s">
        <v>2296</v>
      </c>
      <c r="B185" s="84">
        <v>3</v>
      </c>
      <c r="C185" s="123">
        <v>0.0024515626583209824</v>
      </c>
      <c r="D185" s="84" t="s">
        <v>2374</v>
      </c>
      <c r="E185" s="84" t="b">
        <v>0</v>
      </c>
      <c r="F185" s="84" t="b">
        <v>0</v>
      </c>
      <c r="G185" s="84" t="b">
        <v>0</v>
      </c>
    </row>
    <row r="186" spans="1:7" ht="15">
      <c r="A186" s="84" t="s">
        <v>2297</v>
      </c>
      <c r="B186" s="84">
        <v>3</v>
      </c>
      <c r="C186" s="123">
        <v>0.0024515626583209824</v>
      </c>
      <c r="D186" s="84" t="s">
        <v>2374</v>
      </c>
      <c r="E186" s="84" t="b">
        <v>0</v>
      </c>
      <c r="F186" s="84" t="b">
        <v>0</v>
      </c>
      <c r="G186" s="84" t="b">
        <v>0</v>
      </c>
    </row>
    <row r="187" spans="1:7" ht="15">
      <c r="A187" s="84" t="s">
        <v>2298</v>
      </c>
      <c r="B187" s="84">
        <v>3</v>
      </c>
      <c r="C187" s="123">
        <v>0.0024515626583209824</v>
      </c>
      <c r="D187" s="84" t="s">
        <v>2374</v>
      </c>
      <c r="E187" s="84" t="b">
        <v>0</v>
      </c>
      <c r="F187" s="84" t="b">
        <v>0</v>
      </c>
      <c r="G187" s="84" t="b">
        <v>0</v>
      </c>
    </row>
    <row r="188" spans="1:7" ht="15">
      <c r="A188" s="84" t="s">
        <v>2299</v>
      </c>
      <c r="B188" s="84">
        <v>3</v>
      </c>
      <c r="C188" s="123">
        <v>0.0024515626583209824</v>
      </c>
      <c r="D188" s="84" t="s">
        <v>2374</v>
      </c>
      <c r="E188" s="84" t="b">
        <v>0</v>
      </c>
      <c r="F188" s="84" t="b">
        <v>0</v>
      </c>
      <c r="G188" s="84" t="b">
        <v>0</v>
      </c>
    </row>
    <row r="189" spans="1:7" ht="15">
      <c r="A189" s="84" t="s">
        <v>2300</v>
      </c>
      <c r="B189" s="84">
        <v>3</v>
      </c>
      <c r="C189" s="123">
        <v>0.0024515626583209824</v>
      </c>
      <c r="D189" s="84" t="s">
        <v>2374</v>
      </c>
      <c r="E189" s="84" t="b">
        <v>0</v>
      </c>
      <c r="F189" s="84" t="b">
        <v>0</v>
      </c>
      <c r="G189" s="84" t="b">
        <v>0</v>
      </c>
    </row>
    <row r="190" spans="1:7" ht="15">
      <c r="A190" s="84" t="s">
        <v>2301</v>
      </c>
      <c r="B190" s="84">
        <v>3</v>
      </c>
      <c r="C190" s="123">
        <v>0.0024515626583209824</v>
      </c>
      <c r="D190" s="84" t="s">
        <v>2374</v>
      </c>
      <c r="E190" s="84" t="b">
        <v>0</v>
      </c>
      <c r="F190" s="84" t="b">
        <v>0</v>
      </c>
      <c r="G190" s="84" t="b">
        <v>0</v>
      </c>
    </row>
    <row r="191" spans="1:7" ht="15">
      <c r="A191" s="84" t="s">
        <v>2302</v>
      </c>
      <c r="B191" s="84">
        <v>3</v>
      </c>
      <c r="C191" s="123">
        <v>0.0024515626583209824</v>
      </c>
      <c r="D191" s="84" t="s">
        <v>2374</v>
      </c>
      <c r="E191" s="84" t="b">
        <v>0</v>
      </c>
      <c r="F191" s="84" t="b">
        <v>0</v>
      </c>
      <c r="G191" s="84" t="b">
        <v>0</v>
      </c>
    </row>
    <row r="192" spans="1:7" ht="15">
      <c r="A192" s="84" t="s">
        <v>2303</v>
      </c>
      <c r="B192" s="84">
        <v>3</v>
      </c>
      <c r="C192" s="123">
        <v>0.0024515626583209824</v>
      </c>
      <c r="D192" s="84" t="s">
        <v>2374</v>
      </c>
      <c r="E192" s="84" t="b">
        <v>0</v>
      </c>
      <c r="F192" s="84" t="b">
        <v>0</v>
      </c>
      <c r="G192" s="84" t="b">
        <v>0</v>
      </c>
    </row>
    <row r="193" spans="1:7" ht="15">
      <c r="A193" s="84" t="s">
        <v>2304</v>
      </c>
      <c r="B193" s="84">
        <v>3</v>
      </c>
      <c r="C193" s="123">
        <v>0.0024515626583209824</v>
      </c>
      <c r="D193" s="84" t="s">
        <v>2374</v>
      </c>
      <c r="E193" s="84" t="b">
        <v>0</v>
      </c>
      <c r="F193" s="84" t="b">
        <v>0</v>
      </c>
      <c r="G193" s="84" t="b">
        <v>0</v>
      </c>
    </row>
    <row r="194" spans="1:7" ht="15">
      <c r="A194" s="84" t="s">
        <v>2305</v>
      </c>
      <c r="B194" s="84">
        <v>3</v>
      </c>
      <c r="C194" s="123">
        <v>0.0024515626583209824</v>
      </c>
      <c r="D194" s="84" t="s">
        <v>2374</v>
      </c>
      <c r="E194" s="84" t="b">
        <v>0</v>
      </c>
      <c r="F194" s="84" t="b">
        <v>0</v>
      </c>
      <c r="G194" s="84" t="b">
        <v>0</v>
      </c>
    </row>
    <row r="195" spans="1:7" ht="15">
      <c r="A195" s="84" t="s">
        <v>2306</v>
      </c>
      <c r="B195" s="84">
        <v>3</v>
      </c>
      <c r="C195" s="123">
        <v>0.0024515626583209824</v>
      </c>
      <c r="D195" s="84" t="s">
        <v>2374</v>
      </c>
      <c r="E195" s="84" t="b">
        <v>0</v>
      </c>
      <c r="F195" s="84" t="b">
        <v>0</v>
      </c>
      <c r="G195" s="84" t="b">
        <v>0</v>
      </c>
    </row>
    <row r="196" spans="1:7" ht="15">
      <c r="A196" s="84" t="s">
        <v>2307</v>
      </c>
      <c r="B196" s="84">
        <v>3</v>
      </c>
      <c r="C196" s="123">
        <v>0.0024515626583209824</v>
      </c>
      <c r="D196" s="84" t="s">
        <v>2374</v>
      </c>
      <c r="E196" s="84" t="b">
        <v>0</v>
      </c>
      <c r="F196" s="84" t="b">
        <v>0</v>
      </c>
      <c r="G196" s="84" t="b">
        <v>0</v>
      </c>
    </row>
    <row r="197" spans="1:7" ht="15">
      <c r="A197" s="84" t="s">
        <v>284</v>
      </c>
      <c r="B197" s="84">
        <v>3</v>
      </c>
      <c r="C197" s="123">
        <v>0.0024515626583209824</v>
      </c>
      <c r="D197" s="84" t="s">
        <v>2374</v>
      </c>
      <c r="E197" s="84" t="b">
        <v>0</v>
      </c>
      <c r="F197" s="84" t="b">
        <v>0</v>
      </c>
      <c r="G197" s="84" t="b">
        <v>0</v>
      </c>
    </row>
    <row r="198" spans="1:7" ht="15">
      <c r="A198" s="84" t="s">
        <v>2308</v>
      </c>
      <c r="B198" s="84">
        <v>3</v>
      </c>
      <c r="C198" s="123">
        <v>0.0024515626583209824</v>
      </c>
      <c r="D198" s="84" t="s">
        <v>2374</v>
      </c>
      <c r="E198" s="84" t="b">
        <v>0</v>
      </c>
      <c r="F198" s="84" t="b">
        <v>0</v>
      </c>
      <c r="G198" s="84" t="b">
        <v>0</v>
      </c>
    </row>
    <row r="199" spans="1:7" ht="15">
      <c r="A199" s="84" t="s">
        <v>2309</v>
      </c>
      <c r="B199" s="84">
        <v>3</v>
      </c>
      <c r="C199" s="123">
        <v>0.0024515626583209824</v>
      </c>
      <c r="D199" s="84" t="s">
        <v>2374</v>
      </c>
      <c r="E199" s="84" t="b">
        <v>0</v>
      </c>
      <c r="F199" s="84" t="b">
        <v>0</v>
      </c>
      <c r="G199" s="84" t="b">
        <v>0</v>
      </c>
    </row>
    <row r="200" spans="1:7" ht="15">
      <c r="A200" s="84" t="s">
        <v>2310</v>
      </c>
      <c r="B200" s="84">
        <v>3</v>
      </c>
      <c r="C200" s="123">
        <v>0.0026902765205745046</v>
      </c>
      <c r="D200" s="84" t="s">
        <v>2374</v>
      </c>
      <c r="E200" s="84" t="b">
        <v>0</v>
      </c>
      <c r="F200" s="84" t="b">
        <v>0</v>
      </c>
      <c r="G200" s="84" t="b">
        <v>0</v>
      </c>
    </row>
    <row r="201" spans="1:7" ht="15">
      <c r="A201" s="84" t="s">
        <v>1912</v>
      </c>
      <c r="B201" s="84">
        <v>3</v>
      </c>
      <c r="C201" s="123">
        <v>0.0024515626583209824</v>
      </c>
      <c r="D201" s="84" t="s">
        <v>2374</v>
      </c>
      <c r="E201" s="84" t="b">
        <v>0</v>
      </c>
      <c r="F201" s="84" t="b">
        <v>0</v>
      </c>
      <c r="G201" s="84" t="b">
        <v>0</v>
      </c>
    </row>
    <row r="202" spans="1:7" ht="15">
      <c r="A202" s="84" t="s">
        <v>2311</v>
      </c>
      <c r="B202" s="84">
        <v>3</v>
      </c>
      <c r="C202" s="123">
        <v>0.0024515626583209824</v>
      </c>
      <c r="D202" s="84" t="s">
        <v>2374</v>
      </c>
      <c r="E202" s="84" t="b">
        <v>0</v>
      </c>
      <c r="F202" s="84" t="b">
        <v>0</v>
      </c>
      <c r="G202" s="84" t="b">
        <v>0</v>
      </c>
    </row>
    <row r="203" spans="1:7" ht="15">
      <c r="A203" s="84" t="s">
        <v>2312</v>
      </c>
      <c r="B203" s="84">
        <v>3</v>
      </c>
      <c r="C203" s="123">
        <v>0.0024515626583209824</v>
      </c>
      <c r="D203" s="84" t="s">
        <v>2374</v>
      </c>
      <c r="E203" s="84" t="b">
        <v>0</v>
      </c>
      <c r="F203" s="84" t="b">
        <v>0</v>
      </c>
      <c r="G203" s="84" t="b">
        <v>0</v>
      </c>
    </row>
    <row r="204" spans="1:7" ht="15">
      <c r="A204" s="84" t="s">
        <v>2313</v>
      </c>
      <c r="B204" s="84">
        <v>2</v>
      </c>
      <c r="C204" s="123">
        <v>0.0017935176803830029</v>
      </c>
      <c r="D204" s="84" t="s">
        <v>2374</v>
      </c>
      <c r="E204" s="84" t="b">
        <v>1</v>
      </c>
      <c r="F204" s="84" t="b">
        <v>0</v>
      </c>
      <c r="G204" s="84" t="b">
        <v>0</v>
      </c>
    </row>
    <row r="205" spans="1:7" ht="15">
      <c r="A205" s="84" t="s">
        <v>298</v>
      </c>
      <c r="B205" s="84">
        <v>2</v>
      </c>
      <c r="C205" s="123">
        <v>0.0017935176803830029</v>
      </c>
      <c r="D205" s="84" t="s">
        <v>2374</v>
      </c>
      <c r="E205" s="84" t="b">
        <v>0</v>
      </c>
      <c r="F205" s="84" t="b">
        <v>0</v>
      </c>
      <c r="G205" s="84" t="b">
        <v>0</v>
      </c>
    </row>
    <row r="206" spans="1:7" ht="15">
      <c r="A206" s="84" t="s">
        <v>325</v>
      </c>
      <c r="B206" s="84">
        <v>2</v>
      </c>
      <c r="C206" s="123">
        <v>0.0017935176803830029</v>
      </c>
      <c r="D206" s="84" t="s">
        <v>2374</v>
      </c>
      <c r="E206" s="84" t="b">
        <v>0</v>
      </c>
      <c r="F206" s="84" t="b">
        <v>0</v>
      </c>
      <c r="G206" s="84" t="b">
        <v>0</v>
      </c>
    </row>
    <row r="207" spans="1:7" ht="15">
      <c r="A207" s="84" t="s">
        <v>2314</v>
      </c>
      <c r="B207" s="84">
        <v>2</v>
      </c>
      <c r="C207" s="123">
        <v>0.0017935176803830029</v>
      </c>
      <c r="D207" s="84" t="s">
        <v>2374</v>
      </c>
      <c r="E207" s="84" t="b">
        <v>1</v>
      </c>
      <c r="F207" s="84" t="b">
        <v>0</v>
      </c>
      <c r="G207" s="84" t="b">
        <v>0</v>
      </c>
    </row>
    <row r="208" spans="1:7" ht="15">
      <c r="A208" s="84" t="s">
        <v>2315</v>
      </c>
      <c r="B208" s="84">
        <v>2</v>
      </c>
      <c r="C208" s="123">
        <v>0.0017935176803830029</v>
      </c>
      <c r="D208" s="84" t="s">
        <v>2374</v>
      </c>
      <c r="E208" s="84" t="b">
        <v>0</v>
      </c>
      <c r="F208" s="84" t="b">
        <v>1</v>
      </c>
      <c r="G208" s="84" t="b">
        <v>0</v>
      </c>
    </row>
    <row r="209" spans="1:7" ht="15">
      <c r="A209" s="84" t="s">
        <v>2316</v>
      </c>
      <c r="B209" s="84">
        <v>2</v>
      </c>
      <c r="C209" s="123">
        <v>0.0017935176803830029</v>
      </c>
      <c r="D209" s="84" t="s">
        <v>2374</v>
      </c>
      <c r="E209" s="84" t="b">
        <v>0</v>
      </c>
      <c r="F209" s="84" t="b">
        <v>0</v>
      </c>
      <c r="G209" s="84" t="b">
        <v>0</v>
      </c>
    </row>
    <row r="210" spans="1:7" ht="15">
      <c r="A210" s="84" t="s">
        <v>2317</v>
      </c>
      <c r="B210" s="84">
        <v>2</v>
      </c>
      <c r="C210" s="123">
        <v>0.0017935176803830029</v>
      </c>
      <c r="D210" s="84" t="s">
        <v>2374</v>
      </c>
      <c r="E210" s="84" t="b">
        <v>0</v>
      </c>
      <c r="F210" s="84" t="b">
        <v>0</v>
      </c>
      <c r="G210" s="84" t="b">
        <v>0</v>
      </c>
    </row>
    <row r="211" spans="1:7" ht="15">
      <c r="A211" s="84" t="s">
        <v>2318</v>
      </c>
      <c r="B211" s="84">
        <v>2</v>
      </c>
      <c r="C211" s="123">
        <v>0.0017935176803830029</v>
      </c>
      <c r="D211" s="84" t="s">
        <v>2374</v>
      </c>
      <c r="E211" s="84" t="b">
        <v>0</v>
      </c>
      <c r="F211" s="84" t="b">
        <v>0</v>
      </c>
      <c r="G211" s="84" t="b">
        <v>0</v>
      </c>
    </row>
    <row r="212" spans="1:7" ht="15">
      <c r="A212" s="84" t="s">
        <v>2319</v>
      </c>
      <c r="B212" s="84">
        <v>2</v>
      </c>
      <c r="C212" s="123">
        <v>0.0017935176803830029</v>
      </c>
      <c r="D212" s="84" t="s">
        <v>2374</v>
      </c>
      <c r="E212" s="84" t="b">
        <v>0</v>
      </c>
      <c r="F212" s="84" t="b">
        <v>0</v>
      </c>
      <c r="G212" s="84" t="b">
        <v>0</v>
      </c>
    </row>
    <row r="213" spans="1:7" ht="15">
      <c r="A213" s="84" t="s">
        <v>297</v>
      </c>
      <c r="B213" s="84">
        <v>2</v>
      </c>
      <c r="C213" s="123">
        <v>0.0017935176803830029</v>
      </c>
      <c r="D213" s="84" t="s">
        <v>2374</v>
      </c>
      <c r="E213" s="84" t="b">
        <v>0</v>
      </c>
      <c r="F213" s="84" t="b">
        <v>0</v>
      </c>
      <c r="G213" s="84" t="b">
        <v>0</v>
      </c>
    </row>
    <row r="214" spans="1:7" ht="15">
      <c r="A214" s="84" t="s">
        <v>2320</v>
      </c>
      <c r="B214" s="84">
        <v>2</v>
      </c>
      <c r="C214" s="123">
        <v>0.0017935176803830029</v>
      </c>
      <c r="D214" s="84" t="s">
        <v>2374</v>
      </c>
      <c r="E214" s="84" t="b">
        <v>0</v>
      </c>
      <c r="F214" s="84" t="b">
        <v>0</v>
      </c>
      <c r="G214" s="84" t="b">
        <v>0</v>
      </c>
    </row>
    <row r="215" spans="1:7" ht="15">
      <c r="A215" s="84" t="s">
        <v>2321</v>
      </c>
      <c r="B215" s="84">
        <v>2</v>
      </c>
      <c r="C215" s="123">
        <v>0.0017935176803830029</v>
      </c>
      <c r="D215" s="84" t="s">
        <v>2374</v>
      </c>
      <c r="E215" s="84" t="b">
        <v>0</v>
      </c>
      <c r="F215" s="84" t="b">
        <v>0</v>
      </c>
      <c r="G215" s="84" t="b">
        <v>0</v>
      </c>
    </row>
    <row r="216" spans="1:7" ht="15">
      <c r="A216" s="84" t="s">
        <v>2322</v>
      </c>
      <c r="B216" s="84">
        <v>2</v>
      </c>
      <c r="C216" s="123">
        <v>0.0017935176803830029</v>
      </c>
      <c r="D216" s="84" t="s">
        <v>2374</v>
      </c>
      <c r="E216" s="84" t="b">
        <v>0</v>
      </c>
      <c r="F216" s="84" t="b">
        <v>0</v>
      </c>
      <c r="G216" s="84" t="b">
        <v>0</v>
      </c>
    </row>
    <row r="217" spans="1:7" ht="15">
      <c r="A217" s="84" t="s">
        <v>320</v>
      </c>
      <c r="B217" s="84">
        <v>2</v>
      </c>
      <c r="C217" s="123">
        <v>0.0017935176803830029</v>
      </c>
      <c r="D217" s="84" t="s">
        <v>2374</v>
      </c>
      <c r="E217" s="84" t="b">
        <v>0</v>
      </c>
      <c r="F217" s="84" t="b">
        <v>0</v>
      </c>
      <c r="G217" s="84" t="b">
        <v>0</v>
      </c>
    </row>
    <row r="218" spans="1:7" ht="15">
      <c r="A218" s="84" t="s">
        <v>2323</v>
      </c>
      <c r="B218" s="84">
        <v>2</v>
      </c>
      <c r="C218" s="123">
        <v>0.0017935176803830029</v>
      </c>
      <c r="D218" s="84" t="s">
        <v>2374</v>
      </c>
      <c r="E218" s="84" t="b">
        <v>0</v>
      </c>
      <c r="F218" s="84" t="b">
        <v>0</v>
      </c>
      <c r="G218" s="84" t="b">
        <v>0</v>
      </c>
    </row>
    <row r="219" spans="1:7" ht="15">
      <c r="A219" s="84" t="s">
        <v>2324</v>
      </c>
      <c r="B219" s="84">
        <v>2</v>
      </c>
      <c r="C219" s="123">
        <v>0.0017935176803830029</v>
      </c>
      <c r="D219" s="84" t="s">
        <v>2374</v>
      </c>
      <c r="E219" s="84" t="b">
        <v>0</v>
      </c>
      <c r="F219" s="84" t="b">
        <v>0</v>
      </c>
      <c r="G219" s="84" t="b">
        <v>0</v>
      </c>
    </row>
    <row r="220" spans="1:7" ht="15">
      <c r="A220" s="84" t="s">
        <v>2325</v>
      </c>
      <c r="B220" s="84">
        <v>2</v>
      </c>
      <c r="C220" s="123">
        <v>0.0017935176803830029</v>
      </c>
      <c r="D220" s="84" t="s">
        <v>2374</v>
      </c>
      <c r="E220" s="84" t="b">
        <v>0</v>
      </c>
      <c r="F220" s="84" t="b">
        <v>0</v>
      </c>
      <c r="G220" s="84" t="b">
        <v>0</v>
      </c>
    </row>
    <row r="221" spans="1:7" ht="15">
      <c r="A221" s="84" t="s">
        <v>2326</v>
      </c>
      <c r="B221" s="84">
        <v>2</v>
      </c>
      <c r="C221" s="123">
        <v>0.0017935176803830029</v>
      </c>
      <c r="D221" s="84" t="s">
        <v>2374</v>
      </c>
      <c r="E221" s="84" t="b">
        <v>0</v>
      </c>
      <c r="F221" s="84" t="b">
        <v>0</v>
      </c>
      <c r="G221" s="84" t="b">
        <v>0</v>
      </c>
    </row>
    <row r="222" spans="1:7" ht="15">
      <c r="A222" s="84" t="s">
        <v>2327</v>
      </c>
      <c r="B222" s="84">
        <v>2</v>
      </c>
      <c r="C222" s="123">
        <v>0.0017935176803830029</v>
      </c>
      <c r="D222" s="84" t="s">
        <v>2374</v>
      </c>
      <c r="E222" s="84" t="b">
        <v>0</v>
      </c>
      <c r="F222" s="84" t="b">
        <v>0</v>
      </c>
      <c r="G222" s="84" t="b">
        <v>0</v>
      </c>
    </row>
    <row r="223" spans="1:7" ht="15">
      <c r="A223" s="84" t="s">
        <v>2328</v>
      </c>
      <c r="B223" s="84">
        <v>2</v>
      </c>
      <c r="C223" s="123">
        <v>0.0017935176803830029</v>
      </c>
      <c r="D223" s="84" t="s">
        <v>2374</v>
      </c>
      <c r="E223" s="84" t="b">
        <v>0</v>
      </c>
      <c r="F223" s="84" t="b">
        <v>0</v>
      </c>
      <c r="G223" s="84" t="b">
        <v>0</v>
      </c>
    </row>
    <row r="224" spans="1:7" ht="15">
      <c r="A224" s="84" t="s">
        <v>2329</v>
      </c>
      <c r="B224" s="84">
        <v>2</v>
      </c>
      <c r="C224" s="123">
        <v>0.0017935176803830029</v>
      </c>
      <c r="D224" s="84" t="s">
        <v>2374</v>
      </c>
      <c r="E224" s="84" t="b">
        <v>0</v>
      </c>
      <c r="F224" s="84" t="b">
        <v>0</v>
      </c>
      <c r="G224" s="84" t="b">
        <v>0</v>
      </c>
    </row>
    <row r="225" spans="1:7" ht="15">
      <c r="A225" s="84" t="s">
        <v>2330</v>
      </c>
      <c r="B225" s="84">
        <v>2</v>
      </c>
      <c r="C225" s="123">
        <v>0.0017935176803830029</v>
      </c>
      <c r="D225" s="84" t="s">
        <v>2374</v>
      </c>
      <c r="E225" s="84" t="b">
        <v>0</v>
      </c>
      <c r="F225" s="84" t="b">
        <v>0</v>
      </c>
      <c r="G225" s="84" t="b">
        <v>0</v>
      </c>
    </row>
    <row r="226" spans="1:7" ht="15">
      <c r="A226" s="84" t="s">
        <v>2331</v>
      </c>
      <c r="B226" s="84">
        <v>2</v>
      </c>
      <c r="C226" s="123">
        <v>0.0017935176803830029</v>
      </c>
      <c r="D226" s="84" t="s">
        <v>2374</v>
      </c>
      <c r="E226" s="84" t="b">
        <v>0</v>
      </c>
      <c r="F226" s="84" t="b">
        <v>0</v>
      </c>
      <c r="G226" s="84" t="b">
        <v>0</v>
      </c>
    </row>
    <row r="227" spans="1:7" ht="15">
      <c r="A227" s="84" t="s">
        <v>2332</v>
      </c>
      <c r="B227" s="84">
        <v>2</v>
      </c>
      <c r="C227" s="123">
        <v>0.0017935176803830029</v>
      </c>
      <c r="D227" s="84" t="s">
        <v>2374</v>
      </c>
      <c r="E227" s="84" t="b">
        <v>0</v>
      </c>
      <c r="F227" s="84" t="b">
        <v>0</v>
      </c>
      <c r="G227" s="84" t="b">
        <v>0</v>
      </c>
    </row>
    <row r="228" spans="1:7" ht="15">
      <c r="A228" s="84" t="s">
        <v>2333</v>
      </c>
      <c r="B228" s="84">
        <v>2</v>
      </c>
      <c r="C228" s="123">
        <v>0.0017935176803830029</v>
      </c>
      <c r="D228" s="84" t="s">
        <v>2374</v>
      </c>
      <c r="E228" s="84" t="b">
        <v>1</v>
      </c>
      <c r="F228" s="84" t="b">
        <v>0</v>
      </c>
      <c r="G228" s="84" t="b">
        <v>0</v>
      </c>
    </row>
    <row r="229" spans="1:7" ht="15">
      <c r="A229" s="84" t="s">
        <v>2334</v>
      </c>
      <c r="B229" s="84">
        <v>2</v>
      </c>
      <c r="C229" s="123">
        <v>0.0017935176803830029</v>
      </c>
      <c r="D229" s="84" t="s">
        <v>2374</v>
      </c>
      <c r="E229" s="84" t="b">
        <v>0</v>
      </c>
      <c r="F229" s="84" t="b">
        <v>0</v>
      </c>
      <c r="G229" s="84" t="b">
        <v>0</v>
      </c>
    </row>
    <row r="230" spans="1:7" ht="15">
      <c r="A230" s="84" t="s">
        <v>2335</v>
      </c>
      <c r="B230" s="84">
        <v>2</v>
      </c>
      <c r="C230" s="123">
        <v>0.0017935176803830029</v>
      </c>
      <c r="D230" s="84" t="s">
        <v>2374</v>
      </c>
      <c r="E230" s="84" t="b">
        <v>1</v>
      </c>
      <c r="F230" s="84" t="b">
        <v>0</v>
      </c>
      <c r="G230" s="84" t="b">
        <v>0</v>
      </c>
    </row>
    <row r="231" spans="1:7" ht="15">
      <c r="A231" s="84" t="s">
        <v>2336</v>
      </c>
      <c r="B231" s="84">
        <v>2</v>
      </c>
      <c r="C231" s="123">
        <v>0.0017935176803830029</v>
      </c>
      <c r="D231" s="84" t="s">
        <v>2374</v>
      </c>
      <c r="E231" s="84" t="b">
        <v>0</v>
      </c>
      <c r="F231" s="84" t="b">
        <v>0</v>
      </c>
      <c r="G231" s="84" t="b">
        <v>0</v>
      </c>
    </row>
    <row r="232" spans="1:7" ht="15">
      <c r="A232" s="84" t="s">
        <v>2337</v>
      </c>
      <c r="B232" s="84">
        <v>2</v>
      </c>
      <c r="C232" s="123">
        <v>0.0017935176803830029</v>
      </c>
      <c r="D232" s="84" t="s">
        <v>2374</v>
      </c>
      <c r="E232" s="84" t="b">
        <v>1</v>
      </c>
      <c r="F232" s="84" t="b">
        <v>0</v>
      </c>
      <c r="G232" s="84" t="b">
        <v>0</v>
      </c>
    </row>
    <row r="233" spans="1:7" ht="15">
      <c r="A233" s="84" t="s">
        <v>2338</v>
      </c>
      <c r="B233" s="84">
        <v>2</v>
      </c>
      <c r="C233" s="123">
        <v>0.0017935176803830029</v>
      </c>
      <c r="D233" s="84" t="s">
        <v>2374</v>
      </c>
      <c r="E233" s="84" t="b">
        <v>0</v>
      </c>
      <c r="F233" s="84" t="b">
        <v>0</v>
      </c>
      <c r="G233" s="84" t="b">
        <v>0</v>
      </c>
    </row>
    <row r="234" spans="1:7" ht="15">
      <c r="A234" s="84" t="s">
        <v>281</v>
      </c>
      <c r="B234" s="84">
        <v>2</v>
      </c>
      <c r="C234" s="123">
        <v>0.0017935176803830029</v>
      </c>
      <c r="D234" s="84" t="s">
        <v>2374</v>
      </c>
      <c r="E234" s="84" t="b">
        <v>0</v>
      </c>
      <c r="F234" s="84" t="b">
        <v>0</v>
      </c>
      <c r="G234" s="84" t="b">
        <v>0</v>
      </c>
    </row>
    <row r="235" spans="1:7" ht="15">
      <c r="A235" s="84" t="s">
        <v>314</v>
      </c>
      <c r="B235" s="84">
        <v>2</v>
      </c>
      <c r="C235" s="123">
        <v>0.0017935176803830029</v>
      </c>
      <c r="D235" s="84" t="s">
        <v>2374</v>
      </c>
      <c r="E235" s="84" t="b">
        <v>0</v>
      </c>
      <c r="F235" s="84" t="b">
        <v>0</v>
      </c>
      <c r="G235" s="84" t="b">
        <v>0</v>
      </c>
    </row>
    <row r="236" spans="1:7" ht="15">
      <c r="A236" s="84" t="s">
        <v>286</v>
      </c>
      <c r="B236" s="84">
        <v>2</v>
      </c>
      <c r="C236" s="123">
        <v>0.0017935176803830029</v>
      </c>
      <c r="D236" s="84" t="s">
        <v>2374</v>
      </c>
      <c r="E236" s="84" t="b">
        <v>0</v>
      </c>
      <c r="F236" s="84" t="b">
        <v>0</v>
      </c>
      <c r="G236" s="84" t="b">
        <v>0</v>
      </c>
    </row>
    <row r="237" spans="1:7" ht="15">
      <c r="A237" s="84" t="s">
        <v>2339</v>
      </c>
      <c r="B237" s="84">
        <v>2</v>
      </c>
      <c r="C237" s="123">
        <v>0.0017935176803830029</v>
      </c>
      <c r="D237" s="84" t="s">
        <v>2374</v>
      </c>
      <c r="E237" s="84" t="b">
        <v>0</v>
      </c>
      <c r="F237" s="84" t="b">
        <v>0</v>
      </c>
      <c r="G237" s="84" t="b">
        <v>0</v>
      </c>
    </row>
    <row r="238" spans="1:7" ht="15">
      <c r="A238" s="84" t="s">
        <v>2340</v>
      </c>
      <c r="B238" s="84">
        <v>2</v>
      </c>
      <c r="C238" s="123">
        <v>0.0017935176803830029</v>
      </c>
      <c r="D238" s="84" t="s">
        <v>2374</v>
      </c>
      <c r="E238" s="84" t="b">
        <v>0</v>
      </c>
      <c r="F238" s="84" t="b">
        <v>0</v>
      </c>
      <c r="G238" s="84" t="b">
        <v>0</v>
      </c>
    </row>
    <row r="239" spans="1:7" ht="15">
      <c r="A239" s="84" t="s">
        <v>2341</v>
      </c>
      <c r="B239" s="84">
        <v>2</v>
      </c>
      <c r="C239" s="123">
        <v>0.0017935176803830029</v>
      </c>
      <c r="D239" s="84" t="s">
        <v>2374</v>
      </c>
      <c r="E239" s="84" t="b">
        <v>0</v>
      </c>
      <c r="F239" s="84" t="b">
        <v>0</v>
      </c>
      <c r="G239" s="84" t="b">
        <v>0</v>
      </c>
    </row>
    <row r="240" spans="1:7" ht="15">
      <c r="A240" s="84" t="s">
        <v>2342</v>
      </c>
      <c r="B240" s="84">
        <v>2</v>
      </c>
      <c r="C240" s="123">
        <v>0.0017935176803830029</v>
      </c>
      <c r="D240" s="84" t="s">
        <v>2374</v>
      </c>
      <c r="E240" s="84" t="b">
        <v>0</v>
      </c>
      <c r="F240" s="84" t="b">
        <v>0</v>
      </c>
      <c r="G240" s="84" t="b">
        <v>0</v>
      </c>
    </row>
    <row r="241" spans="1:7" ht="15">
      <c r="A241" s="84" t="s">
        <v>2343</v>
      </c>
      <c r="B241" s="84">
        <v>2</v>
      </c>
      <c r="C241" s="123">
        <v>0.0017935176803830029</v>
      </c>
      <c r="D241" s="84" t="s">
        <v>2374</v>
      </c>
      <c r="E241" s="84" t="b">
        <v>1</v>
      </c>
      <c r="F241" s="84" t="b">
        <v>0</v>
      </c>
      <c r="G241" s="84" t="b">
        <v>0</v>
      </c>
    </row>
    <row r="242" spans="1:7" ht="15">
      <c r="A242" s="84" t="s">
        <v>2344</v>
      </c>
      <c r="B242" s="84">
        <v>2</v>
      </c>
      <c r="C242" s="123">
        <v>0.0017935176803830029</v>
      </c>
      <c r="D242" s="84" t="s">
        <v>2374</v>
      </c>
      <c r="E242" s="84" t="b">
        <v>0</v>
      </c>
      <c r="F242" s="84" t="b">
        <v>0</v>
      </c>
      <c r="G242" s="84" t="b">
        <v>0</v>
      </c>
    </row>
    <row r="243" spans="1:7" ht="15">
      <c r="A243" s="84" t="s">
        <v>2345</v>
      </c>
      <c r="B243" s="84">
        <v>2</v>
      </c>
      <c r="C243" s="123">
        <v>0.0017935176803830029</v>
      </c>
      <c r="D243" s="84" t="s">
        <v>2374</v>
      </c>
      <c r="E243" s="84" t="b">
        <v>0</v>
      </c>
      <c r="F243" s="84" t="b">
        <v>0</v>
      </c>
      <c r="G243" s="84" t="b">
        <v>0</v>
      </c>
    </row>
    <row r="244" spans="1:7" ht="15">
      <c r="A244" s="84" t="s">
        <v>2346</v>
      </c>
      <c r="B244" s="84">
        <v>2</v>
      </c>
      <c r="C244" s="123">
        <v>0.0017935176803830029</v>
      </c>
      <c r="D244" s="84" t="s">
        <v>2374</v>
      </c>
      <c r="E244" s="84" t="b">
        <v>0</v>
      </c>
      <c r="F244" s="84" t="b">
        <v>0</v>
      </c>
      <c r="G244" s="84" t="b">
        <v>0</v>
      </c>
    </row>
    <row r="245" spans="1:7" ht="15">
      <c r="A245" s="84" t="s">
        <v>2347</v>
      </c>
      <c r="B245" s="84">
        <v>2</v>
      </c>
      <c r="C245" s="123">
        <v>0.0017935176803830029</v>
      </c>
      <c r="D245" s="84" t="s">
        <v>2374</v>
      </c>
      <c r="E245" s="84" t="b">
        <v>0</v>
      </c>
      <c r="F245" s="84" t="b">
        <v>0</v>
      </c>
      <c r="G245" s="84" t="b">
        <v>0</v>
      </c>
    </row>
    <row r="246" spans="1:7" ht="15">
      <c r="A246" s="84" t="s">
        <v>2348</v>
      </c>
      <c r="B246" s="84">
        <v>2</v>
      </c>
      <c r="C246" s="123">
        <v>0.0017935176803830029</v>
      </c>
      <c r="D246" s="84" t="s">
        <v>2374</v>
      </c>
      <c r="E246" s="84" t="b">
        <v>0</v>
      </c>
      <c r="F246" s="84" t="b">
        <v>0</v>
      </c>
      <c r="G246" s="84" t="b">
        <v>0</v>
      </c>
    </row>
    <row r="247" spans="1:7" ht="15">
      <c r="A247" s="84" t="s">
        <v>2349</v>
      </c>
      <c r="B247" s="84">
        <v>2</v>
      </c>
      <c r="C247" s="123">
        <v>0.0017935176803830029</v>
      </c>
      <c r="D247" s="84" t="s">
        <v>2374</v>
      </c>
      <c r="E247" s="84" t="b">
        <v>0</v>
      </c>
      <c r="F247" s="84" t="b">
        <v>0</v>
      </c>
      <c r="G247" s="84" t="b">
        <v>0</v>
      </c>
    </row>
    <row r="248" spans="1:7" ht="15">
      <c r="A248" s="84" t="s">
        <v>2350</v>
      </c>
      <c r="B248" s="84">
        <v>2</v>
      </c>
      <c r="C248" s="123">
        <v>0.0017935176803830029</v>
      </c>
      <c r="D248" s="84" t="s">
        <v>2374</v>
      </c>
      <c r="E248" s="84" t="b">
        <v>0</v>
      </c>
      <c r="F248" s="84" t="b">
        <v>0</v>
      </c>
      <c r="G248" s="84" t="b">
        <v>0</v>
      </c>
    </row>
    <row r="249" spans="1:7" ht="15">
      <c r="A249" s="84" t="s">
        <v>2351</v>
      </c>
      <c r="B249" s="84">
        <v>2</v>
      </c>
      <c r="C249" s="123">
        <v>0.0017935176803830029</v>
      </c>
      <c r="D249" s="84" t="s">
        <v>2374</v>
      </c>
      <c r="E249" s="84" t="b">
        <v>0</v>
      </c>
      <c r="F249" s="84" t="b">
        <v>0</v>
      </c>
      <c r="G249" s="84" t="b">
        <v>0</v>
      </c>
    </row>
    <row r="250" spans="1:7" ht="15">
      <c r="A250" s="84" t="s">
        <v>2352</v>
      </c>
      <c r="B250" s="84">
        <v>2</v>
      </c>
      <c r="C250" s="123">
        <v>0.0017935176803830029</v>
      </c>
      <c r="D250" s="84" t="s">
        <v>2374</v>
      </c>
      <c r="E250" s="84" t="b">
        <v>1</v>
      </c>
      <c r="F250" s="84" t="b">
        <v>0</v>
      </c>
      <c r="G250" s="84" t="b">
        <v>0</v>
      </c>
    </row>
    <row r="251" spans="1:7" ht="15">
      <c r="A251" s="84" t="s">
        <v>2353</v>
      </c>
      <c r="B251" s="84">
        <v>2</v>
      </c>
      <c r="C251" s="123">
        <v>0.0017935176803830029</v>
      </c>
      <c r="D251" s="84" t="s">
        <v>2374</v>
      </c>
      <c r="E251" s="84" t="b">
        <v>0</v>
      </c>
      <c r="F251" s="84" t="b">
        <v>0</v>
      </c>
      <c r="G251" s="84" t="b">
        <v>0</v>
      </c>
    </row>
    <row r="252" spans="1:7" ht="15">
      <c r="A252" s="84" t="s">
        <v>2354</v>
      </c>
      <c r="B252" s="84">
        <v>2</v>
      </c>
      <c r="C252" s="123">
        <v>0.0017935176803830029</v>
      </c>
      <c r="D252" s="84" t="s">
        <v>2374</v>
      </c>
      <c r="E252" s="84" t="b">
        <v>0</v>
      </c>
      <c r="F252" s="84" t="b">
        <v>0</v>
      </c>
      <c r="G252" s="84" t="b">
        <v>0</v>
      </c>
    </row>
    <row r="253" spans="1:7" ht="15">
      <c r="A253" s="84" t="s">
        <v>2355</v>
      </c>
      <c r="B253" s="84">
        <v>2</v>
      </c>
      <c r="C253" s="123">
        <v>0.0017935176803830029</v>
      </c>
      <c r="D253" s="84" t="s">
        <v>2374</v>
      </c>
      <c r="E253" s="84" t="b">
        <v>0</v>
      </c>
      <c r="F253" s="84" t="b">
        <v>0</v>
      </c>
      <c r="G253" s="84" t="b">
        <v>0</v>
      </c>
    </row>
    <row r="254" spans="1:7" ht="15">
      <c r="A254" s="84" t="s">
        <v>2356</v>
      </c>
      <c r="B254" s="84">
        <v>2</v>
      </c>
      <c r="C254" s="123">
        <v>0.0017935176803830029</v>
      </c>
      <c r="D254" s="84" t="s">
        <v>2374</v>
      </c>
      <c r="E254" s="84" t="b">
        <v>0</v>
      </c>
      <c r="F254" s="84" t="b">
        <v>0</v>
      </c>
      <c r="G254" s="84" t="b">
        <v>0</v>
      </c>
    </row>
    <row r="255" spans="1:7" ht="15">
      <c r="A255" s="84" t="s">
        <v>2357</v>
      </c>
      <c r="B255" s="84">
        <v>2</v>
      </c>
      <c r="C255" s="123">
        <v>0.0017935176803830029</v>
      </c>
      <c r="D255" s="84" t="s">
        <v>2374</v>
      </c>
      <c r="E255" s="84" t="b">
        <v>0</v>
      </c>
      <c r="F255" s="84" t="b">
        <v>0</v>
      </c>
      <c r="G255" s="84" t="b">
        <v>0</v>
      </c>
    </row>
    <row r="256" spans="1:7" ht="15">
      <c r="A256" s="84" t="s">
        <v>2358</v>
      </c>
      <c r="B256" s="84">
        <v>2</v>
      </c>
      <c r="C256" s="123">
        <v>0.0017935176803830029</v>
      </c>
      <c r="D256" s="84" t="s">
        <v>2374</v>
      </c>
      <c r="E256" s="84" t="b">
        <v>0</v>
      </c>
      <c r="F256" s="84" t="b">
        <v>0</v>
      </c>
      <c r="G256" s="84" t="b">
        <v>0</v>
      </c>
    </row>
    <row r="257" spans="1:7" ht="15">
      <c r="A257" s="84" t="s">
        <v>2359</v>
      </c>
      <c r="B257" s="84">
        <v>2</v>
      </c>
      <c r="C257" s="123">
        <v>0.0017935176803830029</v>
      </c>
      <c r="D257" s="84" t="s">
        <v>2374</v>
      </c>
      <c r="E257" s="84" t="b">
        <v>0</v>
      </c>
      <c r="F257" s="84" t="b">
        <v>0</v>
      </c>
      <c r="G257" s="84" t="b">
        <v>0</v>
      </c>
    </row>
    <row r="258" spans="1:7" ht="15">
      <c r="A258" s="84" t="s">
        <v>2360</v>
      </c>
      <c r="B258" s="84">
        <v>2</v>
      </c>
      <c r="C258" s="123">
        <v>0.0017935176803830029</v>
      </c>
      <c r="D258" s="84" t="s">
        <v>2374</v>
      </c>
      <c r="E258" s="84" t="b">
        <v>0</v>
      </c>
      <c r="F258" s="84" t="b">
        <v>0</v>
      </c>
      <c r="G258" s="84" t="b">
        <v>0</v>
      </c>
    </row>
    <row r="259" spans="1:7" ht="15">
      <c r="A259" s="84" t="s">
        <v>2361</v>
      </c>
      <c r="B259" s="84">
        <v>2</v>
      </c>
      <c r="C259" s="123">
        <v>0.0017935176803830029</v>
      </c>
      <c r="D259" s="84" t="s">
        <v>2374</v>
      </c>
      <c r="E259" s="84" t="b">
        <v>0</v>
      </c>
      <c r="F259" s="84" t="b">
        <v>0</v>
      </c>
      <c r="G259" s="84" t="b">
        <v>0</v>
      </c>
    </row>
    <row r="260" spans="1:7" ht="15">
      <c r="A260" s="84" t="s">
        <v>2362</v>
      </c>
      <c r="B260" s="84">
        <v>2</v>
      </c>
      <c r="C260" s="123">
        <v>0.0017935176803830029</v>
      </c>
      <c r="D260" s="84" t="s">
        <v>2374</v>
      </c>
      <c r="E260" s="84" t="b">
        <v>0</v>
      </c>
      <c r="F260" s="84" t="b">
        <v>0</v>
      </c>
      <c r="G260" s="84" t="b">
        <v>0</v>
      </c>
    </row>
    <row r="261" spans="1:7" ht="15">
      <c r="A261" s="84" t="s">
        <v>2363</v>
      </c>
      <c r="B261" s="84">
        <v>2</v>
      </c>
      <c r="C261" s="123">
        <v>0.0017935176803830029</v>
      </c>
      <c r="D261" s="84" t="s">
        <v>2374</v>
      </c>
      <c r="E261" s="84" t="b">
        <v>0</v>
      </c>
      <c r="F261" s="84" t="b">
        <v>0</v>
      </c>
      <c r="G261" s="84" t="b">
        <v>0</v>
      </c>
    </row>
    <row r="262" spans="1:7" ht="15">
      <c r="A262" s="84" t="s">
        <v>2364</v>
      </c>
      <c r="B262" s="84">
        <v>2</v>
      </c>
      <c r="C262" s="123">
        <v>0.002065573708999344</v>
      </c>
      <c r="D262" s="84" t="s">
        <v>2374</v>
      </c>
      <c r="E262" s="84" t="b">
        <v>0</v>
      </c>
      <c r="F262" s="84" t="b">
        <v>0</v>
      </c>
      <c r="G262" s="84" t="b">
        <v>0</v>
      </c>
    </row>
    <row r="263" spans="1:7" ht="15">
      <c r="A263" s="84" t="s">
        <v>2365</v>
      </c>
      <c r="B263" s="84">
        <v>2</v>
      </c>
      <c r="C263" s="123">
        <v>0.0017935176803830029</v>
      </c>
      <c r="D263" s="84" t="s">
        <v>2374</v>
      </c>
      <c r="E263" s="84" t="b">
        <v>0</v>
      </c>
      <c r="F263" s="84" t="b">
        <v>0</v>
      </c>
      <c r="G263" s="84" t="b">
        <v>0</v>
      </c>
    </row>
    <row r="264" spans="1:7" ht="15">
      <c r="A264" s="84" t="s">
        <v>2366</v>
      </c>
      <c r="B264" s="84">
        <v>2</v>
      </c>
      <c r="C264" s="123">
        <v>0.0017935176803830029</v>
      </c>
      <c r="D264" s="84" t="s">
        <v>2374</v>
      </c>
      <c r="E264" s="84" t="b">
        <v>0</v>
      </c>
      <c r="F264" s="84" t="b">
        <v>0</v>
      </c>
      <c r="G264" s="84" t="b">
        <v>0</v>
      </c>
    </row>
    <row r="265" spans="1:7" ht="15">
      <c r="A265" s="84" t="s">
        <v>2367</v>
      </c>
      <c r="B265" s="84">
        <v>2</v>
      </c>
      <c r="C265" s="123">
        <v>0.0017935176803830029</v>
      </c>
      <c r="D265" s="84" t="s">
        <v>2374</v>
      </c>
      <c r="E265" s="84" t="b">
        <v>0</v>
      </c>
      <c r="F265" s="84" t="b">
        <v>0</v>
      </c>
      <c r="G265" s="84" t="b">
        <v>0</v>
      </c>
    </row>
    <row r="266" spans="1:7" ht="15">
      <c r="A266" s="84" t="s">
        <v>2368</v>
      </c>
      <c r="B266" s="84">
        <v>2</v>
      </c>
      <c r="C266" s="123">
        <v>0.002065573708999344</v>
      </c>
      <c r="D266" s="84" t="s">
        <v>2374</v>
      </c>
      <c r="E266" s="84" t="b">
        <v>0</v>
      </c>
      <c r="F266" s="84" t="b">
        <v>0</v>
      </c>
      <c r="G266" s="84" t="b">
        <v>0</v>
      </c>
    </row>
    <row r="267" spans="1:7" ht="15">
      <c r="A267" s="84" t="s">
        <v>1841</v>
      </c>
      <c r="B267" s="84">
        <v>2</v>
      </c>
      <c r="C267" s="123">
        <v>0.002065573708999344</v>
      </c>
      <c r="D267" s="84" t="s">
        <v>2374</v>
      </c>
      <c r="E267" s="84" t="b">
        <v>1</v>
      </c>
      <c r="F267" s="84" t="b">
        <v>0</v>
      </c>
      <c r="G267" s="84" t="b">
        <v>0</v>
      </c>
    </row>
    <row r="268" spans="1:7" ht="15">
      <c r="A268" s="84" t="s">
        <v>2369</v>
      </c>
      <c r="B268" s="84">
        <v>2</v>
      </c>
      <c r="C268" s="123">
        <v>0.0017935176803830029</v>
      </c>
      <c r="D268" s="84" t="s">
        <v>2374</v>
      </c>
      <c r="E268" s="84" t="b">
        <v>0</v>
      </c>
      <c r="F268" s="84" t="b">
        <v>0</v>
      </c>
      <c r="G268" s="84" t="b">
        <v>0</v>
      </c>
    </row>
    <row r="269" spans="1:7" ht="15">
      <c r="A269" s="84" t="s">
        <v>2370</v>
      </c>
      <c r="B269" s="84">
        <v>2</v>
      </c>
      <c r="C269" s="123">
        <v>0.0017935176803830029</v>
      </c>
      <c r="D269" s="84" t="s">
        <v>2374</v>
      </c>
      <c r="E269" s="84" t="b">
        <v>0</v>
      </c>
      <c r="F269" s="84" t="b">
        <v>0</v>
      </c>
      <c r="G269" s="84" t="b">
        <v>0</v>
      </c>
    </row>
    <row r="270" spans="1:7" ht="15">
      <c r="A270" s="84" t="s">
        <v>2371</v>
      </c>
      <c r="B270" s="84">
        <v>2</v>
      </c>
      <c r="C270" s="123">
        <v>0.0017935176803830029</v>
      </c>
      <c r="D270" s="84" t="s">
        <v>2374</v>
      </c>
      <c r="E270" s="84" t="b">
        <v>0</v>
      </c>
      <c r="F270" s="84" t="b">
        <v>0</v>
      </c>
      <c r="G270" s="84" t="b">
        <v>0</v>
      </c>
    </row>
    <row r="271" spans="1:7" ht="15">
      <c r="A271" s="84" t="s">
        <v>1913</v>
      </c>
      <c r="B271" s="84">
        <v>2</v>
      </c>
      <c r="C271" s="123">
        <v>0.0017935176803830029</v>
      </c>
      <c r="D271" s="84" t="s">
        <v>2374</v>
      </c>
      <c r="E271" s="84" t="b">
        <v>0</v>
      </c>
      <c r="F271" s="84" t="b">
        <v>0</v>
      </c>
      <c r="G271" s="84" t="b">
        <v>0</v>
      </c>
    </row>
    <row r="272" spans="1:7" ht="15">
      <c r="A272" s="84" t="s">
        <v>1914</v>
      </c>
      <c r="B272" s="84">
        <v>2</v>
      </c>
      <c r="C272" s="123">
        <v>0.0017935176803830029</v>
      </c>
      <c r="D272" s="84" t="s">
        <v>2374</v>
      </c>
      <c r="E272" s="84" t="b">
        <v>0</v>
      </c>
      <c r="F272" s="84" t="b">
        <v>0</v>
      </c>
      <c r="G272" s="84" t="b">
        <v>0</v>
      </c>
    </row>
    <row r="273" spans="1:7" ht="15">
      <c r="A273" s="84" t="s">
        <v>1915</v>
      </c>
      <c r="B273" s="84">
        <v>2</v>
      </c>
      <c r="C273" s="123">
        <v>0.0017935176803830029</v>
      </c>
      <c r="D273" s="84" t="s">
        <v>2374</v>
      </c>
      <c r="E273" s="84" t="b">
        <v>0</v>
      </c>
      <c r="F273" s="84" t="b">
        <v>0</v>
      </c>
      <c r="G273" s="84" t="b">
        <v>0</v>
      </c>
    </row>
    <row r="274" spans="1:7" ht="15">
      <c r="A274" s="84" t="s">
        <v>306</v>
      </c>
      <c r="B274" s="84">
        <v>2</v>
      </c>
      <c r="C274" s="123">
        <v>0.0017935176803830029</v>
      </c>
      <c r="D274" s="84" t="s">
        <v>2374</v>
      </c>
      <c r="E274" s="84" t="b">
        <v>0</v>
      </c>
      <c r="F274" s="84" t="b">
        <v>0</v>
      </c>
      <c r="G274" s="84" t="b">
        <v>0</v>
      </c>
    </row>
    <row r="275" spans="1:7" ht="15">
      <c r="A275" s="84" t="s">
        <v>1851</v>
      </c>
      <c r="B275" s="84">
        <v>2</v>
      </c>
      <c r="C275" s="123">
        <v>0.0017935176803830029</v>
      </c>
      <c r="D275" s="84" t="s">
        <v>2374</v>
      </c>
      <c r="E275" s="84" t="b">
        <v>0</v>
      </c>
      <c r="F275" s="84" t="b">
        <v>0</v>
      </c>
      <c r="G275" s="84" t="b">
        <v>0</v>
      </c>
    </row>
    <row r="276" spans="1:7" ht="15">
      <c r="A276" s="84" t="s">
        <v>1866</v>
      </c>
      <c r="B276" s="84">
        <v>49</v>
      </c>
      <c r="C276" s="123">
        <v>0.0013470422585470149</v>
      </c>
      <c r="D276" s="84" t="s">
        <v>1772</v>
      </c>
      <c r="E276" s="84" t="b">
        <v>0</v>
      </c>
      <c r="F276" s="84" t="b">
        <v>0</v>
      </c>
      <c r="G276" s="84" t="b">
        <v>0</v>
      </c>
    </row>
    <row r="277" spans="1:7" ht="15">
      <c r="A277" s="84" t="s">
        <v>1868</v>
      </c>
      <c r="B277" s="84">
        <v>39</v>
      </c>
      <c r="C277" s="123">
        <v>0.007189425939534888</v>
      </c>
      <c r="D277" s="84" t="s">
        <v>1772</v>
      </c>
      <c r="E277" s="84" t="b">
        <v>0</v>
      </c>
      <c r="F277" s="84" t="b">
        <v>0</v>
      </c>
      <c r="G277" s="84" t="b">
        <v>0</v>
      </c>
    </row>
    <row r="278" spans="1:7" ht="15">
      <c r="A278" s="84" t="s">
        <v>291</v>
      </c>
      <c r="B278" s="84">
        <v>39</v>
      </c>
      <c r="C278" s="123">
        <v>0.007189425939534888</v>
      </c>
      <c r="D278" s="84" t="s">
        <v>1772</v>
      </c>
      <c r="E278" s="84" t="b">
        <v>0</v>
      </c>
      <c r="F278" s="84" t="b">
        <v>0</v>
      </c>
      <c r="G278" s="84" t="b">
        <v>0</v>
      </c>
    </row>
    <row r="279" spans="1:7" ht="15">
      <c r="A279" s="84" t="s">
        <v>289</v>
      </c>
      <c r="B279" s="84">
        <v>39</v>
      </c>
      <c r="C279" s="123">
        <v>0.007189425939534888</v>
      </c>
      <c r="D279" s="84" t="s">
        <v>1772</v>
      </c>
      <c r="E279" s="84" t="b">
        <v>0</v>
      </c>
      <c r="F279" s="84" t="b">
        <v>0</v>
      </c>
      <c r="G279" s="84" t="b">
        <v>0</v>
      </c>
    </row>
    <row r="280" spans="1:7" ht="15">
      <c r="A280" s="84" t="s">
        <v>290</v>
      </c>
      <c r="B280" s="84">
        <v>30</v>
      </c>
      <c r="C280" s="123">
        <v>0.010939031078082624</v>
      </c>
      <c r="D280" s="84" t="s">
        <v>1772</v>
      </c>
      <c r="E280" s="84" t="b">
        <v>0</v>
      </c>
      <c r="F280" s="84" t="b">
        <v>0</v>
      </c>
      <c r="G280" s="84" t="b">
        <v>0</v>
      </c>
    </row>
    <row r="281" spans="1:7" ht="15">
      <c r="A281" s="84" t="s">
        <v>1870</v>
      </c>
      <c r="B281" s="84">
        <v>29</v>
      </c>
      <c r="C281" s="123">
        <v>0.011249989189510172</v>
      </c>
      <c r="D281" s="84" t="s">
        <v>1772</v>
      </c>
      <c r="E281" s="84" t="b">
        <v>0</v>
      </c>
      <c r="F281" s="84" t="b">
        <v>0</v>
      </c>
      <c r="G281" s="84" t="b">
        <v>0</v>
      </c>
    </row>
    <row r="282" spans="1:7" ht="15">
      <c r="A282" s="84" t="s">
        <v>1871</v>
      </c>
      <c r="B282" s="84">
        <v>29</v>
      </c>
      <c r="C282" s="123">
        <v>0.011249989189510172</v>
      </c>
      <c r="D282" s="84" t="s">
        <v>1772</v>
      </c>
      <c r="E282" s="84" t="b">
        <v>1</v>
      </c>
      <c r="F282" s="84" t="b">
        <v>0</v>
      </c>
      <c r="G282" s="84" t="b">
        <v>0</v>
      </c>
    </row>
    <row r="283" spans="1:7" ht="15">
      <c r="A283" s="84" t="s">
        <v>1872</v>
      </c>
      <c r="B283" s="84">
        <v>29</v>
      </c>
      <c r="C283" s="123">
        <v>0.011249989189510172</v>
      </c>
      <c r="D283" s="84" t="s">
        <v>1772</v>
      </c>
      <c r="E283" s="84" t="b">
        <v>0</v>
      </c>
      <c r="F283" s="84" t="b">
        <v>0</v>
      </c>
      <c r="G283" s="84" t="b">
        <v>0</v>
      </c>
    </row>
    <row r="284" spans="1:7" ht="15">
      <c r="A284" s="84" t="s">
        <v>1873</v>
      </c>
      <c r="B284" s="84">
        <v>29</v>
      </c>
      <c r="C284" s="123">
        <v>0.011249989189510172</v>
      </c>
      <c r="D284" s="84" t="s">
        <v>1772</v>
      </c>
      <c r="E284" s="84" t="b">
        <v>0</v>
      </c>
      <c r="F284" s="84" t="b">
        <v>0</v>
      </c>
      <c r="G284" s="84" t="b">
        <v>0</v>
      </c>
    </row>
    <row r="285" spans="1:7" ht="15">
      <c r="A285" s="84" t="s">
        <v>1874</v>
      </c>
      <c r="B285" s="84">
        <v>29</v>
      </c>
      <c r="C285" s="123">
        <v>0.011249989189510172</v>
      </c>
      <c r="D285" s="84" t="s">
        <v>1772</v>
      </c>
      <c r="E285" s="84" t="b">
        <v>0</v>
      </c>
      <c r="F285" s="84" t="b">
        <v>0</v>
      </c>
      <c r="G285" s="84" t="b">
        <v>0</v>
      </c>
    </row>
    <row r="286" spans="1:7" ht="15">
      <c r="A286" s="84" t="s">
        <v>2188</v>
      </c>
      <c r="B286" s="84">
        <v>29</v>
      </c>
      <c r="C286" s="123">
        <v>0.011249989189510172</v>
      </c>
      <c r="D286" s="84" t="s">
        <v>1772</v>
      </c>
      <c r="E286" s="84" t="b">
        <v>0</v>
      </c>
      <c r="F286" s="84" t="b">
        <v>0</v>
      </c>
      <c r="G286" s="84" t="b">
        <v>0</v>
      </c>
    </row>
    <row r="287" spans="1:7" ht="15">
      <c r="A287" s="84" t="s">
        <v>2189</v>
      </c>
      <c r="B287" s="84">
        <v>28</v>
      </c>
      <c r="C287" s="123">
        <v>0.011537246919557088</v>
      </c>
      <c r="D287" s="84" t="s">
        <v>1772</v>
      </c>
      <c r="E287" s="84" t="b">
        <v>0</v>
      </c>
      <c r="F287" s="84" t="b">
        <v>0</v>
      </c>
      <c r="G287" s="84" t="b">
        <v>0</v>
      </c>
    </row>
    <row r="288" spans="1:7" ht="15">
      <c r="A288" s="84" t="s">
        <v>2190</v>
      </c>
      <c r="B288" s="84">
        <v>17</v>
      </c>
      <c r="C288" s="123">
        <v>0.020263560653791767</v>
      </c>
      <c r="D288" s="84" t="s">
        <v>1772</v>
      </c>
      <c r="E288" s="84" t="b">
        <v>1</v>
      </c>
      <c r="F288" s="84" t="b">
        <v>0</v>
      </c>
      <c r="G288" s="84" t="b">
        <v>0</v>
      </c>
    </row>
    <row r="289" spans="1:7" ht="15">
      <c r="A289" s="84" t="s">
        <v>2192</v>
      </c>
      <c r="B289" s="84">
        <v>9</v>
      </c>
      <c r="C289" s="123">
        <v>0.01072776740494858</v>
      </c>
      <c r="D289" s="84" t="s">
        <v>1772</v>
      </c>
      <c r="E289" s="84" t="b">
        <v>0</v>
      </c>
      <c r="F289" s="84" t="b">
        <v>0</v>
      </c>
      <c r="G289" s="84" t="b">
        <v>0</v>
      </c>
    </row>
    <row r="290" spans="1:7" ht="15">
      <c r="A290" s="84" t="s">
        <v>2210</v>
      </c>
      <c r="B290" s="84">
        <v>8</v>
      </c>
      <c r="C290" s="123">
        <v>0.01018329353298725</v>
      </c>
      <c r="D290" s="84" t="s">
        <v>1772</v>
      </c>
      <c r="E290" s="84" t="b">
        <v>0</v>
      </c>
      <c r="F290" s="84" t="b">
        <v>0</v>
      </c>
      <c r="G290" s="84" t="b">
        <v>0</v>
      </c>
    </row>
    <row r="291" spans="1:7" ht="15">
      <c r="A291" s="84" t="s">
        <v>2211</v>
      </c>
      <c r="B291" s="84">
        <v>8</v>
      </c>
      <c r="C291" s="123">
        <v>0.01018329353298725</v>
      </c>
      <c r="D291" s="84" t="s">
        <v>1772</v>
      </c>
      <c r="E291" s="84" t="b">
        <v>0</v>
      </c>
      <c r="F291" s="84" t="b">
        <v>0</v>
      </c>
      <c r="G291" s="84" t="b">
        <v>0</v>
      </c>
    </row>
    <row r="292" spans="1:7" ht="15">
      <c r="A292" s="84" t="s">
        <v>2212</v>
      </c>
      <c r="B292" s="84">
        <v>8</v>
      </c>
      <c r="C292" s="123">
        <v>0.01018329353298725</v>
      </c>
      <c r="D292" s="84" t="s">
        <v>1772</v>
      </c>
      <c r="E292" s="84" t="b">
        <v>0</v>
      </c>
      <c r="F292" s="84" t="b">
        <v>0</v>
      </c>
      <c r="G292" s="84" t="b">
        <v>0</v>
      </c>
    </row>
    <row r="293" spans="1:7" ht="15">
      <c r="A293" s="84" t="s">
        <v>2213</v>
      </c>
      <c r="B293" s="84">
        <v>8</v>
      </c>
      <c r="C293" s="123">
        <v>0.01018329353298725</v>
      </c>
      <c r="D293" s="84" t="s">
        <v>1772</v>
      </c>
      <c r="E293" s="84" t="b">
        <v>0</v>
      </c>
      <c r="F293" s="84" t="b">
        <v>0</v>
      </c>
      <c r="G293" s="84" t="b">
        <v>0</v>
      </c>
    </row>
    <row r="294" spans="1:7" ht="15">
      <c r="A294" s="84" t="s">
        <v>2214</v>
      </c>
      <c r="B294" s="84">
        <v>8</v>
      </c>
      <c r="C294" s="123">
        <v>0.01018329353298725</v>
      </c>
      <c r="D294" s="84" t="s">
        <v>1772</v>
      </c>
      <c r="E294" s="84" t="b">
        <v>0</v>
      </c>
      <c r="F294" s="84" t="b">
        <v>0</v>
      </c>
      <c r="G294" s="84" t="b">
        <v>0</v>
      </c>
    </row>
    <row r="295" spans="1:7" ht="15">
      <c r="A295" s="84" t="s">
        <v>2215</v>
      </c>
      <c r="B295" s="84">
        <v>8</v>
      </c>
      <c r="C295" s="123">
        <v>0.01018329353298725</v>
      </c>
      <c r="D295" s="84" t="s">
        <v>1772</v>
      </c>
      <c r="E295" s="84" t="b">
        <v>0</v>
      </c>
      <c r="F295" s="84" t="b">
        <v>0</v>
      </c>
      <c r="G295" s="84" t="b">
        <v>0</v>
      </c>
    </row>
    <row r="296" spans="1:7" ht="15">
      <c r="A296" s="84" t="s">
        <v>2216</v>
      </c>
      <c r="B296" s="84">
        <v>8</v>
      </c>
      <c r="C296" s="123">
        <v>0.01018329353298725</v>
      </c>
      <c r="D296" s="84" t="s">
        <v>1772</v>
      </c>
      <c r="E296" s="84" t="b">
        <v>0</v>
      </c>
      <c r="F296" s="84" t="b">
        <v>0</v>
      </c>
      <c r="G296" s="84" t="b">
        <v>0</v>
      </c>
    </row>
    <row r="297" spans="1:7" ht="15">
      <c r="A297" s="84" t="s">
        <v>1867</v>
      </c>
      <c r="B297" s="84">
        <v>5</v>
      </c>
      <c r="C297" s="123">
        <v>0.00874612487950929</v>
      </c>
      <c r="D297" s="84" t="s">
        <v>1772</v>
      </c>
      <c r="E297" s="84" t="b">
        <v>0</v>
      </c>
      <c r="F297" s="84" t="b">
        <v>0</v>
      </c>
      <c r="G297" s="84" t="b">
        <v>0</v>
      </c>
    </row>
    <row r="298" spans="1:7" ht="15">
      <c r="A298" s="84" t="s">
        <v>2193</v>
      </c>
      <c r="B298" s="84">
        <v>4</v>
      </c>
      <c r="C298" s="123">
        <v>0.00699689990360743</v>
      </c>
      <c r="D298" s="84" t="s">
        <v>1772</v>
      </c>
      <c r="E298" s="84" t="b">
        <v>0</v>
      </c>
      <c r="F298" s="84" t="b">
        <v>0</v>
      </c>
      <c r="G298" s="84" t="b">
        <v>0</v>
      </c>
    </row>
    <row r="299" spans="1:7" ht="15">
      <c r="A299" s="84" t="s">
        <v>312</v>
      </c>
      <c r="B299" s="84">
        <v>4</v>
      </c>
      <c r="C299" s="123">
        <v>0.00699689990360743</v>
      </c>
      <c r="D299" s="84" t="s">
        <v>1772</v>
      </c>
      <c r="E299" s="84" t="b">
        <v>0</v>
      </c>
      <c r="F299" s="84" t="b">
        <v>0</v>
      </c>
      <c r="G299" s="84" t="b">
        <v>0</v>
      </c>
    </row>
    <row r="300" spans="1:7" ht="15">
      <c r="A300" s="84" t="s">
        <v>2235</v>
      </c>
      <c r="B300" s="84">
        <v>4</v>
      </c>
      <c r="C300" s="123">
        <v>0.00699689990360743</v>
      </c>
      <c r="D300" s="84" t="s">
        <v>1772</v>
      </c>
      <c r="E300" s="84" t="b">
        <v>0</v>
      </c>
      <c r="F300" s="84" t="b">
        <v>0</v>
      </c>
      <c r="G300" s="84" t="b">
        <v>0</v>
      </c>
    </row>
    <row r="301" spans="1:7" ht="15">
      <c r="A301" s="84" t="s">
        <v>2262</v>
      </c>
      <c r="B301" s="84">
        <v>4</v>
      </c>
      <c r="C301" s="123">
        <v>0.00699689990360743</v>
      </c>
      <c r="D301" s="84" t="s">
        <v>1772</v>
      </c>
      <c r="E301" s="84" t="b">
        <v>0</v>
      </c>
      <c r="F301" s="84" t="b">
        <v>0</v>
      </c>
      <c r="G301" s="84" t="b">
        <v>0</v>
      </c>
    </row>
    <row r="302" spans="1:7" ht="15">
      <c r="A302" s="84" t="s">
        <v>2263</v>
      </c>
      <c r="B302" s="84">
        <v>4</v>
      </c>
      <c r="C302" s="123">
        <v>0.00699689990360743</v>
      </c>
      <c r="D302" s="84" t="s">
        <v>1772</v>
      </c>
      <c r="E302" s="84" t="b">
        <v>0</v>
      </c>
      <c r="F302" s="84" t="b">
        <v>0</v>
      </c>
      <c r="G302" s="84" t="b">
        <v>0</v>
      </c>
    </row>
    <row r="303" spans="1:7" ht="15">
      <c r="A303" s="84" t="s">
        <v>2264</v>
      </c>
      <c r="B303" s="84">
        <v>4</v>
      </c>
      <c r="C303" s="123">
        <v>0.00699689990360743</v>
      </c>
      <c r="D303" s="84" t="s">
        <v>1772</v>
      </c>
      <c r="E303" s="84" t="b">
        <v>0</v>
      </c>
      <c r="F303" s="84" t="b">
        <v>0</v>
      </c>
      <c r="G303" s="84" t="b">
        <v>0</v>
      </c>
    </row>
    <row r="304" spans="1:7" ht="15">
      <c r="A304" s="84" t="s">
        <v>2265</v>
      </c>
      <c r="B304" s="84">
        <v>4</v>
      </c>
      <c r="C304" s="123">
        <v>0.00699689990360743</v>
      </c>
      <c r="D304" s="84" t="s">
        <v>1772</v>
      </c>
      <c r="E304" s="84" t="b">
        <v>0</v>
      </c>
      <c r="F304" s="84" t="b">
        <v>0</v>
      </c>
      <c r="G304" s="84" t="b">
        <v>0</v>
      </c>
    </row>
    <row r="305" spans="1:7" ht="15">
      <c r="A305" s="84" t="s">
        <v>311</v>
      </c>
      <c r="B305" s="84">
        <v>4</v>
      </c>
      <c r="C305" s="123">
        <v>0.00699689990360743</v>
      </c>
      <c r="D305" s="84" t="s">
        <v>1772</v>
      </c>
      <c r="E305" s="84" t="b">
        <v>0</v>
      </c>
      <c r="F305" s="84" t="b">
        <v>0</v>
      </c>
      <c r="G305" s="84" t="b">
        <v>0</v>
      </c>
    </row>
    <row r="306" spans="1:7" ht="15">
      <c r="A306" s="84" t="s">
        <v>310</v>
      </c>
      <c r="B306" s="84">
        <v>4</v>
      </c>
      <c r="C306" s="123">
        <v>0.00699689990360743</v>
      </c>
      <c r="D306" s="84" t="s">
        <v>1772</v>
      </c>
      <c r="E306" s="84" t="b">
        <v>0</v>
      </c>
      <c r="F306" s="84" t="b">
        <v>0</v>
      </c>
      <c r="G306" s="84" t="b">
        <v>0</v>
      </c>
    </row>
    <row r="307" spans="1:7" ht="15">
      <c r="A307" s="84" t="s">
        <v>292</v>
      </c>
      <c r="B307" s="84">
        <v>4</v>
      </c>
      <c r="C307" s="123">
        <v>0.00699689990360743</v>
      </c>
      <c r="D307" s="84" t="s">
        <v>1772</v>
      </c>
      <c r="E307" s="84" t="b">
        <v>0</v>
      </c>
      <c r="F307" s="84" t="b">
        <v>0</v>
      </c>
      <c r="G307" s="84" t="b">
        <v>0</v>
      </c>
    </row>
    <row r="308" spans="1:7" ht="15">
      <c r="A308" s="84" t="s">
        <v>283</v>
      </c>
      <c r="B308" s="84">
        <v>3</v>
      </c>
      <c r="C308" s="123">
        <v>0.005840738550846237</v>
      </c>
      <c r="D308" s="84" t="s">
        <v>1772</v>
      </c>
      <c r="E308" s="84" t="b">
        <v>0</v>
      </c>
      <c r="F308" s="84" t="b">
        <v>0</v>
      </c>
      <c r="G308" s="84" t="b">
        <v>0</v>
      </c>
    </row>
    <row r="309" spans="1:7" ht="15">
      <c r="A309" s="84" t="s">
        <v>2220</v>
      </c>
      <c r="B309" s="84">
        <v>3</v>
      </c>
      <c r="C309" s="123">
        <v>0.005840738550846237</v>
      </c>
      <c r="D309" s="84" t="s">
        <v>1772</v>
      </c>
      <c r="E309" s="84" t="b">
        <v>0</v>
      </c>
      <c r="F309" s="84" t="b">
        <v>0</v>
      </c>
      <c r="G309" s="84" t="b">
        <v>0</v>
      </c>
    </row>
    <row r="310" spans="1:7" ht="15">
      <c r="A310" s="84" t="s">
        <v>299</v>
      </c>
      <c r="B310" s="84">
        <v>3</v>
      </c>
      <c r="C310" s="123">
        <v>0.005840738550846237</v>
      </c>
      <c r="D310" s="84" t="s">
        <v>1772</v>
      </c>
      <c r="E310" s="84" t="b">
        <v>0</v>
      </c>
      <c r="F310" s="84" t="b">
        <v>0</v>
      </c>
      <c r="G310" s="84" t="b">
        <v>0</v>
      </c>
    </row>
    <row r="311" spans="1:7" ht="15">
      <c r="A311" s="84" t="s">
        <v>2353</v>
      </c>
      <c r="B311" s="84">
        <v>2</v>
      </c>
      <c r="C311" s="123">
        <v>0.004451076520360617</v>
      </c>
      <c r="D311" s="84" t="s">
        <v>1772</v>
      </c>
      <c r="E311" s="84" t="b">
        <v>0</v>
      </c>
      <c r="F311" s="84" t="b">
        <v>0</v>
      </c>
      <c r="G311" s="84" t="b">
        <v>0</v>
      </c>
    </row>
    <row r="312" spans="1:7" ht="15">
      <c r="A312" s="84" t="s">
        <v>1907</v>
      </c>
      <c r="B312" s="84">
        <v>2</v>
      </c>
      <c r="C312" s="123">
        <v>0.004451076520360617</v>
      </c>
      <c r="D312" s="84" t="s">
        <v>1772</v>
      </c>
      <c r="E312" s="84" t="b">
        <v>0</v>
      </c>
      <c r="F312" s="84" t="b">
        <v>0</v>
      </c>
      <c r="G312" s="84" t="b">
        <v>0</v>
      </c>
    </row>
    <row r="313" spans="1:7" ht="15">
      <c r="A313" s="84" t="s">
        <v>2354</v>
      </c>
      <c r="B313" s="84">
        <v>2</v>
      </c>
      <c r="C313" s="123">
        <v>0.004451076520360617</v>
      </c>
      <c r="D313" s="84" t="s">
        <v>1772</v>
      </c>
      <c r="E313" s="84" t="b">
        <v>0</v>
      </c>
      <c r="F313" s="84" t="b">
        <v>0</v>
      </c>
      <c r="G313" s="84" t="b">
        <v>0</v>
      </c>
    </row>
    <row r="314" spans="1:7" ht="15">
      <c r="A314" s="84" t="s">
        <v>2355</v>
      </c>
      <c r="B314" s="84">
        <v>2</v>
      </c>
      <c r="C314" s="123">
        <v>0.004451076520360617</v>
      </c>
      <c r="D314" s="84" t="s">
        <v>1772</v>
      </c>
      <c r="E314" s="84" t="b">
        <v>0</v>
      </c>
      <c r="F314" s="84" t="b">
        <v>0</v>
      </c>
      <c r="G314" s="84" t="b">
        <v>0</v>
      </c>
    </row>
    <row r="315" spans="1:7" ht="15">
      <c r="A315" s="84" t="s">
        <v>2203</v>
      </c>
      <c r="B315" s="84">
        <v>2</v>
      </c>
      <c r="C315" s="123">
        <v>0.004451076520360617</v>
      </c>
      <c r="D315" s="84" t="s">
        <v>1772</v>
      </c>
      <c r="E315" s="84" t="b">
        <v>0</v>
      </c>
      <c r="F315" s="84" t="b">
        <v>0</v>
      </c>
      <c r="G315" s="84" t="b">
        <v>0</v>
      </c>
    </row>
    <row r="316" spans="1:7" ht="15">
      <c r="A316" s="84" t="s">
        <v>2191</v>
      </c>
      <c r="B316" s="84">
        <v>2</v>
      </c>
      <c r="C316" s="123">
        <v>0.004451076520360617</v>
      </c>
      <c r="D316" s="84" t="s">
        <v>1772</v>
      </c>
      <c r="E316" s="84" t="b">
        <v>0</v>
      </c>
      <c r="F316" s="84" t="b">
        <v>0</v>
      </c>
      <c r="G316" s="84" t="b">
        <v>0</v>
      </c>
    </row>
    <row r="317" spans="1:7" ht="15">
      <c r="A317" s="84" t="s">
        <v>2204</v>
      </c>
      <c r="B317" s="84">
        <v>2</v>
      </c>
      <c r="C317" s="123">
        <v>0.004451076520360617</v>
      </c>
      <c r="D317" s="84" t="s">
        <v>1772</v>
      </c>
      <c r="E317" s="84" t="b">
        <v>0</v>
      </c>
      <c r="F317" s="84" t="b">
        <v>0</v>
      </c>
      <c r="G317" s="84" t="b">
        <v>0</v>
      </c>
    </row>
    <row r="318" spans="1:7" ht="15">
      <c r="A318" s="84" t="s">
        <v>2249</v>
      </c>
      <c r="B318" s="84">
        <v>2</v>
      </c>
      <c r="C318" s="123">
        <v>0.004451076520360617</v>
      </c>
      <c r="D318" s="84" t="s">
        <v>1772</v>
      </c>
      <c r="E318" s="84" t="b">
        <v>0</v>
      </c>
      <c r="F318" s="84" t="b">
        <v>0</v>
      </c>
      <c r="G318" s="84" t="b">
        <v>0</v>
      </c>
    </row>
    <row r="319" spans="1:7" ht="15">
      <c r="A319" s="84" t="s">
        <v>2356</v>
      </c>
      <c r="B319" s="84">
        <v>2</v>
      </c>
      <c r="C319" s="123">
        <v>0.004451076520360617</v>
      </c>
      <c r="D319" s="84" t="s">
        <v>1772</v>
      </c>
      <c r="E319" s="84" t="b">
        <v>0</v>
      </c>
      <c r="F319" s="84" t="b">
        <v>0</v>
      </c>
      <c r="G319" s="84" t="b">
        <v>0</v>
      </c>
    </row>
    <row r="320" spans="1:7" ht="15">
      <c r="A320" s="84" t="s">
        <v>2255</v>
      </c>
      <c r="B320" s="84">
        <v>2</v>
      </c>
      <c r="C320" s="123">
        <v>0.004451076520360617</v>
      </c>
      <c r="D320" s="84" t="s">
        <v>1772</v>
      </c>
      <c r="E320" s="84" t="b">
        <v>0</v>
      </c>
      <c r="F320" s="84" t="b">
        <v>0</v>
      </c>
      <c r="G320" s="84" t="b">
        <v>0</v>
      </c>
    </row>
    <row r="321" spans="1:7" ht="15">
      <c r="A321" s="84" t="s">
        <v>305</v>
      </c>
      <c r="B321" s="84">
        <v>2</v>
      </c>
      <c r="C321" s="123">
        <v>0.004451076520360617</v>
      </c>
      <c r="D321" s="84" t="s">
        <v>1772</v>
      </c>
      <c r="E321" s="84" t="b">
        <v>0</v>
      </c>
      <c r="F321" s="84" t="b">
        <v>0</v>
      </c>
      <c r="G321" s="84" t="b">
        <v>0</v>
      </c>
    </row>
    <row r="322" spans="1:7" ht="15">
      <c r="A322" s="84" t="s">
        <v>2217</v>
      </c>
      <c r="B322" s="84">
        <v>2</v>
      </c>
      <c r="C322" s="123">
        <v>0.004451076520360617</v>
      </c>
      <c r="D322" s="84" t="s">
        <v>1772</v>
      </c>
      <c r="E322" s="84" t="b">
        <v>0</v>
      </c>
      <c r="F322" s="84" t="b">
        <v>0</v>
      </c>
      <c r="G322" s="84" t="b">
        <v>0</v>
      </c>
    </row>
    <row r="323" spans="1:7" ht="15">
      <c r="A323" s="84" t="s">
        <v>1918</v>
      </c>
      <c r="B323" s="84">
        <v>2</v>
      </c>
      <c r="C323" s="123">
        <v>0.004451076520360617</v>
      </c>
      <c r="D323" s="84" t="s">
        <v>1772</v>
      </c>
      <c r="E323" s="84" t="b">
        <v>0</v>
      </c>
      <c r="F323" s="84" t="b">
        <v>0</v>
      </c>
      <c r="G323" s="84" t="b">
        <v>0</v>
      </c>
    </row>
    <row r="324" spans="1:7" ht="15">
      <c r="A324" s="84" t="s">
        <v>2206</v>
      </c>
      <c r="B324" s="84">
        <v>2</v>
      </c>
      <c r="C324" s="123">
        <v>0.004451076520360617</v>
      </c>
      <c r="D324" s="84" t="s">
        <v>1772</v>
      </c>
      <c r="E324" s="84" t="b">
        <v>0</v>
      </c>
      <c r="F324" s="84" t="b">
        <v>0</v>
      </c>
      <c r="G324" s="84" t="b">
        <v>0</v>
      </c>
    </row>
    <row r="325" spans="1:7" ht="15">
      <c r="A325" s="84" t="s">
        <v>2221</v>
      </c>
      <c r="B325" s="84">
        <v>2</v>
      </c>
      <c r="C325" s="123">
        <v>0.004451076520360617</v>
      </c>
      <c r="D325" s="84" t="s">
        <v>1772</v>
      </c>
      <c r="E325" s="84" t="b">
        <v>1</v>
      </c>
      <c r="F325" s="84" t="b">
        <v>0</v>
      </c>
      <c r="G325" s="84" t="b">
        <v>0</v>
      </c>
    </row>
    <row r="326" spans="1:7" ht="15">
      <c r="A326" s="84" t="s">
        <v>2357</v>
      </c>
      <c r="B326" s="84">
        <v>2</v>
      </c>
      <c r="C326" s="123">
        <v>0.004451076520360617</v>
      </c>
      <c r="D326" s="84" t="s">
        <v>1772</v>
      </c>
      <c r="E326" s="84" t="b">
        <v>0</v>
      </c>
      <c r="F326" s="84" t="b">
        <v>0</v>
      </c>
      <c r="G326" s="84" t="b">
        <v>0</v>
      </c>
    </row>
    <row r="327" spans="1:7" ht="15">
      <c r="A327" s="84" t="s">
        <v>1866</v>
      </c>
      <c r="B327" s="84">
        <v>79</v>
      </c>
      <c r="C327" s="123">
        <v>0.006982360498359037</v>
      </c>
      <c r="D327" s="84" t="s">
        <v>1773</v>
      </c>
      <c r="E327" s="84" t="b">
        <v>0</v>
      </c>
      <c r="F327" s="84" t="b">
        <v>0</v>
      </c>
      <c r="G327" s="84" t="b">
        <v>0</v>
      </c>
    </row>
    <row r="328" spans="1:7" ht="15">
      <c r="A328" s="84" t="s">
        <v>1867</v>
      </c>
      <c r="B328" s="84">
        <v>50</v>
      </c>
      <c r="C328" s="123">
        <v>0.01837422494638964</v>
      </c>
      <c r="D328" s="84" t="s">
        <v>1773</v>
      </c>
      <c r="E328" s="84" t="b">
        <v>0</v>
      </c>
      <c r="F328" s="84" t="b">
        <v>0</v>
      </c>
      <c r="G328" s="84" t="b">
        <v>0</v>
      </c>
    </row>
    <row r="329" spans="1:7" ht="15">
      <c r="A329" s="84" t="s">
        <v>283</v>
      </c>
      <c r="B329" s="84">
        <v>30</v>
      </c>
      <c r="C329" s="123">
        <v>0.014563875948238878</v>
      </c>
      <c r="D329" s="84" t="s">
        <v>1773</v>
      </c>
      <c r="E329" s="84" t="b">
        <v>0</v>
      </c>
      <c r="F329" s="84" t="b">
        <v>0</v>
      </c>
      <c r="G329" s="84" t="b">
        <v>0</v>
      </c>
    </row>
    <row r="330" spans="1:7" ht="15">
      <c r="A330" s="84" t="s">
        <v>1876</v>
      </c>
      <c r="B330" s="84">
        <v>29</v>
      </c>
      <c r="C330" s="123">
        <v>0.014481599864034585</v>
      </c>
      <c r="D330" s="84" t="s">
        <v>1773</v>
      </c>
      <c r="E330" s="84" t="b">
        <v>0</v>
      </c>
      <c r="F330" s="84" t="b">
        <v>0</v>
      </c>
      <c r="G330" s="84" t="b">
        <v>0</v>
      </c>
    </row>
    <row r="331" spans="1:7" ht="15">
      <c r="A331" s="84" t="s">
        <v>1877</v>
      </c>
      <c r="B331" s="84">
        <v>17</v>
      </c>
      <c r="C331" s="123">
        <v>0.012212664422419034</v>
      </c>
      <c r="D331" s="84" t="s">
        <v>1773</v>
      </c>
      <c r="E331" s="84" t="b">
        <v>0</v>
      </c>
      <c r="F331" s="84" t="b">
        <v>0</v>
      </c>
      <c r="G331" s="84" t="b">
        <v>0</v>
      </c>
    </row>
    <row r="332" spans="1:7" ht="15">
      <c r="A332" s="84" t="s">
        <v>1835</v>
      </c>
      <c r="B332" s="84">
        <v>16</v>
      </c>
      <c r="C332" s="123">
        <v>0.011892065617171975</v>
      </c>
      <c r="D332" s="84" t="s">
        <v>1773</v>
      </c>
      <c r="E332" s="84" t="b">
        <v>0</v>
      </c>
      <c r="F332" s="84" t="b">
        <v>0</v>
      </c>
      <c r="G332" s="84" t="b">
        <v>0</v>
      </c>
    </row>
    <row r="333" spans="1:7" ht="15">
      <c r="A333" s="84" t="s">
        <v>1878</v>
      </c>
      <c r="B333" s="84">
        <v>15</v>
      </c>
      <c r="C333" s="123">
        <v>0.01154581893253277</v>
      </c>
      <c r="D333" s="84" t="s">
        <v>1773</v>
      </c>
      <c r="E333" s="84" t="b">
        <v>0</v>
      </c>
      <c r="F333" s="84" t="b">
        <v>0</v>
      </c>
      <c r="G333" s="84" t="b">
        <v>0</v>
      </c>
    </row>
    <row r="334" spans="1:7" ht="15">
      <c r="A334" s="84" t="s">
        <v>1879</v>
      </c>
      <c r="B334" s="84">
        <v>14</v>
      </c>
      <c r="C334" s="123">
        <v>0.011172212049291402</v>
      </c>
      <c r="D334" s="84" t="s">
        <v>1773</v>
      </c>
      <c r="E334" s="84" t="b">
        <v>0</v>
      </c>
      <c r="F334" s="84" t="b">
        <v>0</v>
      </c>
      <c r="G334" s="84" t="b">
        <v>0</v>
      </c>
    </row>
    <row r="335" spans="1:7" ht="15">
      <c r="A335" s="84" t="s">
        <v>1880</v>
      </c>
      <c r="B335" s="84">
        <v>11</v>
      </c>
      <c r="C335" s="123">
        <v>0.009866069212348411</v>
      </c>
      <c r="D335" s="84" t="s">
        <v>1773</v>
      </c>
      <c r="E335" s="84" t="b">
        <v>0</v>
      </c>
      <c r="F335" s="84" t="b">
        <v>0</v>
      </c>
      <c r="G335" s="84" t="b">
        <v>0</v>
      </c>
    </row>
    <row r="336" spans="1:7" ht="15">
      <c r="A336" s="84" t="s">
        <v>1881</v>
      </c>
      <c r="B336" s="84">
        <v>11</v>
      </c>
      <c r="C336" s="123">
        <v>0.009866069212348411</v>
      </c>
      <c r="D336" s="84" t="s">
        <v>1773</v>
      </c>
      <c r="E336" s="84" t="b">
        <v>0</v>
      </c>
      <c r="F336" s="84" t="b">
        <v>0</v>
      </c>
      <c r="G336" s="84" t="b">
        <v>0</v>
      </c>
    </row>
    <row r="337" spans="1:7" ht="15">
      <c r="A337" s="84" t="s">
        <v>300</v>
      </c>
      <c r="B337" s="84">
        <v>11</v>
      </c>
      <c r="C337" s="123">
        <v>0.009866069212348411</v>
      </c>
      <c r="D337" s="84" t="s">
        <v>1773</v>
      </c>
      <c r="E337" s="84" t="b">
        <v>0</v>
      </c>
      <c r="F337" s="84" t="b">
        <v>0</v>
      </c>
      <c r="G337" s="84" t="b">
        <v>0</v>
      </c>
    </row>
    <row r="338" spans="1:7" ht="15">
      <c r="A338" s="84" t="s">
        <v>1887</v>
      </c>
      <c r="B338" s="84">
        <v>10</v>
      </c>
      <c r="C338" s="123">
        <v>0.009360019600495702</v>
      </c>
      <c r="D338" s="84" t="s">
        <v>1773</v>
      </c>
      <c r="E338" s="84" t="b">
        <v>0</v>
      </c>
      <c r="F338" s="84" t="b">
        <v>0</v>
      </c>
      <c r="G338" s="84" t="b">
        <v>0</v>
      </c>
    </row>
    <row r="339" spans="1:7" ht="15">
      <c r="A339" s="84" t="s">
        <v>267</v>
      </c>
      <c r="B339" s="84">
        <v>10</v>
      </c>
      <c r="C339" s="123">
        <v>0.009360019600495702</v>
      </c>
      <c r="D339" s="84" t="s">
        <v>1773</v>
      </c>
      <c r="E339" s="84" t="b">
        <v>0</v>
      </c>
      <c r="F339" s="84" t="b">
        <v>0</v>
      </c>
      <c r="G339" s="84" t="b">
        <v>0</v>
      </c>
    </row>
    <row r="340" spans="1:7" ht="15">
      <c r="A340" s="84" t="s">
        <v>2194</v>
      </c>
      <c r="B340" s="84">
        <v>9</v>
      </c>
      <c r="C340" s="123">
        <v>0.008812891497902294</v>
      </c>
      <c r="D340" s="84" t="s">
        <v>1773</v>
      </c>
      <c r="E340" s="84" t="b">
        <v>1</v>
      </c>
      <c r="F340" s="84" t="b">
        <v>0</v>
      </c>
      <c r="G340" s="84" t="b">
        <v>0</v>
      </c>
    </row>
    <row r="341" spans="1:7" ht="15">
      <c r="A341" s="84" t="s">
        <v>2198</v>
      </c>
      <c r="B341" s="84">
        <v>9</v>
      </c>
      <c r="C341" s="123">
        <v>0.008812891497902294</v>
      </c>
      <c r="D341" s="84" t="s">
        <v>1773</v>
      </c>
      <c r="E341" s="84" t="b">
        <v>0</v>
      </c>
      <c r="F341" s="84" t="b">
        <v>0</v>
      </c>
      <c r="G341" s="84" t="b">
        <v>0</v>
      </c>
    </row>
    <row r="342" spans="1:7" ht="15">
      <c r="A342" s="84" t="s">
        <v>2199</v>
      </c>
      <c r="B342" s="84">
        <v>9</v>
      </c>
      <c r="C342" s="123">
        <v>0.008812891497902294</v>
      </c>
      <c r="D342" s="84" t="s">
        <v>1773</v>
      </c>
      <c r="E342" s="84" t="b">
        <v>0</v>
      </c>
      <c r="F342" s="84" t="b">
        <v>1</v>
      </c>
      <c r="G342" s="84" t="b">
        <v>0</v>
      </c>
    </row>
    <row r="343" spans="1:7" ht="15">
      <c r="A343" s="84" t="s">
        <v>2200</v>
      </c>
      <c r="B343" s="84">
        <v>9</v>
      </c>
      <c r="C343" s="123">
        <v>0.008812891497902294</v>
      </c>
      <c r="D343" s="84" t="s">
        <v>1773</v>
      </c>
      <c r="E343" s="84" t="b">
        <v>0</v>
      </c>
      <c r="F343" s="84" t="b">
        <v>0</v>
      </c>
      <c r="G343" s="84" t="b">
        <v>0</v>
      </c>
    </row>
    <row r="344" spans="1:7" ht="15">
      <c r="A344" s="84" t="s">
        <v>305</v>
      </c>
      <c r="B344" s="84">
        <v>9</v>
      </c>
      <c r="C344" s="123">
        <v>0.008812891497902294</v>
      </c>
      <c r="D344" s="84" t="s">
        <v>1773</v>
      </c>
      <c r="E344" s="84" t="b">
        <v>0</v>
      </c>
      <c r="F344" s="84" t="b">
        <v>0</v>
      </c>
      <c r="G344" s="84" t="b">
        <v>0</v>
      </c>
    </row>
    <row r="345" spans="1:7" ht="15">
      <c r="A345" s="84" t="s">
        <v>1883</v>
      </c>
      <c r="B345" s="84">
        <v>9</v>
      </c>
      <c r="C345" s="123">
        <v>0.010309417778828765</v>
      </c>
      <c r="D345" s="84" t="s">
        <v>1773</v>
      </c>
      <c r="E345" s="84" t="b">
        <v>0</v>
      </c>
      <c r="F345" s="84" t="b">
        <v>0</v>
      </c>
      <c r="G345" s="84" t="b">
        <v>0</v>
      </c>
    </row>
    <row r="346" spans="1:7" ht="15">
      <c r="A346" s="84" t="s">
        <v>2195</v>
      </c>
      <c r="B346" s="84">
        <v>9</v>
      </c>
      <c r="C346" s="123">
        <v>0.008812891497902294</v>
      </c>
      <c r="D346" s="84" t="s">
        <v>1773</v>
      </c>
      <c r="E346" s="84" t="b">
        <v>1</v>
      </c>
      <c r="F346" s="84" t="b">
        <v>0</v>
      </c>
      <c r="G346" s="84" t="b">
        <v>0</v>
      </c>
    </row>
    <row r="347" spans="1:7" ht="15">
      <c r="A347" s="84" t="s">
        <v>2205</v>
      </c>
      <c r="B347" s="84">
        <v>8</v>
      </c>
      <c r="C347" s="123">
        <v>0.008220102653073099</v>
      </c>
      <c r="D347" s="84" t="s">
        <v>1773</v>
      </c>
      <c r="E347" s="84" t="b">
        <v>0</v>
      </c>
      <c r="F347" s="84" t="b">
        <v>0</v>
      </c>
      <c r="G347" s="84" t="b">
        <v>0</v>
      </c>
    </row>
    <row r="348" spans="1:7" ht="15">
      <c r="A348" s="84" t="s">
        <v>1909</v>
      </c>
      <c r="B348" s="84">
        <v>8</v>
      </c>
      <c r="C348" s="123">
        <v>0.010494172497560208</v>
      </c>
      <c r="D348" s="84" t="s">
        <v>1773</v>
      </c>
      <c r="E348" s="84" t="b">
        <v>0</v>
      </c>
      <c r="F348" s="84" t="b">
        <v>0</v>
      </c>
      <c r="G348" s="84" t="b">
        <v>0</v>
      </c>
    </row>
    <row r="349" spans="1:7" ht="15">
      <c r="A349" s="84" t="s">
        <v>2197</v>
      </c>
      <c r="B349" s="84">
        <v>8</v>
      </c>
      <c r="C349" s="123">
        <v>0.008220102653073099</v>
      </c>
      <c r="D349" s="84" t="s">
        <v>1773</v>
      </c>
      <c r="E349" s="84" t="b">
        <v>0</v>
      </c>
      <c r="F349" s="84" t="b">
        <v>0</v>
      </c>
      <c r="G349" s="84" t="b">
        <v>0</v>
      </c>
    </row>
    <row r="350" spans="1:7" ht="15">
      <c r="A350" s="84" t="s">
        <v>299</v>
      </c>
      <c r="B350" s="84">
        <v>7</v>
      </c>
      <c r="C350" s="123">
        <v>0.007575917138571922</v>
      </c>
      <c r="D350" s="84" t="s">
        <v>1773</v>
      </c>
      <c r="E350" s="84" t="b">
        <v>0</v>
      </c>
      <c r="F350" s="84" t="b">
        <v>0</v>
      </c>
      <c r="G350" s="84" t="b">
        <v>0</v>
      </c>
    </row>
    <row r="351" spans="1:7" ht="15">
      <c r="A351" s="84" t="s">
        <v>2191</v>
      </c>
      <c r="B351" s="84">
        <v>7</v>
      </c>
      <c r="C351" s="123">
        <v>0.007575917138571922</v>
      </c>
      <c r="D351" s="84" t="s">
        <v>1773</v>
      </c>
      <c r="E351" s="84" t="b">
        <v>0</v>
      </c>
      <c r="F351" s="84" t="b">
        <v>0</v>
      </c>
      <c r="G351" s="84" t="b">
        <v>0</v>
      </c>
    </row>
    <row r="352" spans="1:7" ht="15">
      <c r="A352" s="84" t="s">
        <v>2209</v>
      </c>
      <c r="B352" s="84">
        <v>7</v>
      </c>
      <c r="C352" s="123">
        <v>0.007575917138571922</v>
      </c>
      <c r="D352" s="84" t="s">
        <v>1773</v>
      </c>
      <c r="E352" s="84" t="b">
        <v>1</v>
      </c>
      <c r="F352" s="84" t="b">
        <v>0</v>
      </c>
      <c r="G352" s="84" t="b">
        <v>0</v>
      </c>
    </row>
    <row r="353" spans="1:7" ht="15">
      <c r="A353" s="84" t="s">
        <v>1918</v>
      </c>
      <c r="B353" s="84">
        <v>7</v>
      </c>
      <c r="C353" s="123">
        <v>0.007575917138571922</v>
      </c>
      <c r="D353" s="84" t="s">
        <v>1773</v>
      </c>
      <c r="E353" s="84" t="b">
        <v>0</v>
      </c>
      <c r="F353" s="84" t="b">
        <v>0</v>
      </c>
      <c r="G353" s="84" t="b">
        <v>0</v>
      </c>
    </row>
    <row r="354" spans="1:7" ht="15">
      <c r="A354" s="84" t="s">
        <v>2207</v>
      </c>
      <c r="B354" s="84">
        <v>7</v>
      </c>
      <c r="C354" s="123">
        <v>0.007575917138571922</v>
      </c>
      <c r="D354" s="84" t="s">
        <v>1773</v>
      </c>
      <c r="E354" s="84" t="b">
        <v>0</v>
      </c>
      <c r="F354" s="84" t="b">
        <v>0</v>
      </c>
      <c r="G354" s="84" t="b">
        <v>0</v>
      </c>
    </row>
    <row r="355" spans="1:7" ht="15">
      <c r="A355" s="84" t="s">
        <v>2222</v>
      </c>
      <c r="B355" s="84">
        <v>6</v>
      </c>
      <c r="C355" s="123">
        <v>0.006872945185885843</v>
      </c>
      <c r="D355" s="84" t="s">
        <v>1773</v>
      </c>
      <c r="E355" s="84" t="b">
        <v>0</v>
      </c>
      <c r="F355" s="84" t="b">
        <v>0</v>
      </c>
      <c r="G355" s="84" t="b">
        <v>0</v>
      </c>
    </row>
    <row r="356" spans="1:7" ht="15">
      <c r="A356" s="84" t="s">
        <v>2223</v>
      </c>
      <c r="B356" s="84">
        <v>6</v>
      </c>
      <c r="C356" s="123">
        <v>0.006872945185885843</v>
      </c>
      <c r="D356" s="84" t="s">
        <v>1773</v>
      </c>
      <c r="E356" s="84" t="b">
        <v>0</v>
      </c>
      <c r="F356" s="84" t="b">
        <v>0</v>
      </c>
      <c r="G356" s="84" t="b">
        <v>0</v>
      </c>
    </row>
    <row r="357" spans="1:7" ht="15">
      <c r="A357" s="84" t="s">
        <v>2225</v>
      </c>
      <c r="B357" s="84">
        <v>6</v>
      </c>
      <c r="C357" s="123">
        <v>0.006872945185885843</v>
      </c>
      <c r="D357" s="84" t="s">
        <v>1773</v>
      </c>
      <c r="E357" s="84" t="b">
        <v>0</v>
      </c>
      <c r="F357" s="84" t="b">
        <v>0</v>
      </c>
      <c r="G357" s="84" t="b">
        <v>0</v>
      </c>
    </row>
    <row r="358" spans="1:7" ht="15">
      <c r="A358" s="84" t="s">
        <v>2196</v>
      </c>
      <c r="B358" s="84">
        <v>6</v>
      </c>
      <c r="C358" s="123">
        <v>0.006872945185885843</v>
      </c>
      <c r="D358" s="84" t="s">
        <v>1773</v>
      </c>
      <c r="E358" s="84" t="b">
        <v>0</v>
      </c>
      <c r="F358" s="84" t="b">
        <v>0</v>
      </c>
      <c r="G358" s="84" t="b">
        <v>0</v>
      </c>
    </row>
    <row r="359" spans="1:7" ht="15">
      <c r="A359" s="84" t="s">
        <v>2204</v>
      </c>
      <c r="B359" s="84">
        <v>6</v>
      </c>
      <c r="C359" s="123">
        <v>0.006872945185885843</v>
      </c>
      <c r="D359" s="84" t="s">
        <v>1773</v>
      </c>
      <c r="E359" s="84" t="b">
        <v>0</v>
      </c>
      <c r="F359" s="84" t="b">
        <v>0</v>
      </c>
      <c r="G359" s="84" t="b">
        <v>0</v>
      </c>
    </row>
    <row r="360" spans="1:7" ht="15">
      <c r="A360" s="84" t="s">
        <v>301</v>
      </c>
      <c r="B360" s="84">
        <v>6</v>
      </c>
      <c r="C360" s="123">
        <v>0.006872945185885843</v>
      </c>
      <c r="D360" s="84" t="s">
        <v>1773</v>
      </c>
      <c r="E360" s="84" t="b">
        <v>0</v>
      </c>
      <c r="F360" s="84" t="b">
        <v>0</v>
      </c>
      <c r="G360" s="84" t="b">
        <v>0</v>
      </c>
    </row>
    <row r="361" spans="1:7" ht="15">
      <c r="A361" s="84" t="s">
        <v>2218</v>
      </c>
      <c r="B361" s="84">
        <v>6</v>
      </c>
      <c r="C361" s="123">
        <v>0.006872945185885843</v>
      </c>
      <c r="D361" s="84" t="s">
        <v>1773</v>
      </c>
      <c r="E361" s="84" t="b">
        <v>0</v>
      </c>
      <c r="F361" s="84" t="b">
        <v>0</v>
      </c>
      <c r="G361" s="84" t="b">
        <v>0</v>
      </c>
    </row>
    <row r="362" spans="1:7" ht="15">
      <c r="A362" s="84" t="s">
        <v>2242</v>
      </c>
      <c r="B362" s="84">
        <v>5</v>
      </c>
      <c r="C362" s="123">
        <v>0.006101303453052295</v>
      </c>
      <c r="D362" s="84" t="s">
        <v>1773</v>
      </c>
      <c r="E362" s="84" t="b">
        <v>0</v>
      </c>
      <c r="F362" s="84" t="b">
        <v>0</v>
      </c>
      <c r="G362" s="84" t="b">
        <v>0</v>
      </c>
    </row>
    <row r="363" spans="1:7" ht="15">
      <c r="A363" s="84" t="s">
        <v>2243</v>
      </c>
      <c r="B363" s="84">
        <v>5</v>
      </c>
      <c r="C363" s="123">
        <v>0.006101303453052295</v>
      </c>
      <c r="D363" s="84" t="s">
        <v>1773</v>
      </c>
      <c r="E363" s="84" t="b">
        <v>0</v>
      </c>
      <c r="F363" s="84" t="b">
        <v>0</v>
      </c>
      <c r="G363" s="84" t="b">
        <v>0</v>
      </c>
    </row>
    <row r="364" spans="1:7" ht="15">
      <c r="A364" s="84" t="s">
        <v>2208</v>
      </c>
      <c r="B364" s="84">
        <v>5</v>
      </c>
      <c r="C364" s="123">
        <v>0.006101303453052295</v>
      </c>
      <c r="D364" s="84" t="s">
        <v>1773</v>
      </c>
      <c r="E364" s="84" t="b">
        <v>0</v>
      </c>
      <c r="F364" s="84" t="b">
        <v>0</v>
      </c>
      <c r="G364" s="84" t="b">
        <v>0</v>
      </c>
    </row>
    <row r="365" spans="1:7" ht="15">
      <c r="A365" s="84" t="s">
        <v>1890</v>
      </c>
      <c r="B365" s="84">
        <v>5</v>
      </c>
      <c r="C365" s="123">
        <v>0.006101303453052295</v>
      </c>
      <c r="D365" s="84" t="s">
        <v>1773</v>
      </c>
      <c r="E365" s="84" t="b">
        <v>0</v>
      </c>
      <c r="F365" s="84" t="b">
        <v>0</v>
      </c>
      <c r="G365" s="84" t="b">
        <v>0</v>
      </c>
    </row>
    <row r="366" spans="1:7" ht="15">
      <c r="A366" s="84" t="s">
        <v>2202</v>
      </c>
      <c r="B366" s="84">
        <v>5</v>
      </c>
      <c r="C366" s="123">
        <v>0.006101303453052295</v>
      </c>
      <c r="D366" s="84" t="s">
        <v>1773</v>
      </c>
      <c r="E366" s="84" t="b">
        <v>0</v>
      </c>
      <c r="F366" s="84" t="b">
        <v>0</v>
      </c>
      <c r="G366" s="84" t="b">
        <v>0</v>
      </c>
    </row>
    <row r="367" spans="1:7" ht="15">
      <c r="A367" s="84" t="s">
        <v>1906</v>
      </c>
      <c r="B367" s="84">
        <v>5</v>
      </c>
      <c r="C367" s="123">
        <v>0.006101303453052295</v>
      </c>
      <c r="D367" s="84" t="s">
        <v>1773</v>
      </c>
      <c r="E367" s="84" t="b">
        <v>0</v>
      </c>
      <c r="F367" s="84" t="b">
        <v>0</v>
      </c>
      <c r="G367" s="84" t="b">
        <v>0</v>
      </c>
    </row>
    <row r="368" spans="1:7" ht="15">
      <c r="A368" s="84" t="s">
        <v>1895</v>
      </c>
      <c r="B368" s="84">
        <v>5</v>
      </c>
      <c r="C368" s="123">
        <v>0.006101303453052295</v>
      </c>
      <c r="D368" s="84" t="s">
        <v>1773</v>
      </c>
      <c r="E368" s="84" t="b">
        <v>0</v>
      </c>
      <c r="F368" s="84" t="b">
        <v>1</v>
      </c>
      <c r="G368" s="84" t="b">
        <v>0</v>
      </c>
    </row>
    <row r="369" spans="1:7" ht="15">
      <c r="A369" s="84" t="s">
        <v>2237</v>
      </c>
      <c r="B369" s="84">
        <v>5</v>
      </c>
      <c r="C369" s="123">
        <v>0.006101303453052295</v>
      </c>
      <c r="D369" s="84" t="s">
        <v>1773</v>
      </c>
      <c r="E369" s="84" t="b">
        <v>1</v>
      </c>
      <c r="F369" s="84" t="b">
        <v>0</v>
      </c>
      <c r="G369" s="84" t="b">
        <v>0</v>
      </c>
    </row>
    <row r="370" spans="1:7" ht="15">
      <c r="A370" s="84" t="s">
        <v>2238</v>
      </c>
      <c r="B370" s="84">
        <v>5</v>
      </c>
      <c r="C370" s="123">
        <v>0.006101303453052295</v>
      </c>
      <c r="D370" s="84" t="s">
        <v>1773</v>
      </c>
      <c r="E370" s="84" t="b">
        <v>0</v>
      </c>
      <c r="F370" s="84" t="b">
        <v>0</v>
      </c>
      <c r="G370" s="84" t="b">
        <v>0</v>
      </c>
    </row>
    <row r="371" spans="1:7" ht="15">
      <c r="A371" s="84" t="s">
        <v>1836</v>
      </c>
      <c r="B371" s="84">
        <v>5</v>
      </c>
      <c r="C371" s="123">
        <v>0.006101303453052295</v>
      </c>
      <c r="D371" s="84" t="s">
        <v>1773</v>
      </c>
      <c r="E371" s="84" t="b">
        <v>0</v>
      </c>
      <c r="F371" s="84" t="b">
        <v>0</v>
      </c>
      <c r="G371" s="84" t="b">
        <v>0</v>
      </c>
    </row>
    <row r="372" spans="1:7" ht="15">
      <c r="A372" s="84" t="s">
        <v>260</v>
      </c>
      <c r="B372" s="84">
        <v>4</v>
      </c>
      <c r="C372" s="123">
        <v>0.005247086248780104</v>
      </c>
      <c r="D372" s="84" t="s">
        <v>1773</v>
      </c>
      <c r="E372" s="84" t="b">
        <v>0</v>
      </c>
      <c r="F372" s="84" t="b">
        <v>0</v>
      </c>
      <c r="G372" s="84" t="b">
        <v>0</v>
      </c>
    </row>
    <row r="373" spans="1:7" ht="15">
      <c r="A373" s="84" t="s">
        <v>2201</v>
      </c>
      <c r="B373" s="84">
        <v>4</v>
      </c>
      <c r="C373" s="123">
        <v>0.005247086248780104</v>
      </c>
      <c r="D373" s="84" t="s">
        <v>1773</v>
      </c>
      <c r="E373" s="84" t="b">
        <v>0</v>
      </c>
      <c r="F373" s="84" t="b">
        <v>0</v>
      </c>
      <c r="G373" s="84" t="b">
        <v>0</v>
      </c>
    </row>
    <row r="374" spans="1:7" ht="15">
      <c r="A374" s="84" t="s">
        <v>2232</v>
      </c>
      <c r="B374" s="84">
        <v>4</v>
      </c>
      <c r="C374" s="123">
        <v>0.005247086248780104</v>
      </c>
      <c r="D374" s="84" t="s">
        <v>1773</v>
      </c>
      <c r="E374" s="84" t="b">
        <v>0</v>
      </c>
      <c r="F374" s="84" t="b">
        <v>0</v>
      </c>
      <c r="G374" s="84" t="b">
        <v>0</v>
      </c>
    </row>
    <row r="375" spans="1:7" ht="15">
      <c r="A375" s="84" t="s">
        <v>2256</v>
      </c>
      <c r="B375" s="84">
        <v>4</v>
      </c>
      <c r="C375" s="123">
        <v>0.005247086248780104</v>
      </c>
      <c r="D375" s="84" t="s">
        <v>1773</v>
      </c>
      <c r="E375" s="84" t="b">
        <v>0</v>
      </c>
      <c r="F375" s="84" t="b">
        <v>0</v>
      </c>
      <c r="G375" s="84" t="b">
        <v>0</v>
      </c>
    </row>
    <row r="376" spans="1:7" ht="15">
      <c r="A376" s="84" t="s">
        <v>2203</v>
      </c>
      <c r="B376" s="84">
        <v>4</v>
      </c>
      <c r="C376" s="123">
        <v>0.005247086248780104</v>
      </c>
      <c r="D376" s="84" t="s">
        <v>1773</v>
      </c>
      <c r="E376" s="84" t="b">
        <v>0</v>
      </c>
      <c r="F376" s="84" t="b">
        <v>0</v>
      </c>
      <c r="G376" s="84" t="b">
        <v>0</v>
      </c>
    </row>
    <row r="377" spans="1:7" ht="15">
      <c r="A377" s="84" t="s">
        <v>1888</v>
      </c>
      <c r="B377" s="84">
        <v>4</v>
      </c>
      <c r="C377" s="123">
        <v>0.005247086248780104</v>
      </c>
      <c r="D377" s="84" t="s">
        <v>1773</v>
      </c>
      <c r="E377" s="84" t="b">
        <v>0</v>
      </c>
      <c r="F377" s="84" t="b">
        <v>0</v>
      </c>
      <c r="G377" s="84" t="b">
        <v>0</v>
      </c>
    </row>
    <row r="378" spans="1:7" ht="15">
      <c r="A378" s="84" t="s">
        <v>1889</v>
      </c>
      <c r="B378" s="84">
        <v>4</v>
      </c>
      <c r="C378" s="123">
        <v>0.005247086248780104</v>
      </c>
      <c r="D378" s="84" t="s">
        <v>1773</v>
      </c>
      <c r="E378" s="84" t="b">
        <v>0</v>
      </c>
      <c r="F378" s="84" t="b">
        <v>0</v>
      </c>
      <c r="G378" s="84" t="b">
        <v>0</v>
      </c>
    </row>
    <row r="379" spans="1:7" ht="15">
      <c r="A379" s="84" t="s">
        <v>2261</v>
      </c>
      <c r="B379" s="84">
        <v>4</v>
      </c>
      <c r="C379" s="123">
        <v>0.005247086248780104</v>
      </c>
      <c r="D379" s="84" t="s">
        <v>1773</v>
      </c>
      <c r="E379" s="84" t="b">
        <v>0</v>
      </c>
      <c r="F379" s="84" t="b">
        <v>0</v>
      </c>
      <c r="G379" s="84" t="b">
        <v>0</v>
      </c>
    </row>
    <row r="380" spans="1:7" ht="15">
      <c r="A380" s="84" t="s">
        <v>2239</v>
      </c>
      <c r="B380" s="84">
        <v>4</v>
      </c>
      <c r="C380" s="123">
        <v>0.005247086248780104</v>
      </c>
      <c r="D380" s="84" t="s">
        <v>1773</v>
      </c>
      <c r="E380" s="84" t="b">
        <v>0</v>
      </c>
      <c r="F380" s="84" t="b">
        <v>0</v>
      </c>
      <c r="G380" s="84" t="b">
        <v>0</v>
      </c>
    </row>
    <row r="381" spans="1:7" ht="15">
      <c r="A381" s="84" t="s">
        <v>2240</v>
      </c>
      <c r="B381" s="84">
        <v>4</v>
      </c>
      <c r="C381" s="123">
        <v>0.005247086248780104</v>
      </c>
      <c r="D381" s="84" t="s">
        <v>1773</v>
      </c>
      <c r="E381" s="84" t="b">
        <v>0</v>
      </c>
      <c r="F381" s="84" t="b">
        <v>0</v>
      </c>
      <c r="G381" s="84" t="b">
        <v>0</v>
      </c>
    </row>
    <row r="382" spans="1:7" ht="15">
      <c r="A382" s="84" t="s">
        <v>2241</v>
      </c>
      <c r="B382" s="84">
        <v>4</v>
      </c>
      <c r="C382" s="123">
        <v>0.005247086248780104</v>
      </c>
      <c r="D382" s="84" t="s">
        <v>1773</v>
      </c>
      <c r="E382" s="84" t="b">
        <v>0</v>
      </c>
      <c r="F382" s="84" t="b">
        <v>0</v>
      </c>
      <c r="G382" s="84" t="b">
        <v>0</v>
      </c>
    </row>
    <row r="383" spans="1:7" ht="15">
      <c r="A383" s="84" t="s">
        <v>2217</v>
      </c>
      <c r="B383" s="84">
        <v>4</v>
      </c>
      <c r="C383" s="123">
        <v>0.005247086248780104</v>
      </c>
      <c r="D383" s="84" t="s">
        <v>1773</v>
      </c>
      <c r="E383" s="84" t="b">
        <v>0</v>
      </c>
      <c r="F383" s="84" t="b">
        <v>0</v>
      </c>
      <c r="G383" s="84" t="b">
        <v>0</v>
      </c>
    </row>
    <row r="384" spans="1:7" ht="15">
      <c r="A384" s="84" t="s">
        <v>2193</v>
      </c>
      <c r="B384" s="84">
        <v>4</v>
      </c>
      <c r="C384" s="123">
        <v>0.005247086248780104</v>
      </c>
      <c r="D384" s="84" t="s">
        <v>1773</v>
      </c>
      <c r="E384" s="84" t="b">
        <v>0</v>
      </c>
      <c r="F384" s="84" t="b">
        <v>0</v>
      </c>
      <c r="G384" s="84" t="b">
        <v>0</v>
      </c>
    </row>
    <row r="385" spans="1:7" ht="15">
      <c r="A385" s="84" t="s">
        <v>2206</v>
      </c>
      <c r="B385" s="84">
        <v>4</v>
      </c>
      <c r="C385" s="123">
        <v>0.005247086248780104</v>
      </c>
      <c r="D385" s="84" t="s">
        <v>1773</v>
      </c>
      <c r="E385" s="84" t="b">
        <v>0</v>
      </c>
      <c r="F385" s="84" t="b">
        <v>0</v>
      </c>
      <c r="G385" s="84" t="b">
        <v>0</v>
      </c>
    </row>
    <row r="386" spans="1:7" ht="15">
      <c r="A386" s="84" t="s">
        <v>2252</v>
      </c>
      <c r="B386" s="84">
        <v>4</v>
      </c>
      <c r="C386" s="123">
        <v>0.005247086248780104</v>
      </c>
      <c r="D386" s="84" t="s">
        <v>1773</v>
      </c>
      <c r="E386" s="84" t="b">
        <v>0</v>
      </c>
      <c r="F386" s="84" t="b">
        <v>0</v>
      </c>
      <c r="G386" s="84" t="b">
        <v>0</v>
      </c>
    </row>
    <row r="387" spans="1:7" ht="15">
      <c r="A387" s="84" t="s">
        <v>2244</v>
      </c>
      <c r="B387" s="84">
        <v>4</v>
      </c>
      <c r="C387" s="123">
        <v>0.005247086248780104</v>
      </c>
      <c r="D387" s="84" t="s">
        <v>1773</v>
      </c>
      <c r="E387" s="84" t="b">
        <v>0</v>
      </c>
      <c r="F387" s="84" t="b">
        <v>0</v>
      </c>
      <c r="G387" s="84" t="b">
        <v>0</v>
      </c>
    </row>
    <row r="388" spans="1:7" ht="15">
      <c r="A388" s="84" t="s">
        <v>1917</v>
      </c>
      <c r="B388" s="84">
        <v>4</v>
      </c>
      <c r="C388" s="123">
        <v>0.005247086248780104</v>
      </c>
      <c r="D388" s="84" t="s">
        <v>1773</v>
      </c>
      <c r="E388" s="84" t="b">
        <v>0</v>
      </c>
      <c r="F388" s="84" t="b">
        <v>0</v>
      </c>
      <c r="G388" s="84" t="b">
        <v>0</v>
      </c>
    </row>
    <row r="389" spans="1:7" ht="15">
      <c r="A389" s="84" t="s">
        <v>2192</v>
      </c>
      <c r="B389" s="84">
        <v>4</v>
      </c>
      <c r="C389" s="123">
        <v>0.005247086248780104</v>
      </c>
      <c r="D389" s="84" t="s">
        <v>1773</v>
      </c>
      <c r="E389" s="84" t="b">
        <v>0</v>
      </c>
      <c r="F389" s="84" t="b">
        <v>0</v>
      </c>
      <c r="G389" s="84" t="b">
        <v>0</v>
      </c>
    </row>
    <row r="390" spans="1:7" ht="15">
      <c r="A390" s="84" t="s">
        <v>2245</v>
      </c>
      <c r="B390" s="84">
        <v>4</v>
      </c>
      <c r="C390" s="123">
        <v>0.005247086248780104</v>
      </c>
      <c r="D390" s="84" t="s">
        <v>1773</v>
      </c>
      <c r="E390" s="84" t="b">
        <v>0</v>
      </c>
      <c r="F390" s="84" t="b">
        <v>0</v>
      </c>
      <c r="G390" s="84" t="b">
        <v>0</v>
      </c>
    </row>
    <row r="391" spans="1:7" ht="15">
      <c r="A391" s="84" t="s">
        <v>2246</v>
      </c>
      <c r="B391" s="84">
        <v>4</v>
      </c>
      <c r="C391" s="123">
        <v>0.005247086248780104</v>
      </c>
      <c r="D391" s="84" t="s">
        <v>1773</v>
      </c>
      <c r="E391" s="84" t="b">
        <v>0</v>
      </c>
      <c r="F391" s="84" t="b">
        <v>0</v>
      </c>
      <c r="G391" s="84" t="b">
        <v>0</v>
      </c>
    </row>
    <row r="392" spans="1:7" ht="15">
      <c r="A392" s="84" t="s">
        <v>2247</v>
      </c>
      <c r="B392" s="84">
        <v>4</v>
      </c>
      <c r="C392" s="123">
        <v>0.005247086248780104</v>
      </c>
      <c r="D392" s="84" t="s">
        <v>1773</v>
      </c>
      <c r="E392" s="84" t="b">
        <v>0</v>
      </c>
      <c r="F392" s="84" t="b">
        <v>0</v>
      </c>
      <c r="G392" s="84" t="b">
        <v>0</v>
      </c>
    </row>
    <row r="393" spans="1:7" ht="15">
      <c r="A393" s="84" t="s">
        <v>2248</v>
      </c>
      <c r="B393" s="84">
        <v>4</v>
      </c>
      <c r="C393" s="123">
        <v>0.005247086248780104</v>
      </c>
      <c r="D393" s="84" t="s">
        <v>1773</v>
      </c>
      <c r="E393" s="84" t="b">
        <v>0</v>
      </c>
      <c r="F393" s="84" t="b">
        <v>0</v>
      </c>
      <c r="G393" s="84" t="b">
        <v>0</v>
      </c>
    </row>
    <row r="394" spans="1:7" ht="15">
      <c r="A394" s="84" t="s">
        <v>2253</v>
      </c>
      <c r="B394" s="84">
        <v>4</v>
      </c>
      <c r="C394" s="123">
        <v>0.005247086248780104</v>
      </c>
      <c r="D394" s="84" t="s">
        <v>1773</v>
      </c>
      <c r="E394" s="84" t="b">
        <v>0</v>
      </c>
      <c r="F394" s="84" t="b">
        <v>0</v>
      </c>
      <c r="G394" s="84" t="b">
        <v>0</v>
      </c>
    </row>
    <row r="395" spans="1:7" ht="15">
      <c r="A395" s="84" t="s">
        <v>307</v>
      </c>
      <c r="B395" s="84">
        <v>4</v>
      </c>
      <c r="C395" s="123">
        <v>0.005247086248780104</v>
      </c>
      <c r="D395" s="84" t="s">
        <v>1773</v>
      </c>
      <c r="E395" s="84" t="b">
        <v>0</v>
      </c>
      <c r="F395" s="84" t="b">
        <v>0</v>
      </c>
      <c r="G395" s="84" t="b">
        <v>0</v>
      </c>
    </row>
    <row r="396" spans="1:7" ht="15">
      <c r="A396" s="84" t="s">
        <v>2250</v>
      </c>
      <c r="B396" s="84">
        <v>4</v>
      </c>
      <c r="C396" s="123">
        <v>0.005247086248780104</v>
      </c>
      <c r="D396" s="84" t="s">
        <v>1773</v>
      </c>
      <c r="E396" s="84" t="b">
        <v>0</v>
      </c>
      <c r="F396" s="84" t="b">
        <v>0</v>
      </c>
      <c r="G396" s="84" t="b">
        <v>0</v>
      </c>
    </row>
    <row r="397" spans="1:7" ht="15">
      <c r="A397" s="84" t="s">
        <v>2274</v>
      </c>
      <c r="B397" s="84">
        <v>4</v>
      </c>
      <c r="C397" s="123">
        <v>0.005247086248780104</v>
      </c>
      <c r="D397" s="84" t="s">
        <v>1773</v>
      </c>
      <c r="E397" s="84" t="b">
        <v>0</v>
      </c>
      <c r="F397" s="84" t="b">
        <v>0</v>
      </c>
      <c r="G397" s="84" t="b">
        <v>0</v>
      </c>
    </row>
    <row r="398" spans="1:7" ht="15">
      <c r="A398" s="84" t="s">
        <v>2275</v>
      </c>
      <c r="B398" s="84">
        <v>4</v>
      </c>
      <c r="C398" s="123">
        <v>0.005247086248780104</v>
      </c>
      <c r="D398" s="84" t="s">
        <v>1773</v>
      </c>
      <c r="E398" s="84" t="b">
        <v>0</v>
      </c>
      <c r="F398" s="84" t="b">
        <v>0</v>
      </c>
      <c r="G398" s="84" t="b">
        <v>0</v>
      </c>
    </row>
    <row r="399" spans="1:7" ht="15">
      <c r="A399" s="84" t="s">
        <v>304</v>
      </c>
      <c r="B399" s="84">
        <v>3</v>
      </c>
      <c r="C399" s="123">
        <v>0.0042892487846255874</v>
      </c>
      <c r="D399" s="84" t="s">
        <v>1773</v>
      </c>
      <c r="E399" s="84" t="b">
        <v>0</v>
      </c>
      <c r="F399" s="84" t="b">
        <v>0</v>
      </c>
      <c r="G399" s="84" t="b">
        <v>0</v>
      </c>
    </row>
    <row r="400" spans="1:7" ht="15">
      <c r="A400" s="84" t="s">
        <v>2281</v>
      </c>
      <c r="B400" s="84">
        <v>3</v>
      </c>
      <c r="C400" s="123">
        <v>0.0042892487846255874</v>
      </c>
      <c r="D400" s="84" t="s">
        <v>1773</v>
      </c>
      <c r="E400" s="84" t="b">
        <v>0</v>
      </c>
      <c r="F400" s="84" t="b">
        <v>0</v>
      </c>
      <c r="G400" s="84" t="b">
        <v>0</v>
      </c>
    </row>
    <row r="401" spans="1:7" ht="15">
      <c r="A401" s="84" t="s">
        <v>321</v>
      </c>
      <c r="B401" s="84">
        <v>3</v>
      </c>
      <c r="C401" s="123">
        <v>0.0042892487846255874</v>
      </c>
      <c r="D401" s="84" t="s">
        <v>1773</v>
      </c>
      <c r="E401" s="84" t="b">
        <v>0</v>
      </c>
      <c r="F401" s="84" t="b">
        <v>0</v>
      </c>
      <c r="G401" s="84" t="b">
        <v>0</v>
      </c>
    </row>
    <row r="402" spans="1:7" ht="15">
      <c r="A402" s="84" t="s">
        <v>2282</v>
      </c>
      <c r="B402" s="84">
        <v>3</v>
      </c>
      <c r="C402" s="123">
        <v>0.0042892487846255874</v>
      </c>
      <c r="D402" s="84" t="s">
        <v>1773</v>
      </c>
      <c r="E402" s="84" t="b">
        <v>0</v>
      </c>
      <c r="F402" s="84" t="b">
        <v>0</v>
      </c>
      <c r="G402" s="84" t="b">
        <v>0</v>
      </c>
    </row>
    <row r="403" spans="1:7" ht="15">
      <c r="A403" s="84" t="s">
        <v>2226</v>
      </c>
      <c r="B403" s="84">
        <v>3</v>
      </c>
      <c r="C403" s="123">
        <v>0.0042892487846255874</v>
      </c>
      <c r="D403" s="84" t="s">
        <v>1773</v>
      </c>
      <c r="E403" s="84" t="b">
        <v>0</v>
      </c>
      <c r="F403" s="84" t="b">
        <v>0</v>
      </c>
      <c r="G403" s="84" t="b">
        <v>0</v>
      </c>
    </row>
    <row r="404" spans="1:7" ht="15">
      <c r="A404" s="84" t="s">
        <v>2227</v>
      </c>
      <c r="B404" s="84">
        <v>3</v>
      </c>
      <c r="C404" s="123">
        <v>0.0042892487846255874</v>
      </c>
      <c r="D404" s="84" t="s">
        <v>1773</v>
      </c>
      <c r="E404" s="84" t="b">
        <v>0</v>
      </c>
      <c r="F404" s="84" t="b">
        <v>0</v>
      </c>
      <c r="G404" s="84" t="b">
        <v>0</v>
      </c>
    </row>
    <row r="405" spans="1:7" ht="15">
      <c r="A405" s="84" t="s">
        <v>2228</v>
      </c>
      <c r="B405" s="84">
        <v>3</v>
      </c>
      <c r="C405" s="123">
        <v>0.0042892487846255874</v>
      </c>
      <c r="D405" s="84" t="s">
        <v>1773</v>
      </c>
      <c r="E405" s="84" t="b">
        <v>0</v>
      </c>
      <c r="F405" s="84" t="b">
        <v>0</v>
      </c>
      <c r="G405" s="84" t="b">
        <v>0</v>
      </c>
    </row>
    <row r="406" spans="1:7" ht="15">
      <c r="A406" s="84" t="s">
        <v>2229</v>
      </c>
      <c r="B406" s="84">
        <v>3</v>
      </c>
      <c r="C406" s="123">
        <v>0.0042892487846255874</v>
      </c>
      <c r="D406" s="84" t="s">
        <v>1773</v>
      </c>
      <c r="E406" s="84" t="b">
        <v>0</v>
      </c>
      <c r="F406" s="84" t="b">
        <v>0</v>
      </c>
      <c r="G406" s="84" t="b">
        <v>0</v>
      </c>
    </row>
    <row r="407" spans="1:7" ht="15">
      <c r="A407" s="84" t="s">
        <v>2230</v>
      </c>
      <c r="B407" s="84">
        <v>3</v>
      </c>
      <c r="C407" s="123">
        <v>0.0042892487846255874</v>
      </c>
      <c r="D407" s="84" t="s">
        <v>1773</v>
      </c>
      <c r="E407" s="84" t="b">
        <v>0</v>
      </c>
      <c r="F407" s="84" t="b">
        <v>0</v>
      </c>
      <c r="G407" s="84" t="b">
        <v>0</v>
      </c>
    </row>
    <row r="408" spans="1:7" ht="15">
      <c r="A408" s="84" t="s">
        <v>2231</v>
      </c>
      <c r="B408" s="84">
        <v>3</v>
      </c>
      <c r="C408" s="123">
        <v>0.0042892487846255874</v>
      </c>
      <c r="D408" s="84" t="s">
        <v>1773</v>
      </c>
      <c r="E408" s="84" t="b">
        <v>0</v>
      </c>
      <c r="F408" s="84" t="b">
        <v>0</v>
      </c>
      <c r="G408" s="84" t="b">
        <v>0</v>
      </c>
    </row>
    <row r="409" spans="1:7" ht="15">
      <c r="A409" s="84" t="s">
        <v>2219</v>
      </c>
      <c r="B409" s="84">
        <v>3</v>
      </c>
      <c r="C409" s="123">
        <v>0.0042892487846255874</v>
      </c>
      <c r="D409" s="84" t="s">
        <v>1773</v>
      </c>
      <c r="E409" s="84" t="b">
        <v>0</v>
      </c>
      <c r="F409" s="84" t="b">
        <v>0</v>
      </c>
      <c r="G409" s="84" t="b">
        <v>0</v>
      </c>
    </row>
    <row r="410" spans="1:7" ht="15">
      <c r="A410" s="84" t="s">
        <v>2302</v>
      </c>
      <c r="B410" s="84">
        <v>3</v>
      </c>
      <c r="C410" s="123">
        <v>0.0042892487846255874</v>
      </c>
      <c r="D410" s="84" t="s">
        <v>1773</v>
      </c>
      <c r="E410" s="84" t="b">
        <v>0</v>
      </c>
      <c r="F410" s="84" t="b">
        <v>0</v>
      </c>
      <c r="G410" s="84" t="b">
        <v>0</v>
      </c>
    </row>
    <row r="411" spans="1:7" ht="15">
      <c r="A411" s="84" t="s">
        <v>2303</v>
      </c>
      <c r="B411" s="84">
        <v>3</v>
      </c>
      <c r="C411" s="123">
        <v>0.0042892487846255874</v>
      </c>
      <c r="D411" s="84" t="s">
        <v>1773</v>
      </c>
      <c r="E411" s="84" t="b">
        <v>0</v>
      </c>
      <c r="F411" s="84" t="b">
        <v>0</v>
      </c>
      <c r="G411" s="84" t="b">
        <v>0</v>
      </c>
    </row>
    <row r="412" spans="1:7" ht="15">
      <c r="A412" s="84" t="s">
        <v>2304</v>
      </c>
      <c r="B412" s="84">
        <v>3</v>
      </c>
      <c r="C412" s="123">
        <v>0.0042892487846255874</v>
      </c>
      <c r="D412" s="84" t="s">
        <v>1773</v>
      </c>
      <c r="E412" s="84" t="b">
        <v>0</v>
      </c>
      <c r="F412" s="84" t="b">
        <v>0</v>
      </c>
      <c r="G412" s="84" t="b">
        <v>0</v>
      </c>
    </row>
    <row r="413" spans="1:7" ht="15">
      <c r="A413" s="84" t="s">
        <v>2305</v>
      </c>
      <c r="B413" s="84">
        <v>3</v>
      </c>
      <c r="C413" s="123">
        <v>0.0042892487846255874</v>
      </c>
      <c r="D413" s="84" t="s">
        <v>1773</v>
      </c>
      <c r="E413" s="84" t="b">
        <v>0</v>
      </c>
      <c r="F413" s="84" t="b">
        <v>0</v>
      </c>
      <c r="G413" s="84" t="b">
        <v>0</v>
      </c>
    </row>
    <row r="414" spans="1:7" ht="15">
      <c r="A414" s="84" t="s">
        <v>2306</v>
      </c>
      <c r="B414" s="84">
        <v>3</v>
      </c>
      <c r="C414" s="123">
        <v>0.0042892487846255874</v>
      </c>
      <c r="D414" s="84" t="s">
        <v>1773</v>
      </c>
      <c r="E414" s="84" t="b">
        <v>0</v>
      </c>
      <c r="F414" s="84" t="b">
        <v>0</v>
      </c>
      <c r="G414" s="84" t="b">
        <v>0</v>
      </c>
    </row>
    <row r="415" spans="1:7" ht="15">
      <c r="A415" s="84" t="s">
        <v>2307</v>
      </c>
      <c r="B415" s="84">
        <v>3</v>
      </c>
      <c r="C415" s="123">
        <v>0.0042892487846255874</v>
      </c>
      <c r="D415" s="84" t="s">
        <v>1773</v>
      </c>
      <c r="E415" s="84" t="b">
        <v>0</v>
      </c>
      <c r="F415" s="84" t="b">
        <v>0</v>
      </c>
      <c r="G415" s="84" t="b">
        <v>0</v>
      </c>
    </row>
    <row r="416" spans="1:7" ht="15">
      <c r="A416" s="84" t="s">
        <v>284</v>
      </c>
      <c r="B416" s="84">
        <v>3</v>
      </c>
      <c r="C416" s="123">
        <v>0.0042892487846255874</v>
      </c>
      <c r="D416" s="84" t="s">
        <v>1773</v>
      </c>
      <c r="E416" s="84" t="b">
        <v>0</v>
      </c>
      <c r="F416" s="84" t="b">
        <v>0</v>
      </c>
      <c r="G416" s="84" t="b">
        <v>0</v>
      </c>
    </row>
    <row r="417" spans="1:7" ht="15">
      <c r="A417" s="84" t="s">
        <v>2308</v>
      </c>
      <c r="B417" s="84">
        <v>3</v>
      </c>
      <c r="C417" s="123">
        <v>0.0042892487846255874</v>
      </c>
      <c r="D417" s="84" t="s">
        <v>1773</v>
      </c>
      <c r="E417" s="84" t="b">
        <v>0</v>
      </c>
      <c r="F417" s="84" t="b">
        <v>0</v>
      </c>
      <c r="G417" s="84" t="b">
        <v>0</v>
      </c>
    </row>
    <row r="418" spans="1:7" ht="15">
      <c r="A418" s="84" t="s">
        <v>2309</v>
      </c>
      <c r="B418" s="84">
        <v>3</v>
      </c>
      <c r="C418" s="123">
        <v>0.0042892487846255874</v>
      </c>
      <c r="D418" s="84" t="s">
        <v>1773</v>
      </c>
      <c r="E418" s="84" t="b">
        <v>0</v>
      </c>
      <c r="F418" s="84" t="b">
        <v>0</v>
      </c>
      <c r="G418" s="84" t="b">
        <v>0</v>
      </c>
    </row>
    <row r="419" spans="1:7" ht="15">
      <c r="A419" s="84" t="s">
        <v>2233</v>
      </c>
      <c r="B419" s="84">
        <v>3</v>
      </c>
      <c r="C419" s="123">
        <v>0.004788090878267744</v>
      </c>
      <c r="D419" s="84" t="s">
        <v>1773</v>
      </c>
      <c r="E419" s="84" t="b">
        <v>0</v>
      </c>
      <c r="F419" s="84" t="b">
        <v>0</v>
      </c>
      <c r="G419" s="84" t="b">
        <v>0</v>
      </c>
    </row>
    <row r="420" spans="1:7" ht="15">
      <c r="A420" s="84" t="s">
        <v>2234</v>
      </c>
      <c r="B420" s="84">
        <v>3</v>
      </c>
      <c r="C420" s="123">
        <v>0.004788090878267744</v>
      </c>
      <c r="D420" s="84" t="s">
        <v>1773</v>
      </c>
      <c r="E420" s="84" t="b">
        <v>0</v>
      </c>
      <c r="F420" s="84" t="b">
        <v>0</v>
      </c>
      <c r="G420" s="84" t="b">
        <v>0</v>
      </c>
    </row>
    <row r="421" spans="1:7" ht="15">
      <c r="A421" s="84" t="s">
        <v>2284</v>
      </c>
      <c r="B421" s="84">
        <v>3</v>
      </c>
      <c r="C421" s="123">
        <v>0.0042892487846255874</v>
      </c>
      <c r="D421" s="84" t="s">
        <v>1773</v>
      </c>
      <c r="E421" s="84" t="b">
        <v>0</v>
      </c>
      <c r="F421" s="84" t="b">
        <v>0</v>
      </c>
      <c r="G421" s="84" t="b">
        <v>0</v>
      </c>
    </row>
    <row r="422" spans="1:7" ht="15">
      <c r="A422" s="84" t="s">
        <v>2268</v>
      </c>
      <c r="B422" s="84">
        <v>3</v>
      </c>
      <c r="C422" s="123">
        <v>0.0042892487846255874</v>
      </c>
      <c r="D422" s="84" t="s">
        <v>1773</v>
      </c>
      <c r="E422" s="84" t="b">
        <v>0</v>
      </c>
      <c r="F422" s="84" t="b">
        <v>0</v>
      </c>
      <c r="G422" s="84" t="b">
        <v>0</v>
      </c>
    </row>
    <row r="423" spans="1:7" ht="15">
      <c r="A423" s="84" t="s">
        <v>2269</v>
      </c>
      <c r="B423" s="84">
        <v>3</v>
      </c>
      <c r="C423" s="123">
        <v>0.0042892487846255874</v>
      </c>
      <c r="D423" s="84" t="s">
        <v>1773</v>
      </c>
      <c r="E423" s="84" t="b">
        <v>1</v>
      </c>
      <c r="F423" s="84" t="b">
        <v>0</v>
      </c>
      <c r="G423" s="84" t="b">
        <v>0</v>
      </c>
    </row>
    <row r="424" spans="1:7" ht="15">
      <c r="A424" s="84" t="s">
        <v>2270</v>
      </c>
      <c r="B424" s="84">
        <v>3</v>
      </c>
      <c r="C424" s="123">
        <v>0.0042892487846255874</v>
      </c>
      <c r="D424" s="84" t="s">
        <v>1773</v>
      </c>
      <c r="E424" s="84" t="b">
        <v>0</v>
      </c>
      <c r="F424" s="84" t="b">
        <v>0</v>
      </c>
      <c r="G424" s="84" t="b">
        <v>0</v>
      </c>
    </row>
    <row r="425" spans="1:7" ht="15">
      <c r="A425" s="84" t="s">
        <v>2271</v>
      </c>
      <c r="B425" s="84">
        <v>3</v>
      </c>
      <c r="C425" s="123">
        <v>0.0042892487846255874</v>
      </c>
      <c r="D425" s="84" t="s">
        <v>1773</v>
      </c>
      <c r="E425" s="84" t="b">
        <v>0</v>
      </c>
      <c r="F425" s="84" t="b">
        <v>0</v>
      </c>
      <c r="G425" s="84" t="b">
        <v>0</v>
      </c>
    </row>
    <row r="426" spans="1:7" ht="15">
      <c r="A426" s="84" t="s">
        <v>2272</v>
      </c>
      <c r="B426" s="84">
        <v>3</v>
      </c>
      <c r="C426" s="123">
        <v>0.0042892487846255874</v>
      </c>
      <c r="D426" s="84" t="s">
        <v>1773</v>
      </c>
      <c r="E426" s="84" t="b">
        <v>0</v>
      </c>
      <c r="F426" s="84" t="b">
        <v>0</v>
      </c>
      <c r="G426" s="84" t="b">
        <v>0</v>
      </c>
    </row>
    <row r="427" spans="1:7" ht="15">
      <c r="A427" s="84" t="s">
        <v>285</v>
      </c>
      <c r="B427" s="84">
        <v>3</v>
      </c>
      <c r="C427" s="123">
        <v>0.0042892487846255874</v>
      </c>
      <c r="D427" s="84" t="s">
        <v>1773</v>
      </c>
      <c r="E427" s="84" t="b">
        <v>0</v>
      </c>
      <c r="F427" s="84" t="b">
        <v>0</v>
      </c>
      <c r="G427" s="84" t="b">
        <v>0</v>
      </c>
    </row>
    <row r="428" spans="1:7" ht="15">
      <c r="A428" s="84" t="s">
        <v>2279</v>
      </c>
      <c r="B428" s="84">
        <v>3</v>
      </c>
      <c r="C428" s="123">
        <v>0.0042892487846255874</v>
      </c>
      <c r="D428" s="84" t="s">
        <v>1773</v>
      </c>
      <c r="E428" s="84" t="b">
        <v>0</v>
      </c>
      <c r="F428" s="84" t="b">
        <v>0</v>
      </c>
      <c r="G428" s="84" t="b">
        <v>0</v>
      </c>
    </row>
    <row r="429" spans="1:7" ht="15">
      <c r="A429" s="84" t="s">
        <v>2221</v>
      </c>
      <c r="B429" s="84">
        <v>3</v>
      </c>
      <c r="C429" s="123">
        <v>0.0042892487846255874</v>
      </c>
      <c r="D429" s="84" t="s">
        <v>1773</v>
      </c>
      <c r="E429" s="84" t="b">
        <v>1</v>
      </c>
      <c r="F429" s="84" t="b">
        <v>0</v>
      </c>
      <c r="G429" s="84" t="b">
        <v>0</v>
      </c>
    </row>
    <row r="430" spans="1:7" ht="15">
      <c r="A430" s="84" t="s">
        <v>2220</v>
      </c>
      <c r="B430" s="84">
        <v>3</v>
      </c>
      <c r="C430" s="123">
        <v>0.0042892487846255874</v>
      </c>
      <c r="D430" s="84" t="s">
        <v>1773</v>
      </c>
      <c r="E430" s="84" t="b">
        <v>0</v>
      </c>
      <c r="F430" s="84" t="b">
        <v>0</v>
      </c>
      <c r="G430" s="84" t="b">
        <v>0</v>
      </c>
    </row>
    <row r="431" spans="1:7" ht="15">
      <c r="A431" s="84" t="s">
        <v>302</v>
      </c>
      <c r="B431" s="84">
        <v>3</v>
      </c>
      <c r="C431" s="123">
        <v>0.0042892487846255874</v>
      </c>
      <c r="D431" s="84" t="s">
        <v>1773</v>
      </c>
      <c r="E431" s="84" t="b">
        <v>0</v>
      </c>
      <c r="F431" s="84" t="b">
        <v>0</v>
      </c>
      <c r="G431" s="84" t="b">
        <v>0</v>
      </c>
    </row>
    <row r="432" spans="1:7" ht="15">
      <c r="A432" s="84" t="s">
        <v>2266</v>
      </c>
      <c r="B432" s="84">
        <v>3</v>
      </c>
      <c r="C432" s="123">
        <v>0.0042892487846255874</v>
      </c>
      <c r="D432" s="84" t="s">
        <v>1773</v>
      </c>
      <c r="E432" s="84" t="b">
        <v>0</v>
      </c>
      <c r="F432" s="84" t="b">
        <v>0</v>
      </c>
      <c r="G432" s="84" t="b">
        <v>0</v>
      </c>
    </row>
    <row r="433" spans="1:7" ht="15">
      <c r="A433" s="84" t="s">
        <v>2287</v>
      </c>
      <c r="B433" s="84">
        <v>3</v>
      </c>
      <c r="C433" s="123">
        <v>0.0042892487846255874</v>
      </c>
      <c r="D433" s="84" t="s">
        <v>1773</v>
      </c>
      <c r="E433" s="84" t="b">
        <v>0</v>
      </c>
      <c r="F433" s="84" t="b">
        <v>0</v>
      </c>
      <c r="G433" s="84" t="b">
        <v>0</v>
      </c>
    </row>
    <row r="434" spans="1:7" ht="15">
      <c r="A434" s="84" t="s">
        <v>2288</v>
      </c>
      <c r="B434" s="84">
        <v>3</v>
      </c>
      <c r="C434" s="123">
        <v>0.0042892487846255874</v>
      </c>
      <c r="D434" s="84" t="s">
        <v>1773</v>
      </c>
      <c r="E434" s="84" t="b">
        <v>0</v>
      </c>
      <c r="F434" s="84" t="b">
        <v>0</v>
      </c>
      <c r="G434" s="84" t="b">
        <v>0</v>
      </c>
    </row>
    <row r="435" spans="1:7" ht="15">
      <c r="A435" s="84" t="s">
        <v>2289</v>
      </c>
      <c r="B435" s="84">
        <v>3</v>
      </c>
      <c r="C435" s="123">
        <v>0.0042892487846255874</v>
      </c>
      <c r="D435" s="84" t="s">
        <v>1773</v>
      </c>
      <c r="E435" s="84" t="b">
        <v>0</v>
      </c>
      <c r="F435" s="84" t="b">
        <v>0</v>
      </c>
      <c r="G435" s="84" t="b">
        <v>0</v>
      </c>
    </row>
    <row r="436" spans="1:7" ht="15">
      <c r="A436" s="84" t="s">
        <v>2290</v>
      </c>
      <c r="B436" s="84">
        <v>3</v>
      </c>
      <c r="C436" s="123">
        <v>0.0042892487846255874</v>
      </c>
      <c r="D436" s="84" t="s">
        <v>1773</v>
      </c>
      <c r="E436" s="84" t="b">
        <v>0</v>
      </c>
      <c r="F436" s="84" t="b">
        <v>0</v>
      </c>
      <c r="G436" s="84" t="b">
        <v>0</v>
      </c>
    </row>
    <row r="437" spans="1:7" ht="15">
      <c r="A437" s="84" t="s">
        <v>2267</v>
      </c>
      <c r="B437" s="84">
        <v>3</v>
      </c>
      <c r="C437" s="123">
        <v>0.0042892487846255874</v>
      </c>
      <c r="D437" s="84" t="s">
        <v>1773</v>
      </c>
      <c r="E437" s="84" t="b">
        <v>0</v>
      </c>
      <c r="F437" s="84" t="b">
        <v>0</v>
      </c>
      <c r="G437" s="84" t="b">
        <v>0</v>
      </c>
    </row>
    <row r="438" spans="1:7" ht="15">
      <c r="A438" s="84" t="s">
        <v>288</v>
      </c>
      <c r="B438" s="84">
        <v>3</v>
      </c>
      <c r="C438" s="123">
        <v>0.0042892487846255874</v>
      </c>
      <c r="D438" s="84" t="s">
        <v>1773</v>
      </c>
      <c r="E438" s="84" t="b">
        <v>0</v>
      </c>
      <c r="F438" s="84" t="b">
        <v>0</v>
      </c>
      <c r="G438" s="84" t="b">
        <v>0</v>
      </c>
    </row>
    <row r="439" spans="1:7" ht="15">
      <c r="A439" s="84" t="s">
        <v>1884</v>
      </c>
      <c r="B439" s="84">
        <v>3</v>
      </c>
      <c r="C439" s="123">
        <v>0.0042892487846255874</v>
      </c>
      <c r="D439" s="84" t="s">
        <v>1773</v>
      </c>
      <c r="E439" s="84" t="b">
        <v>0</v>
      </c>
      <c r="F439" s="84" t="b">
        <v>0</v>
      </c>
      <c r="G439" s="84" t="b">
        <v>0</v>
      </c>
    </row>
    <row r="440" spans="1:7" ht="15">
      <c r="A440" s="84" t="s">
        <v>1885</v>
      </c>
      <c r="B440" s="84">
        <v>3</v>
      </c>
      <c r="C440" s="123">
        <v>0.0042892487846255874</v>
      </c>
      <c r="D440" s="84" t="s">
        <v>1773</v>
      </c>
      <c r="E440" s="84" t="b">
        <v>0</v>
      </c>
      <c r="F440" s="84" t="b">
        <v>0</v>
      </c>
      <c r="G440" s="84" t="b">
        <v>0</v>
      </c>
    </row>
    <row r="441" spans="1:7" ht="15">
      <c r="A441" s="84" t="s">
        <v>1886</v>
      </c>
      <c r="B441" s="84">
        <v>3</v>
      </c>
      <c r="C441" s="123">
        <v>0.0042892487846255874</v>
      </c>
      <c r="D441" s="84" t="s">
        <v>1773</v>
      </c>
      <c r="E441" s="84" t="b">
        <v>0</v>
      </c>
      <c r="F441" s="84" t="b">
        <v>0</v>
      </c>
      <c r="G441" s="84" t="b">
        <v>0</v>
      </c>
    </row>
    <row r="442" spans="1:7" ht="15">
      <c r="A442" s="84" t="s">
        <v>232</v>
      </c>
      <c r="B442" s="84">
        <v>3</v>
      </c>
      <c r="C442" s="123">
        <v>0.0042892487846255874</v>
      </c>
      <c r="D442" s="84" t="s">
        <v>1773</v>
      </c>
      <c r="E442" s="84" t="b">
        <v>0</v>
      </c>
      <c r="F442" s="84" t="b">
        <v>0</v>
      </c>
      <c r="G442" s="84" t="b">
        <v>0</v>
      </c>
    </row>
    <row r="443" spans="1:7" ht="15">
      <c r="A443" s="84" t="s">
        <v>2292</v>
      </c>
      <c r="B443" s="84">
        <v>3</v>
      </c>
      <c r="C443" s="123">
        <v>0.0042892487846255874</v>
      </c>
      <c r="D443" s="84" t="s">
        <v>1773</v>
      </c>
      <c r="E443" s="84" t="b">
        <v>0</v>
      </c>
      <c r="F443" s="84" t="b">
        <v>0</v>
      </c>
      <c r="G443" s="84" t="b">
        <v>0</v>
      </c>
    </row>
    <row r="444" spans="1:7" ht="15">
      <c r="A444" s="84" t="s">
        <v>2277</v>
      </c>
      <c r="B444" s="84">
        <v>3</v>
      </c>
      <c r="C444" s="123">
        <v>0.0042892487846255874</v>
      </c>
      <c r="D444" s="84" t="s">
        <v>1773</v>
      </c>
      <c r="E444" s="84" t="b">
        <v>0</v>
      </c>
      <c r="F444" s="84" t="b">
        <v>0</v>
      </c>
      <c r="G444" s="84" t="b">
        <v>0</v>
      </c>
    </row>
    <row r="445" spans="1:7" ht="15">
      <c r="A445" s="84" t="s">
        <v>2249</v>
      </c>
      <c r="B445" s="84">
        <v>3</v>
      </c>
      <c r="C445" s="123">
        <v>0.0042892487846255874</v>
      </c>
      <c r="D445" s="84" t="s">
        <v>1773</v>
      </c>
      <c r="E445" s="84" t="b">
        <v>0</v>
      </c>
      <c r="F445" s="84" t="b">
        <v>0</v>
      </c>
      <c r="G445" s="84" t="b">
        <v>0</v>
      </c>
    </row>
    <row r="446" spans="1:7" ht="15">
      <c r="A446" s="84" t="s">
        <v>2278</v>
      </c>
      <c r="B446" s="84">
        <v>3</v>
      </c>
      <c r="C446" s="123">
        <v>0.0042892487846255874</v>
      </c>
      <c r="D446" s="84" t="s">
        <v>1773</v>
      </c>
      <c r="E446" s="84" t="b">
        <v>0</v>
      </c>
      <c r="F446" s="84" t="b">
        <v>0</v>
      </c>
      <c r="G446" s="84" t="b">
        <v>0</v>
      </c>
    </row>
    <row r="447" spans="1:7" ht="15">
      <c r="A447" s="84" t="s">
        <v>2313</v>
      </c>
      <c r="B447" s="84">
        <v>2</v>
      </c>
      <c r="C447" s="123">
        <v>0.0031920605855118296</v>
      </c>
      <c r="D447" s="84" t="s">
        <v>1773</v>
      </c>
      <c r="E447" s="84" t="b">
        <v>1</v>
      </c>
      <c r="F447" s="84" t="b">
        <v>0</v>
      </c>
      <c r="G447" s="84" t="b">
        <v>0</v>
      </c>
    </row>
    <row r="448" spans="1:7" ht="15">
      <c r="A448" s="84" t="s">
        <v>298</v>
      </c>
      <c r="B448" s="84">
        <v>2</v>
      </c>
      <c r="C448" s="123">
        <v>0.0031920605855118296</v>
      </c>
      <c r="D448" s="84" t="s">
        <v>1773</v>
      </c>
      <c r="E448" s="84" t="b">
        <v>0</v>
      </c>
      <c r="F448" s="84" t="b">
        <v>0</v>
      </c>
      <c r="G448" s="84" t="b">
        <v>0</v>
      </c>
    </row>
    <row r="449" spans="1:7" ht="15">
      <c r="A449" s="84" t="s">
        <v>2316</v>
      </c>
      <c r="B449" s="84">
        <v>2</v>
      </c>
      <c r="C449" s="123">
        <v>0.0031920605855118296</v>
      </c>
      <c r="D449" s="84" t="s">
        <v>1773</v>
      </c>
      <c r="E449" s="84" t="b">
        <v>0</v>
      </c>
      <c r="F449" s="84" t="b">
        <v>0</v>
      </c>
      <c r="G449" s="84" t="b">
        <v>0</v>
      </c>
    </row>
    <row r="450" spans="1:7" ht="15">
      <c r="A450" s="84" t="s">
        <v>2317</v>
      </c>
      <c r="B450" s="84">
        <v>2</v>
      </c>
      <c r="C450" s="123">
        <v>0.0031920605855118296</v>
      </c>
      <c r="D450" s="84" t="s">
        <v>1773</v>
      </c>
      <c r="E450" s="84" t="b">
        <v>0</v>
      </c>
      <c r="F450" s="84" t="b">
        <v>0</v>
      </c>
      <c r="G450" s="84" t="b">
        <v>0</v>
      </c>
    </row>
    <row r="451" spans="1:7" ht="15">
      <c r="A451" s="84" t="s">
        <v>2318</v>
      </c>
      <c r="B451" s="84">
        <v>2</v>
      </c>
      <c r="C451" s="123">
        <v>0.0031920605855118296</v>
      </c>
      <c r="D451" s="84" t="s">
        <v>1773</v>
      </c>
      <c r="E451" s="84" t="b">
        <v>0</v>
      </c>
      <c r="F451" s="84" t="b">
        <v>0</v>
      </c>
      <c r="G451" s="84" t="b">
        <v>0</v>
      </c>
    </row>
    <row r="452" spans="1:7" ht="15">
      <c r="A452" s="84" t="s">
        <v>2333</v>
      </c>
      <c r="B452" s="84">
        <v>2</v>
      </c>
      <c r="C452" s="123">
        <v>0.0031920605855118296</v>
      </c>
      <c r="D452" s="84" t="s">
        <v>1773</v>
      </c>
      <c r="E452" s="84" t="b">
        <v>1</v>
      </c>
      <c r="F452" s="84" t="b">
        <v>0</v>
      </c>
      <c r="G452" s="84" t="b">
        <v>0</v>
      </c>
    </row>
    <row r="453" spans="1:7" ht="15">
      <c r="A453" s="84" t="s">
        <v>2334</v>
      </c>
      <c r="B453" s="84">
        <v>2</v>
      </c>
      <c r="C453" s="123">
        <v>0.0031920605855118296</v>
      </c>
      <c r="D453" s="84" t="s">
        <v>1773</v>
      </c>
      <c r="E453" s="84" t="b">
        <v>0</v>
      </c>
      <c r="F453" s="84" t="b">
        <v>0</v>
      </c>
      <c r="G453" s="84" t="b">
        <v>0</v>
      </c>
    </row>
    <row r="454" spans="1:7" ht="15">
      <c r="A454" s="84" t="s">
        <v>2335</v>
      </c>
      <c r="B454" s="84">
        <v>2</v>
      </c>
      <c r="C454" s="123">
        <v>0.0031920605855118296</v>
      </c>
      <c r="D454" s="84" t="s">
        <v>1773</v>
      </c>
      <c r="E454" s="84" t="b">
        <v>1</v>
      </c>
      <c r="F454" s="84" t="b">
        <v>0</v>
      </c>
      <c r="G454" s="84" t="b">
        <v>0</v>
      </c>
    </row>
    <row r="455" spans="1:7" ht="15">
      <c r="A455" s="84" t="s">
        <v>2336</v>
      </c>
      <c r="B455" s="84">
        <v>2</v>
      </c>
      <c r="C455" s="123">
        <v>0.0031920605855118296</v>
      </c>
      <c r="D455" s="84" t="s">
        <v>1773</v>
      </c>
      <c r="E455" s="84" t="b">
        <v>0</v>
      </c>
      <c r="F455" s="84" t="b">
        <v>0</v>
      </c>
      <c r="G455" s="84" t="b">
        <v>0</v>
      </c>
    </row>
    <row r="456" spans="1:7" ht="15">
      <c r="A456" s="84" t="s">
        <v>2337</v>
      </c>
      <c r="B456" s="84">
        <v>2</v>
      </c>
      <c r="C456" s="123">
        <v>0.0031920605855118296</v>
      </c>
      <c r="D456" s="84" t="s">
        <v>1773</v>
      </c>
      <c r="E456" s="84" t="b">
        <v>1</v>
      </c>
      <c r="F456" s="84" t="b">
        <v>0</v>
      </c>
      <c r="G456" s="84" t="b">
        <v>0</v>
      </c>
    </row>
    <row r="457" spans="1:7" ht="15">
      <c r="A457" s="84" t="s">
        <v>2338</v>
      </c>
      <c r="B457" s="84">
        <v>2</v>
      </c>
      <c r="C457" s="123">
        <v>0.0031920605855118296</v>
      </c>
      <c r="D457" s="84" t="s">
        <v>1773</v>
      </c>
      <c r="E457" s="84" t="b">
        <v>0</v>
      </c>
      <c r="F457" s="84" t="b">
        <v>0</v>
      </c>
      <c r="G457" s="84" t="b">
        <v>0</v>
      </c>
    </row>
    <row r="458" spans="1:7" ht="15">
      <c r="A458" s="84" t="s">
        <v>2329</v>
      </c>
      <c r="B458" s="84">
        <v>2</v>
      </c>
      <c r="C458" s="123">
        <v>0.0031920605855118296</v>
      </c>
      <c r="D458" s="84" t="s">
        <v>1773</v>
      </c>
      <c r="E458" s="84" t="b">
        <v>0</v>
      </c>
      <c r="F458" s="84" t="b">
        <v>0</v>
      </c>
      <c r="G458" s="84" t="b">
        <v>0</v>
      </c>
    </row>
    <row r="459" spans="1:7" ht="15">
      <c r="A459" s="84" t="s">
        <v>2330</v>
      </c>
      <c r="B459" s="84">
        <v>2</v>
      </c>
      <c r="C459" s="123">
        <v>0.0031920605855118296</v>
      </c>
      <c r="D459" s="84" t="s">
        <v>1773</v>
      </c>
      <c r="E459" s="84" t="b">
        <v>0</v>
      </c>
      <c r="F459" s="84" t="b">
        <v>0</v>
      </c>
      <c r="G459" s="84" t="b">
        <v>0</v>
      </c>
    </row>
    <row r="460" spans="1:7" ht="15">
      <c r="A460" s="84" t="s">
        <v>2331</v>
      </c>
      <c r="B460" s="84">
        <v>2</v>
      </c>
      <c r="C460" s="123">
        <v>0.0031920605855118296</v>
      </c>
      <c r="D460" s="84" t="s">
        <v>1773</v>
      </c>
      <c r="E460" s="84" t="b">
        <v>0</v>
      </c>
      <c r="F460" s="84" t="b">
        <v>0</v>
      </c>
      <c r="G460" s="84" t="b">
        <v>0</v>
      </c>
    </row>
    <row r="461" spans="1:7" ht="15">
      <c r="A461" s="84" t="s">
        <v>2332</v>
      </c>
      <c r="B461" s="84">
        <v>2</v>
      </c>
      <c r="C461" s="123">
        <v>0.0031920605855118296</v>
      </c>
      <c r="D461" s="84" t="s">
        <v>1773</v>
      </c>
      <c r="E461" s="84" t="b">
        <v>0</v>
      </c>
      <c r="F461" s="84" t="b">
        <v>0</v>
      </c>
      <c r="G461" s="84" t="b">
        <v>0</v>
      </c>
    </row>
    <row r="462" spans="1:7" ht="15">
      <c r="A462" s="84" t="s">
        <v>2285</v>
      </c>
      <c r="B462" s="84">
        <v>2</v>
      </c>
      <c r="C462" s="123">
        <v>0.0031920605855118296</v>
      </c>
      <c r="D462" s="84" t="s">
        <v>1773</v>
      </c>
      <c r="E462" s="84" t="b">
        <v>0</v>
      </c>
      <c r="F462" s="84" t="b">
        <v>0</v>
      </c>
      <c r="G462" s="84" t="b">
        <v>0</v>
      </c>
    </row>
    <row r="463" spans="1:7" ht="15">
      <c r="A463" s="84" t="s">
        <v>2273</v>
      </c>
      <c r="B463" s="84">
        <v>2</v>
      </c>
      <c r="C463" s="123">
        <v>0.0031920605855118296</v>
      </c>
      <c r="D463" s="84" t="s">
        <v>1773</v>
      </c>
      <c r="E463" s="84" t="b">
        <v>1</v>
      </c>
      <c r="F463" s="84" t="b">
        <v>0</v>
      </c>
      <c r="G463" s="84" t="b">
        <v>0</v>
      </c>
    </row>
    <row r="464" spans="1:7" ht="15">
      <c r="A464" s="84" t="s">
        <v>2365</v>
      </c>
      <c r="B464" s="84">
        <v>2</v>
      </c>
      <c r="C464" s="123">
        <v>0.0031920605855118296</v>
      </c>
      <c r="D464" s="84" t="s">
        <v>1773</v>
      </c>
      <c r="E464" s="84" t="b">
        <v>0</v>
      </c>
      <c r="F464" s="84" t="b">
        <v>0</v>
      </c>
      <c r="G464" s="84" t="b">
        <v>0</v>
      </c>
    </row>
    <row r="465" spans="1:7" ht="15">
      <c r="A465" s="84" t="s">
        <v>2364</v>
      </c>
      <c r="B465" s="84">
        <v>2</v>
      </c>
      <c r="C465" s="123">
        <v>0.0037605780466336072</v>
      </c>
      <c r="D465" s="84" t="s">
        <v>1773</v>
      </c>
      <c r="E465" s="84" t="b">
        <v>0</v>
      </c>
      <c r="F465" s="84" t="b">
        <v>0</v>
      </c>
      <c r="G465" s="84" t="b">
        <v>0</v>
      </c>
    </row>
    <row r="466" spans="1:7" ht="15">
      <c r="A466" s="84" t="s">
        <v>2350</v>
      </c>
      <c r="B466" s="84">
        <v>2</v>
      </c>
      <c r="C466" s="123">
        <v>0.0031920605855118296</v>
      </c>
      <c r="D466" s="84" t="s">
        <v>1773</v>
      </c>
      <c r="E466" s="84" t="b">
        <v>0</v>
      </c>
      <c r="F466" s="84" t="b">
        <v>0</v>
      </c>
      <c r="G466" s="84" t="b">
        <v>0</v>
      </c>
    </row>
    <row r="467" spans="1:7" ht="15">
      <c r="A467" s="84" t="s">
        <v>2351</v>
      </c>
      <c r="B467" s="84">
        <v>2</v>
      </c>
      <c r="C467" s="123">
        <v>0.0031920605855118296</v>
      </c>
      <c r="D467" s="84" t="s">
        <v>1773</v>
      </c>
      <c r="E467" s="84" t="b">
        <v>0</v>
      </c>
      <c r="F467" s="84" t="b">
        <v>0</v>
      </c>
      <c r="G467" s="84" t="b">
        <v>0</v>
      </c>
    </row>
    <row r="468" spans="1:7" ht="15">
      <c r="A468" s="84" t="s">
        <v>2352</v>
      </c>
      <c r="B468" s="84">
        <v>2</v>
      </c>
      <c r="C468" s="123">
        <v>0.0031920605855118296</v>
      </c>
      <c r="D468" s="84" t="s">
        <v>1773</v>
      </c>
      <c r="E468" s="84" t="b">
        <v>1</v>
      </c>
      <c r="F468" s="84" t="b">
        <v>0</v>
      </c>
      <c r="G468" s="84" t="b">
        <v>0</v>
      </c>
    </row>
    <row r="469" spans="1:7" ht="15">
      <c r="A469" s="84" t="s">
        <v>2349</v>
      </c>
      <c r="B469" s="84">
        <v>2</v>
      </c>
      <c r="C469" s="123">
        <v>0.0031920605855118296</v>
      </c>
      <c r="D469" s="84" t="s">
        <v>1773</v>
      </c>
      <c r="E469" s="84" t="b">
        <v>0</v>
      </c>
      <c r="F469" s="84" t="b">
        <v>0</v>
      </c>
      <c r="G469" s="84" t="b">
        <v>0</v>
      </c>
    </row>
    <row r="470" spans="1:7" ht="15">
      <c r="A470" s="84" t="s">
        <v>2340</v>
      </c>
      <c r="B470" s="84">
        <v>2</v>
      </c>
      <c r="C470" s="123">
        <v>0.0031920605855118296</v>
      </c>
      <c r="D470" s="84" t="s">
        <v>1773</v>
      </c>
      <c r="E470" s="84" t="b">
        <v>0</v>
      </c>
      <c r="F470" s="84" t="b">
        <v>0</v>
      </c>
      <c r="G470" s="84" t="b">
        <v>0</v>
      </c>
    </row>
    <row r="471" spans="1:7" ht="15">
      <c r="A471" s="84" t="s">
        <v>2341</v>
      </c>
      <c r="B471" s="84">
        <v>2</v>
      </c>
      <c r="C471" s="123">
        <v>0.0031920605855118296</v>
      </c>
      <c r="D471" s="84" t="s">
        <v>1773</v>
      </c>
      <c r="E471" s="84" t="b">
        <v>0</v>
      </c>
      <c r="F471" s="84" t="b">
        <v>0</v>
      </c>
      <c r="G471" s="84" t="b">
        <v>0</v>
      </c>
    </row>
    <row r="472" spans="1:7" ht="15">
      <c r="A472" s="84" t="s">
        <v>2342</v>
      </c>
      <c r="B472" s="84">
        <v>2</v>
      </c>
      <c r="C472" s="123">
        <v>0.0031920605855118296</v>
      </c>
      <c r="D472" s="84" t="s">
        <v>1773</v>
      </c>
      <c r="E472" s="84" t="b">
        <v>0</v>
      </c>
      <c r="F472" s="84" t="b">
        <v>0</v>
      </c>
      <c r="G472" s="84" t="b">
        <v>0</v>
      </c>
    </row>
    <row r="473" spans="1:7" ht="15">
      <c r="A473" s="84" t="s">
        <v>2343</v>
      </c>
      <c r="B473" s="84">
        <v>2</v>
      </c>
      <c r="C473" s="123">
        <v>0.0031920605855118296</v>
      </c>
      <c r="D473" s="84" t="s">
        <v>1773</v>
      </c>
      <c r="E473" s="84" t="b">
        <v>1</v>
      </c>
      <c r="F473" s="84" t="b">
        <v>0</v>
      </c>
      <c r="G473" s="84" t="b">
        <v>0</v>
      </c>
    </row>
    <row r="474" spans="1:7" ht="15">
      <c r="A474" s="84" t="s">
        <v>2344</v>
      </c>
      <c r="B474" s="84">
        <v>2</v>
      </c>
      <c r="C474" s="123">
        <v>0.0031920605855118296</v>
      </c>
      <c r="D474" s="84" t="s">
        <v>1773</v>
      </c>
      <c r="E474" s="84" t="b">
        <v>0</v>
      </c>
      <c r="F474" s="84" t="b">
        <v>0</v>
      </c>
      <c r="G474" s="84" t="b">
        <v>0</v>
      </c>
    </row>
    <row r="475" spans="1:7" ht="15">
      <c r="A475" s="84" t="s">
        <v>2345</v>
      </c>
      <c r="B475" s="84">
        <v>2</v>
      </c>
      <c r="C475" s="123">
        <v>0.0031920605855118296</v>
      </c>
      <c r="D475" s="84" t="s">
        <v>1773</v>
      </c>
      <c r="E475" s="84" t="b">
        <v>0</v>
      </c>
      <c r="F475" s="84" t="b">
        <v>0</v>
      </c>
      <c r="G475" s="84" t="b">
        <v>0</v>
      </c>
    </row>
    <row r="476" spans="1:7" ht="15">
      <c r="A476" s="84" t="s">
        <v>2346</v>
      </c>
      <c r="B476" s="84">
        <v>2</v>
      </c>
      <c r="C476" s="123">
        <v>0.0031920605855118296</v>
      </c>
      <c r="D476" s="84" t="s">
        <v>1773</v>
      </c>
      <c r="E476" s="84" t="b">
        <v>0</v>
      </c>
      <c r="F476" s="84" t="b">
        <v>0</v>
      </c>
      <c r="G476" s="84" t="b">
        <v>0</v>
      </c>
    </row>
    <row r="477" spans="1:7" ht="15">
      <c r="A477" s="84" t="s">
        <v>2347</v>
      </c>
      <c r="B477" s="84">
        <v>2</v>
      </c>
      <c r="C477" s="123">
        <v>0.0031920605855118296</v>
      </c>
      <c r="D477" s="84" t="s">
        <v>1773</v>
      </c>
      <c r="E477" s="84" t="b">
        <v>0</v>
      </c>
      <c r="F477" s="84" t="b">
        <v>0</v>
      </c>
      <c r="G477" s="84" t="b">
        <v>0</v>
      </c>
    </row>
    <row r="478" spans="1:7" ht="15">
      <c r="A478" s="84" t="s">
        <v>2348</v>
      </c>
      <c r="B478" s="84">
        <v>2</v>
      </c>
      <c r="C478" s="123">
        <v>0.0031920605855118296</v>
      </c>
      <c r="D478" s="84" t="s">
        <v>1773</v>
      </c>
      <c r="E478" s="84" t="b">
        <v>0</v>
      </c>
      <c r="F478" s="84" t="b">
        <v>0</v>
      </c>
      <c r="G478" s="84" t="b">
        <v>0</v>
      </c>
    </row>
    <row r="479" spans="1:7" ht="15">
      <c r="A479" s="84" t="s">
        <v>325</v>
      </c>
      <c r="B479" s="84">
        <v>2</v>
      </c>
      <c r="C479" s="123">
        <v>0.0031920605855118296</v>
      </c>
      <c r="D479" s="84" t="s">
        <v>1773</v>
      </c>
      <c r="E479" s="84" t="b">
        <v>0</v>
      </c>
      <c r="F479" s="84" t="b">
        <v>0</v>
      </c>
      <c r="G479" s="84" t="b">
        <v>0</v>
      </c>
    </row>
    <row r="480" spans="1:7" ht="15">
      <c r="A480" s="84" t="s">
        <v>2291</v>
      </c>
      <c r="B480" s="84">
        <v>2</v>
      </c>
      <c r="C480" s="123">
        <v>0.0031920605855118296</v>
      </c>
      <c r="D480" s="84" t="s">
        <v>1773</v>
      </c>
      <c r="E480" s="84" t="b">
        <v>0</v>
      </c>
      <c r="F480" s="84" t="b">
        <v>0</v>
      </c>
      <c r="G480" s="84" t="b">
        <v>0</v>
      </c>
    </row>
    <row r="481" spans="1:7" ht="15">
      <c r="A481" s="84" t="s">
        <v>2255</v>
      </c>
      <c r="B481" s="84">
        <v>2</v>
      </c>
      <c r="C481" s="123">
        <v>0.0031920605855118296</v>
      </c>
      <c r="D481" s="84" t="s">
        <v>1773</v>
      </c>
      <c r="E481" s="84" t="b">
        <v>0</v>
      </c>
      <c r="F481" s="84" t="b">
        <v>0</v>
      </c>
      <c r="G481" s="84" t="b">
        <v>0</v>
      </c>
    </row>
    <row r="482" spans="1:7" ht="15">
      <c r="A482" s="84" t="s">
        <v>2324</v>
      </c>
      <c r="B482" s="84">
        <v>2</v>
      </c>
      <c r="C482" s="123">
        <v>0.0031920605855118296</v>
      </c>
      <c r="D482" s="84" t="s">
        <v>1773</v>
      </c>
      <c r="E482" s="84" t="b">
        <v>0</v>
      </c>
      <c r="F482" s="84" t="b">
        <v>0</v>
      </c>
      <c r="G482" s="84" t="b">
        <v>0</v>
      </c>
    </row>
    <row r="483" spans="1:7" ht="15">
      <c r="A483" s="84" t="s">
        <v>2325</v>
      </c>
      <c r="B483" s="84">
        <v>2</v>
      </c>
      <c r="C483" s="123">
        <v>0.0031920605855118296</v>
      </c>
      <c r="D483" s="84" t="s">
        <v>1773</v>
      </c>
      <c r="E483" s="84" t="b">
        <v>0</v>
      </c>
      <c r="F483" s="84" t="b">
        <v>0</v>
      </c>
      <c r="G483" s="84" t="b">
        <v>0</v>
      </c>
    </row>
    <row r="484" spans="1:7" ht="15">
      <c r="A484" s="84" t="s">
        <v>2319</v>
      </c>
      <c r="B484" s="84">
        <v>2</v>
      </c>
      <c r="C484" s="123">
        <v>0.0031920605855118296</v>
      </c>
      <c r="D484" s="84" t="s">
        <v>1773</v>
      </c>
      <c r="E484" s="84" t="b">
        <v>0</v>
      </c>
      <c r="F484" s="84" t="b">
        <v>0</v>
      </c>
      <c r="G484" s="84" t="b">
        <v>0</v>
      </c>
    </row>
    <row r="485" spans="1:7" ht="15">
      <c r="A485" s="84" t="s">
        <v>1841</v>
      </c>
      <c r="B485" s="84">
        <v>2</v>
      </c>
      <c r="C485" s="123">
        <v>0.0037605780466336072</v>
      </c>
      <c r="D485" s="84" t="s">
        <v>1773</v>
      </c>
      <c r="E485" s="84" t="b">
        <v>1</v>
      </c>
      <c r="F485" s="84" t="b">
        <v>0</v>
      </c>
      <c r="G485" s="84" t="b">
        <v>0</v>
      </c>
    </row>
    <row r="486" spans="1:7" ht="15">
      <c r="A486" s="84" t="s">
        <v>2310</v>
      </c>
      <c r="B486" s="84">
        <v>2</v>
      </c>
      <c r="C486" s="123">
        <v>0.0037605780466336072</v>
      </c>
      <c r="D486" s="84" t="s">
        <v>1773</v>
      </c>
      <c r="E486" s="84" t="b">
        <v>0</v>
      </c>
      <c r="F486" s="84" t="b">
        <v>0</v>
      </c>
      <c r="G486" s="84" t="b">
        <v>0</v>
      </c>
    </row>
    <row r="487" spans="1:7" ht="15">
      <c r="A487" s="84" t="s">
        <v>2368</v>
      </c>
      <c r="B487" s="84">
        <v>2</v>
      </c>
      <c r="C487" s="123">
        <v>0.0037605780466336072</v>
      </c>
      <c r="D487" s="84" t="s">
        <v>1773</v>
      </c>
      <c r="E487" s="84" t="b">
        <v>0</v>
      </c>
      <c r="F487" s="84" t="b">
        <v>0</v>
      </c>
      <c r="G487" s="84" t="b">
        <v>0</v>
      </c>
    </row>
    <row r="488" spans="1:7" ht="15">
      <c r="A488" s="84" t="s">
        <v>2283</v>
      </c>
      <c r="B488" s="84">
        <v>2</v>
      </c>
      <c r="C488" s="123">
        <v>0.0031920605855118296</v>
      </c>
      <c r="D488" s="84" t="s">
        <v>1773</v>
      </c>
      <c r="E488" s="84" t="b">
        <v>0</v>
      </c>
      <c r="F488" s="84" t="b">
        <v>0</v>
      </c>
      <c r="G488" s="84" t="b">
        <v>0</v>
      </c>
    </row>
    <row r="489" spans="1:7" ht="15">
      <c r="A489" s="84" t="s">
        <v>2254</v>
      </c>
      <c r="B489" s="84">
        <v>2</v>
      </c>
      <c r="C489" s="123">
        <v>0.0031920605855118296</v>
      </c>
      <c r="D489" s="84" t="s">
        <v>1773</v>
      </c>
      <c r="E489" s="84" t="b">
        <v>0</v>
      </c>
      <c r="F489" s="84" t="b">
        <v>0</v>
      </c>
      <c r="G489" s="84" t="b">
        <v>0</v>
      </c>
    </row>
    <row r="490" spans="1:7" ht="15">
      <c r="A490" s="84" t="s">
        <v>2224</v>
      </c>
      <c r="B490" s="84">
        <v>2</v>
      </c>
      <c r="C490" s="123">
        <v>0.0031920605855118296</v>
      </c>
      <c r="D490" s="84" t="s">
        <v>1773</v>
      </c>
      <c r="E490" s="84" t="b">
        <v>1</v>
      </c>
      <c r="F490" s="84" t="b">
        <v>0</v>
      </c>
      <c r="G490" s="84" t="b">
        <v>0</v>
      </c>
    </row>
    <row r="491" spans="1:7" ht="15">
      <c r="A491" s="84" t="s">
        <v>297</v>
      </c>
      <c r="B491" s="84">
        <v>2</v>
      </c>
      <c r="C491" s="123">
        <v>0.0031920605855118296</v>
      </c>
      <c r="D491" s="84" t="s">
        <v>1773</v>
      </c>
      <c r="E491" s="84" t="b">
        <v>0</v>
      </c>
      <c r="F491" s="84" t="b">
        <v>0</v>
      </c>
      <c r="G491" s="84" t="b">
        <v>0</v>
      </c>
    </row>
    <row r="492" spans="1:7" ht="15">
      <c r="A492" s="84" t="s">
        <v>2320</v>
      </c>
      <c r="B492" s="84">
        <v>2</v>
      </c>
      <c r="C492" s="123">
        <v>0.0031920605855118296</v>
      </c>
      <c r="D492" s="84" t="s">
        <v>1773</v>
      </c>
      <c r="E492" s="84" t="b">
        <v>0</v>
      </c>
      <c r="F492" s="84" t="b">
        <v>0</v>
      </c>
      <c r="G492" s="84" t="b">
        <v>0</v>
      </c>
    </row>
    <row r="493" spans="1:7" ht="15">
      <c r="A493" s="84" t="s">
        <v>2321</v>
      </c>
      <c r="B493" s="84">
        <v>2</v>
      </c>
      <c r="C493" s="123">
        <v>0.0031920605855118296</v>
      </c>
      <c r="D493" s="84" t="s">
        <v>1773</v>
      </c>
      <c r="E493" s="84" t="b">
        <v>0</v>
      </c>
      <c r="F493" s="84" t="b">
        <v>0</v>
      </c>
      <c r="G493" s="84" t="b">
        <v>0</v>
      </c>
    </row>
    <row r="494" spans="1:7" ht="15">
      <c r="A494" s="84" t="s">
        <v>2322</v>
      </c>
      <c r="B494" s="84">
        <v>2</v>
      </c>
      <c r="C494" s="123">
        <v>0.0031920605855118296</v>
      </c>
      <c r="D494" s="84" t="s">
        <v>1773</v>
      </c>
      <c r="E494" s="84" t="b">
        <v>0</v>
      </c>
      <c r="F494" s="84" t="b">
        <v>0</v>
      </c>
      <c r="G494" s="84" t="b">
        <v>0</v>
      </c>
    </row>
    <row r="495" spans="1:7" ht="15">
      <c r="A495" s="84" t="s">
        <v>320</v>
      </c>
      <c r="B495" s="84">
        <v>2</v>
      </c>
      <c r="C495" s="123">
        <v>0.0031920605855118296</v>
      </c>
      <c r="D495" s="84" t="s">
        <v>1773</v>
      </c>
      <c r="E495" s="84" t="b">
        <v>0</v>
      </c>
      <c r="F495" s="84" t="b">
        <v>0</v>
      </c>
      <c r="G495" s="84" t="b">
        <v>0</v>
      </c>
    </row>
    <row r="496" spans="1:7" ht="15">
      <c r="A496" s="84" t="s">
        <v>2326</v>
      </c>
      <c r="B496" s="84">
        <v>2</v>
      </c>
      <c r="C496" s="123">
        <v>0.0031920605855118296</v>
      </c>
      <c r="D496" s="84" t="s">
        <v>1773</v>
      </c>
      <c r="E496" s="84" t="b">
        <v>0</v>
      </c>
      <c r="F496" s="84" t="b">
        <v>0</v>
      </c>
      <c r="G496" s="84" t="b">
        <v>0</v>
      </c>
    </row>
    <row r="497" spans="1:7" ht="15">
      <c r="A497" s="84" t="s">
        <v>2327</v>
      </c>
      <c r="B497" s="84">
        <v>2</v>
      </c>
      <c r="C497" s="123">
        <v>0.0031920605855118296</v>
      </c>
      <c r="D497" s="84" t="s">
        <v>1773</v>
      </c>
      <c r="E497" s="84" t="b">
        <v>0</v>
      </c>
      <c r="F497" s="84" t="b">
        <v>0</v>
      </c>
      <c r="G497" s="84" t="b">
        <v>0</v>
      </c>
    </row>
    <row r="498" spans="1:7" ht="15">
      <c r="A498" s="84" t="s">
        <v>2294</v>
      </c>
      <c r="B498" s="84">
        <v>2</v>
      </c>
      <c r="C498" s="123">
        <v>0.0031920605855118296</v>
      </c>
      <c r="D498" s="84" t="s">
        <v>1773</v>
      </c>
      <c r="E498" s="84" t="b">
        <v>0</v>
      </c>
      <c r="F498" s="84" t="b">
        <v>0</v>
      </c>
      <c r="G498" s="84" t="b">
        <v>0</v>
      </c>
    </row>
    <row r="499" spans="1:7" ht="15">
      <c r="A499" s="84" t="s">
        <v>2367</v>
      </c>
      <c r="B499" s="84">
        <v>2</v>
      </c>
      <c r="C499" s="123">
        <v>0.0031920605855118296</v>
      </c>
      <c r="D499" s="84" t="s">
        <v>1773</v>
      </c>
      <c r="E499" s="84" t="b">
        <v>0</v>
      </c>
      <c r="F499" s="84" t="b">
        <v>0</v>
      </c>
      <c r="G499" s="84" t="b">
        <v>0</v>
      </c>
    </row>
    <row r="500" spans="1:7" ht="15">
      <c r="A500" s="84" t="s">
        <v>1866</v>
      </c>
      <c r="B500" s="84">
        <v>28</v>
      </c>
      <c r="C500" s="123">
        <v>0</v>
      </c>
      <c r="D500" s="84" t="s">
        <v>1774</v>
      </c>
      <c r="E500" s="84" t="b">
        <v>0</v>
      </c>
      <c r="F500" s="84" t="b">
        <v>0</v>
      </c>
      <c r="G500" s="84" t="b">
        <v>0</v>
      </c>
    </row>
    <row r="501" spans="1:7" ht="15">
      <c r="A501" s="84" t="s">
        <v>1883</v>
      </c>
      <c r="B501" s="84">
        <v>18</v>
      </c>
      <c r="C501" s="123">
        <v>0.02402557970826281</v>
      </c>
      <c r="D501" s="84" t="s">
        <v>1774</v>
      </c>
      <c r="E501" s="84" t="b">
        <v>0</v>
      </c>
      <c r="F501" s="84" t="b">
        <v>0</v>
      </c>
      <c r="G501" s="84" t="b">
        <v>0</v>
      </c>
    </row>
    <row r="502" spans="1:7" ht="15">
      <c r="A502" s="84" t="s">
        <v>307</v>
      </c>
      <c r="B502" s="84">
        <v>8</v>
      </c>
      <c r="C502" s="123">
        <v>0.014317580114480939</v>
      </c>
      <c r="D502" s="84" t="s">
        <v>1774</v>
      </c>
      <c r="E502" s="84" t="b">
        <v>0</v>
      </c>
      <c r="F502" s="84" t="b">
        <v>0</v>
      </c>
      <c r="G502" s="84" t="b">
        <v>0</v>
      </c>
    </row>
    <row r="503" spans="1:7" ht="15">
      <c r="A503" s="84" t="s">
        <v>1884</v>
      </c>
      <c r="B503" s="84">
        <v>7</v>
      </c>
      <c r="C503" s="123">
        <v>0.013863223484525448</v>
      </c>
      <c r="D503" s="84" t="s">
        <v>1774</v>
      </c>
      <c r="E503" s="84" t="b">
        <v>0</v>
      </c>
      <c r="F503" s="84" t="b">
        <v>0</v>
      </c>
      <c r="G503" s="84" t="b">
        <v>0</v>
      </c>
    </row>
    <row r="504" spans="1:7" ht="15">
      <c r="A504" s="84" t="s">
        <v>1885</v>
      </c>
      <c r="B504" s="84">
        <v>7</v>
      </c>
      <c r="C504" s="123">
        <v>0.013863223484525448</v>
      </c>
      <c r="D504" s="84" t="s">
        <v>1774</v>
      </c>
      <c r="E504" s="84" t="b">
        <v>0</v>
      </c>
      <c r="F504" s="84" t="b">
        <v>0</v>
      </c>
      <c r="G504" s="84" t="b">
        <v>0</v>
      </c>
    </row>
    <row r="505" spans="1:7" ht="15">
      <c r="A505" s="84" t="s">
        <v>1886</v>
      </c>
      <c r="B505" s="84">
        <v>7</v>
      </c>
      <c r="C505" s="123">
        <v>0.013863223484525448</v>
      </c>
      <c r="D505" s="84" t="s">
        <v>1774</v>
      </c>
      <c r="E505" s="84" t="b">
        <v>0</v>
      </c>
      <c r="F505" s="84" t="b">
        <v>0</v>
      </c>
      <c r="G505" s="84" t="b">
        <v>0</v>
      </c>
    </row>
    <row r="506" spans="1:7" ht="15">
      <c r="A506" s="84" t="s">
        <v>1887</v>
      </c>
      <c r="B506" s="84">
        <v>7</v>
      </c>
      <c r="C506" s="123">
        <v>0.013863223484525448</v>
      </c>
      <c r="D506" s="84" t="s">
        <v>1774</v>
      </c>
      <c r="E506" s="84" t="b">
        <v>0</v>
      </c>
      <c r="F506" s="84" t="b">
        <v>0</v>
      </c>
      <c r="G506" s="84" t="b">
        <v>0</v>
      </c>
    </row>
    <row r="507" spans="1:7" ht="15">
      <c r="A507" s="84" t="s">
        <v>1888</v>
      </c>
      <c r="B507" s="84">
        <v>7</v>
      </c>
      <c r="C507" s="123">
        <v>0.013863223484525448</v>
      </c>
      <c r="D507" s="84" t="s">
        <v>1774</v>
      </c>
      <c r="E507" s="84" t="b">
        <v>0</v>
      </c>
      <c r="F507" s="84" t="b">
        <v>0</v>
      </c>
      <c r="G507" s="84" t="b">
        <v>0</v>
      </c>
    </row>
    <row r="508" spans="1:7" ht="15">
      <c r="A508" s="84" t="s">
        <v>1889</v>
      </c>
      <c r="B508" s="84">
        <v>7</v>
      </c>
      <c r="C508" s="123">
        <v>0.013863223484525448</v>
      </c>
      <c r="D508" s="84" t="s">
        <v>1774</v>
      </c>
      <c r="E508" s="84" t="b">
        <v>0</v>
      </c>
      <c r="F508" s="84" t="b">
        <v>0</v>
      </c>
      <c r="G508" s="84" t="b">
        <v>0</v>
      </c>
    </row>
    <row r="509" spans="1:7" ht="15">
      <c r="A509" s="84" t="s">
        <v>1890</v>
      </c>
      <c r="B509" s="84">
        <v>7</v>
      </c>
      <c r="C509" s="123">
        <v>0.013863223484525448</v>
      </c>
      <c r="D509" s="84" t="s">
        <v>1774</v>
      </c>
      <c r="E509" s="84" t="b">
        <v>0</v>
      </c>
      <c r="F509" s="84" t="b">
        <v>0</v>
      </c>
      <c r="G509" s="84" t="b">
        <v>0</v>
      </c>
    </row>
    <row r="510" spans="1:7" ht="15">
      <c r="A510" s="84" t="s">
        <v>1867</v>
      </c>
      <c r="B510" s="84">
        <v>7</v>
      </c>
      <c r="C510" s="123">
        <v>0.013863223484525448</v>
      </c>
      <c r="D510" s="84" t="s">
        <v>1774</v>
      </c>
      <c r="E510" s="84" t="b">
        <v>0</v>
      </c>
      <c r="F510" s="84" t="b">
        <v>0</v>
      </c>
      <c r="G510" s="84" t="b">
        <v>0</v>
      </c>
    </row>
    <row r="511" spans="1:7" ht="15">
      <c r="A511" s="84" t="s">
        <v>288</v>
      </c>
      <c r="B511" s="84">
        <v>7</v>
      </c>
      <c r="C511" s="123">
        <v>0.013863223484525448</v>
      </c>
      <c r="D511" s="84" t="s">
        <v>1774</v>
      </c>
      <c r="E511" s="84" t="b">
        <v>0</v>
      </c>
      <c r="F511" s="84" t="b">
        <v>0</v>
      </c>
      <c r="G511" s="84" t="b">
        <v>0</v>
      </c>
    </row>
    <row r="512" spans="1:7" ht="15">
      <c r="A512" s="84" t="s">
        <v>1876</v>
      </c>
      <c r="B512" s="84">
        <v>5</v>
      </c>
      <c r="C512" s="123">
        <v>0.012305724128391453</v>
      </c>
      <c r="D512" s="84" t="s">
        <v>1774</v>
      </c>
      <c r="E512" s="84" t="b">
        <v>0</v>
      </c>
      <c r="F512" s="84" t="b">
        <v>0</v>
      </c>
      <c r="G512" s="84" t="b">
        <v>0</v>
      </c>
    </row>
    <row r="513" spans="1:7" ht="15">
      <c r="A513" s="84" t="s">
        <v>1879</v>
      </c>
      <c r="B513" s="84">
        <v>5</v>
      </c>
      <c r="C513" s="123">
        <v>0.012305724128391453</v>
      </c>
      <c r="D513" s="84" t="s">
        <v>1774</v>
      </c>
      <c r="E513" s="84" t="b">
        <v>0</v>
      </c>
      <c r="F513" s="84" t="b">
        <v>0</v>
      </c>
      <c r="G513" s="84" t="b">
        <v>0</v>
      </c>
    </row>
    <row r="514" spans="1:7" ht="15">
      <c r="A514" s="84" t="s">
        <v>1868</v>
      </c>
      <c r="B514" s="84">
        <v>5</v>
      </c>
      <c r="C514" s="123">
        <v>0.012305724128391453</v>
      </c>
      <c r="D514" s="84" t="s">
        <v>1774</v>
      </c>
      <c r="E514" s="84" t="b">
        <v>0</v>
      </c>
      <c r="F514" s="84" t="b">
        <v>0</v>
      </c>
      <c r="G514" s="84" t="b">
        <v>0</v>
      </c>
    </row>
    <row r="515" spans="1:7" ht="15">
      <c r="A515" s="84" t="s">
        <v>2236</v>
      </c>
      <c r="B515" s="84">
        <v>5</v>
      </c>
      <c r="C515" s="123">
        <v>0.012305724128391453</v>
      </c>
      <c r="D515" s="84" t="s">
        <v>1774</v>
      </c>
      <c r="E515" s="84" t="b">
        <v>0</v>
      </c>
      <c r="F515" s="84" t="b">
        <v>0</v>
      </c>
      <c r="G515" s="84" t="b">
        <v>0</v>
      </c>
    </row>
    <row r="516" spans="1:7" ht="15">
      <c r="A516" s="84" t="s">
        <v>260</v>
      </c>
      <c r="B516" s="84">
        <v>5</v>
      </c>
      <c r="C516" s="123">
        <v>0.012305724128391453</v>
      </c>
      <c r="D516" s="84" t="s">
        <v>1774</v>
      </c>
      <c r="E516" s="84" t="b">
        <v>0</v>
      </c>
      <c r="F516" s="84" t="b">
        <v>0</v>
      </c>
      <c r="G516" s="84" t="b">
        <v>0</v>
      </c>
    </row>
    <row r="517" spans="1:7" ht="15">
      <c r="A517" s="84" t="s">
        <v>283</v>
      </c>
      <c r="B517" s="84">
        <v>4</v>
      </c>
      <c r="C517" s="123">
        <v>0.011119711052819168</v>
      </c>
      <c r="D517" s="84" t="s">
        <v>1774</v>
      </c>
      <c r="E517" s="84" t="b">
        <v>0</v>
      </c>
      <c r="F517" s="84" t="b">
        <v>0</v>
      </c>
      <c r="G517" s="84" t="b">
        <v>0</v>
      </c>
    </row>
    <row r="518" spans="1:7" ht="15">
      <c r="A518" s="84" t="s">
        <v>2191</v>
      </c>
      <c r="B518" s="84">
        <v>4</v>
      </c>
      <c r="C518" s="123">
        <v>0.011119711052819168</v>
      </c>
      <c r="D518" s="84" t="s">
        <v>1774</v>
      </c>
      <c r="E518" s="84" t="b">
        <v>0</v>
      </c>
      <c r="F518" s="84" t="b">
        <v>0</v>
      </c>
      <c r="G518" s="84" t="b">
        <v>0</v>
      </c>
    </row>
    <row r="519" spans="1:7" ht="15">
      <c r="A519" s="84" t="s">
        <v>2280</v>
      </c>
      <c r="B519" s="84">
        <v>4</v>
      </c>
      <c r="C519" s="123">
        <v>0.011119711052819168</v>
      </c>
      <c r="D519" s="84" t="s">
        <v>1774</v>
      </c>
      <c r="E519" s="84" t="b">
        <v>0</v>
      </c>
      <c r="F519" s="84" t="b">
        <v>0</v>
      </c>
      <c r="G519" s="84" t="b">
        <v>0</v>
      </c>
    </row>
    <row r="520" spans="1:7" ht="15">
      <c r="A520" s="84" t="s">
        <v>2219</v>
      </c>
      <c r="B520" s="84">
        <v>4</v>
      </c>
      <c r="C520" s="123">
        <v>0.011119711052819168</v>
      </c>
      <c r="D520" s="84" t="s">
        <v>1774</v>
      </c>
      <c r="E520" s="84" t="b">
        <v>0</v>
      </c>
      <c r="F520" s="84" t="b">
        <v>0</v>
      </c>
      <c r="G520" s="84" t="b">
        <v>0</v>
      </c>
    </row>
    <row r="521" spans="1:7" ht="15">
      <c r="A521" s="84" t="s">
        <v>259</v>
      </c>
      <c r="B521" s="84">
        <v>4</v>
      </c>
      <c r="C521" s="123">
        <v>0.011119711052819168</v>
      </c>
      <c r="D521" s="84" t="s">
        <v>1774</v>
      </c>
      <c r="E521" s="84" t="b">
        <v>0</v>
      </c>
      <c r="F521" s="84" t="b">
        <v>0</v>
      </c>
      <c r="G521" s="84" t="b">
        <v>0</v>
      </c>
    </row>
    <row r="522" spans="1:7" ht="15">
      <c r="A522" s="84" t="s">
        <v>2276</v>
      </c>
      <c r="B522" s="84">
        <v>4</v>
      </c>
      <c r="C522" s="123">
        <v>0.011119711052819168</v>
      </c>
      <c r="D522" s="84" t="s">
        <v>1774</v>
      </c>
      <c r="E522" s="84" t="b">
        <v>0</v>
      </c>
      <c r="F522" s="84" t="b">
        <v>0</v>
      </c>
      <c r="G522" s="84" t="b">
        <v>0</v>
      </c>
    </row>
    <row r="523" spans="1:7" ht="15">
      <c r="A523" s="84" t="s">
        <v>2251</v>
      </c>
      <c r="B523" s="84">
        <v>4</v>
      </c>
      <c r="C523" s="123">
        <v>0.011119711052819168</v>
      </c>
      <c r="D523" s="84" t="s">
        <v>1774</v>
      </c>
      <c r="E523" s="84" t="b">
        <v>0</v>
      </c>
      <c r="F523" s="84" t="b">
        <v>0</v>
      </c>
      <c r="G523" s="84" t="b">
        <v>0</v>
      </c>
    </row>
    <row r="524" spans="1:7" ht="15">
      <c r="A524" s="84" t="s">
        <v>2196</v>
      </c>
      <c r="B524" s="84">
        <v>3</v>
      </c>
      <c r="C524" s="123">
        <v>0.009572731348248915</v>
      </c>
      <c r="D524" s="84" t="s">
        <v>1774</v>
      </c>
      <c r="E524" s="84" t="b">
        <v>0</v>
      </c>
      <c r="F524" s="84" t="b">
        <v>0</v>
      </c>
      <c r="G524" s="84" t="b">
        <v>0</v>
      </c>
    </row>
    <row r="525" spans="1:7" ht="15">
      <c r="A525" s="84" t="s">
        <v>2312</v>
      </c>
      <c r="B525" s="84">
        <v>3</v>
      </c>
      <c r="C525" s="123">
        <v>0.009572731348248915</v>
      </c>
      <c r="D525" s="84" t="s">
        <v>1774</v>
      </c>
      <c r="E525" s="84" t="b">
        <v>0</v>
      </c>
      <c r="F525" s="84" t="b">
        <v>0</v>
      </c>
      <c r="G525" s="84" t="b">
        <v>0</v>
      </c>
    </row>
    <row r="526" spans="1:7" ht="15">
      <c r="A526" s="84" t="s">
        <v>2226</v>
      </c>
      <c r="B526" s="84">
        <v>3</v>
      </c>
      <c r="C526" s="123">
        <v>0.009572731348248915</v>
      </c>
      <c r="D526" s="84" t="s">
        <v>1774</v>
      </c>
      <c r="E526" s="84" t="b">
        <v>0</v>
      </c>
      <c r="F526" s="84" t="b">
        <v>0</v>
      </c>
      <c r="G526" s="84" t="b">
        <v>0</v>
      </c>
    </row>
    <row r="527" spans="1:7" ht="15">
      <c r="A527" s="84" t="s">
        <v>2227</v>
      </c>
      <c r="B527" s="84">
        <v>3</v>
      </c>
      <c r="C527" s="123">
        <v>0.009572731348248915</v>
      </c>
      <c r="D527" s="84" t="s">
        <v>1774</v>
      </c>
      <c r="E527" s="84" t="b">
        <v>0</v>
      </c>
      <c r="F527" s="84" t="b">
        <v>0</v>
      </c>
      <c r="G527" s="84" t="b">
        <v>0</v>
      </c>
    </row>
    <row r="528" spans="1:7" ht="15">
      <c r="A528" s="84" t="s">
        <v>2230</v>
      </c>
      <c r="B528" s="84">
        <v>3</v>
      </c>
      <c r="C528" s="123">
        <v>0.009572731348248915</v>
      </c>
      <c r="D528" s="84" t="s">
        <v>1774</v>
      </c>
      <c r="E528" s="84" t="b">
        <v>0</v>
      </c>
      <c r="F528" s="84" t="b">
        <v>0</v>
      </c>
      <c r="G528" s="84" t="b">
        <v>0</v>
      </c>
    </row>
    <row r="529" spans="1:7" ht="15">
      <c r="A529" s="84" t="s">
        <v>2231</v>
      </c>
      <c r="B529" s="84">
        <v>3</v>
      </c>
      <c r="C529" s="123">
        <v>0.009572731348248915</v>
      </c>
      <c r="D529" s="84" t="s">
        <v>1774</v>
      </c>
      <c r="E529" s="84" t="b">
        <v>0</v>
      </c>
      <c r="F529" s="84" t="b">
        <v>0</v>
      </c>
      <c r="G529" s="84" t="b">
        <v>0</v>
      </c>
    </row>
    <row r="530" spans="1:7" ht="15">
      <c r="A530" s="84" t="s">
        <v>2228</v>
      </c>
      <c r="B530" s="84">
        <v>3</v>
      </c>
      <c r="C530" s="123">
        <v>0.009572731348248915</v>
      </c>
      <c r="D530" s="84" t="s">
        <v>1774</v>
      </c>
      <c r="E530" s="84" t="b">
        <v>0</v>
      </c>
      <c r="F530" s="84" t="b">
        <v>0</v>
      </c>
      <c r="G530" s="84" t="b">
        <v>0</v>
      </c>
    </row>
    <row r="531" spans="1:7" ht="15">
      <c r="A531" s="84" t="s">
        <v>2229</v>
      </c>
      <c r="B531" s="84">
        <v>3</v>
      </c>
      <c r="C531" s="123">
        <v>0.009572731348248915</v>
      </c>
      <c r="D531" s="84" t="s">
        <v>1774</v>
      </c>
      <c r="E531" s="84" t="b">
        <v>0</v>
      </c>
      <c r="F531" s="84" t="b">
        <v>0</v>
      </c>
      <c r="G531" s="84" t="b">
        <v>0</v>
      </c>
    </row>
    <row r="532" spans="1:7" ht="15">
      <c r="A532" s="84" t="s">
        <v>2201</v>
      </c>
      <c r="B532" s="84">
        <v>3</v>
      </c>
      <c r="C532" s="123">
        <v>0.009572731348248915</v>
      </c>
      <c r="D532" s="84" t="s">
        <v>1774</v>
      </c>
      <c r="E532" s="84" t="b">
        <v>0</v>
      </c>
      <c r="F532" s="84" t="b">
        <v>0</v>
      </c>
      <c r="G532" s="84" t="b">
        <v>0</v>
      </c>
    </row>
    <row r="533" spans="1:7" ht="15">
      <c r="A533" s="84" t="s">
        <v>299</v>
      </c>
      <c r="B533" s="84">
        <v>3</v>
      </c>
      <c r="C533" s="123">
        <v>0.009572731348248915</v>
      </c>
      <c r="D533" s="84" t="s">
        <v>1774</v>
      </c>
      <c r="E533" s="84" t="b">
        <v>0</v>
      </c>
      <c r="F533" s="84" t="b">
        <v>0</v>
      </c>
      <c r="G533" s="84" t="b">
        <v>0</v>
      </c>
    </row>
    <row r="534" spans="1:7" ht="15">
      <c r="A534" s="84" t="s">
        <v>1835</v>
      </c>
      <c r="B534" s="84">
        <v>3</v>
      </c>
      <c r="C534" s="123">
        <v>0.009572731348248915</v>
      </c>
      <c r="D534" s="84" t="s">
        <v>1774</v>
      </c>
      <c r="E534" s="84" t="b">
        <v>0</v>
      </c>
      <c r="F534" s="84" t="b">
        <v>0</v>
      </c>
      <c r="G534" s="84" t="b">
        <v>0</v>
      </c>
    </row>
    <row r="535" spans="1:7" ht="15">
      <c r="A535" s="84" t="s">
        <v>2233</v>
      </c>
      <c r="B535" s="84">
        <v>2</v>
      </c>
      <c r="C535" s="123">
        <v>0.007540316024198934</v>
      </c>
      <c r="D535" s="84" t="s">
        <v>1774</v>
      </c>
      <c r="E535" s="84" t="b">
        <v>0</v>
      </c>
      <c r="F535" s="84" t="b">
        <v>0</v>
      </c>
      <c r="G535" s="84" t="b">
        <v>0</v>
      </c>
    </row>
    <row r="536" spans="1:7" ht="15">
      <c r="A536" s="84" t="s">
        <v>2234</v>
      </c>
      <c r="B536" s="84">
        <v>2</v>
      </c>
      <c r="C536" s="123">
        <v>0.007540316024198934</v>
      </c>
      <c r="D536" s="84" t="s">
        <v>1774</v>
      </c>
      <c r="E536" s="84" t="b">
        <v>0</v>
      </c>
      <c r="F536" s="84" t="b">
        <v>0</v>
      </c>
      <c r="G536" s="84" t="b">
        <v>0</v>
      </c>
    </row>
    <row r="537" spans="1:7" ht="15">
      <c r="A537" s="84" t="s">
        <v>2257</v>
      </c>
      <c r="B537" s="84">
        <v>2</v>
      </c>
      <c r="C537" s="123">
        <v>0.007540316024198934</v>
      </c>
      <c r="D537" s="84" t="s">
        <v>1774</v>
      </c>
      <c r="E537" s="84" t="b">
        <v>0</v>
      </c>
      <c r="F537" s="84" t="b">
        <v>0</v>
      </c>
      <c r="G537" s="84" t="b">
        <v>0</v>
      </c>
    </row>
    <row r="538" spans="1:7" ht="15">
      <c r="A538" s="84" t="s">
        <v>2208</v>
      </c>
      <c r="B538" s="84">
        <v>2</v>
      </c>
      <c r="C538" s="123">
        <v>0.007540316024198934</v>
      </c>
      <c r="D538" s="84" t="s">
        <v>1774</v>
      </c>
      <c r="E538" s="84" t="b">
        <v>0</v>
      </c>
      <c r="F538" s="84" t="b">
        <v>0</v>
      </c>
      <c r="G538" s="84" t="b">
        <v>0</v>
      </c>
    </row>
    <row r="539" spans="1:7" ht="15">
      <c r="A539" s="84" t="s">
        <v>2202</v>
      </c>
      <c r="B539" s="84">
        <v>2</v>
      </c>
      <c r="C539" s="123">
        <v>0.007540316024198934</v>
      </c>
      <c r="D539" s="84" t="s">
        <v>1774</v>
      </c>
      <c r="E539" s="84" t="b">
        <v>0</v>
      </c>
      <c r="F539" s="84" t="b">
        <v>0</v>
      </c>
      <c r="G539" s="84" t="b">
        <v>0</v>
      </c>
    </row>
    <row r="540" spans="1:7" ht="15">
      <c r="A540" s="84" t="s">
        <v>1910</v>
      </c>
      <c r="B540" s="84">
        <v>2</v>
      </c>
      <c r="C540" s="123">
        <v>0.007540316024198934</v>
      </c>
      <c r="D540" s="84" t="s">
        <v>1774</v>
      </c>
      <c r="E540" s="84" t="b">
        <v>0</v>
      </c>
      <c r="F540" s="84" t="b">
        <v>0</v>
      </c>
      <c r="G540" s="84" t="b">
        <v>0</v>
      </c>
    </row>
    <row r="541" spans="1:7" ht="15">
      <c r="A541" s="84" t="s">
        <v>2258</v>
      </c>
      <c r="B541" s="84">
        <v>2</v>
      </c>
      <c r="C541" s="123">
        <v>0.007540316024198934</v>
      </c>
      <c r="D541" s="84" t="s">
        <v>1774</v>
      </c>
      <c r="E541" s="84" t="b">
        <v>0</v>
      </c>
      <c r="F541" s="84" t="b">
        <v>0</v>
      </c>
      <c r="G541" s="84" t="b">
        <v>0</v>
      </c>
    </row>
    <row r="542" spans="1:7" ht="15">
      <c r="A542" s="84" t="s">
        <v>2259</v>
      </c>
      <c r="B542" s="84">
        <v>2</v>
      </c>
      <c r="C542" s="123">
        <v>0.007540316024198934</v>
      </c>
      <c r="D542" s="84" t="s">
        <v>1774</v>
      </c>
      <c r="E542" s="84" t="b">
        <v>0</v>
      </c>
      <c r="F542" s="84" t="b">
        <v>0</v>
      </c>
      <c r="G542" s="84" t="b">
        <v>0</v>
      </c>
    </row>
    <row r="543" spans="1:7" ht="15">
      <c r="A543" s="84" t="s">
        <v>319</v>
      </c>
      <c r="B543" s="84">
        <v>2</v>
      </c>
      <c r="C543" s="123">
        <v>0.007540316024198934</v>
      </c>
      <c r="D543" s="84" t="s">
        <v>1774</v>
      </c>
      <c r="E543" s="84" t="b">
        <v>0</v>
      </c>
      <c r="F543" s="84" t="b">
        <v>0</v>
      </c>
      <c r="G543" s="84" t="b">
        <v>0</v>
      </c>
    </row>
    <row r="544" spans="1:7" ht="15">
      <c r="A544" s="84" t="s">
        <v>2362</v>
      </c>
      <c r="B544" s="84">
        <v>2</v>
      </c>
      <c r="C544" s="123">
        <v>0.007540316024198934</v>
      </c>
      <c r="D544" s="84" t="s">
        <v>1774</v>
      </c>
      <c r="E544" s="84" t="b">
        <v>0</v>
      </c>
      <c r="F544" s="84" t="b">
        <v>0</v>
      </c>
      <c r="G544" s="84" t="b">
        <v>0</v>
      </c>
    </row>
    <row r="545" spans="1:7" ht="15">
      <c r="A545" s="84" t="s">
        <v>2371</v>
      </c>
      <c r="B545" s="84">
        <v>2</v>
      </c>
      <c r="C545" s="123">
        <v>0.007540316024198934</v>
      </c>
      <c r="D545" s="84" t="s">
        <v>1774</v>
      </c>
      <c r="E545" s="84" t="b">
        <v>0</v>
      </c>
      <c r="F545" s="84" t="b">
        <v>0</v>
      </c>
      <c r="G545" s="84" t="b">
        <v>0</v>
      </c>
    </row>
    <row r="546" spans="1:7" ht="15">
      <c r="A546" s="84" t="s">
        <v>1878</v>
      </c>
      <c r="B546" s="84">
        <v>2</v>
      </c>
      <c r="C546" s="123">
        <v>0.007540316024198934</v>
      </c>
      <c r="D546" s="84" t="s">
        <v>1774</v>
      </c>
      <c r="E546" s="84" t="b">
        <v>0</v>
      </c>
      <c r="F546" s="84" t="b">
        <v>0</v>
      </c>
      <c r="G546" s="84" t="b">
        <v>0</v>
      </c>
    </row>
    <row r="547" spans="1:7" ht="15">
      <c r="A547" s="84" t="s">
        <v>1877</v>
      </c>
      <c r="B547" s="84">
        <v>2</v>
      </c>
      <c r="C547" s="123">
        <v>0.007540316024198934</v>
      </c>
      <c r="D547" s="84" t="s">
        <v>1774</v>
      </c>
      <c r="E547" s="84" t="b">
        <v>0</v>
      </c>
      <c r="F547" s="84" t="b">
        <v>0</v>
      </c>
      <c r="G547" s="84" t="b">
        <v>0</v>
      </c>
    </row>
    <row r="548" spans="1:7" ht="15">
      <c r="A548" s="84" t="s">
        <v>2232</v>
      </c>
      <c r="B548" s="84">
        <v>2</v>
      </c>
      <c r="C548" s="123">
        <v>0.007540316024198934</v>
      </c>
      <c r="D548" s="84" t="s">
        <v>1774</v>
      </c>
      <c r="E548" s="84" t="b">
        <v>0</v>
      </c>
      <c r="F548" s="84" t="b">
        <v>0</v>
      </c>
      <c r="G548" s="84" t="b">
        <v>0</v>
      </c>
    </row>
    <row r="549" spans="1:7" ht="15">
      <c r="A549" s="84" t="s">
        <v>1868</v>
      </c>
      <c r="B549" s="84">
        <v>3</v>
      </c>
      <c r="C549" s="123">
        <v>0.013049926448020964</v>
      </c>
      <c r="D549" s="84" t="s">
        <v>1775</v>
      </c>
      <c r="E549" s="84" t="b">
        <v>0</v>
      </c>
      <c r="F549" s="84" t="b">
        <v>0</v>
      </c>
      <c r="G549" s="84" t="b">
        <v>0</v>
      </c>
    </row>
    <row r="550" spans="1:7" ht="15">
      <c r="A550" s="84" t="s">
        <v>1892</v>
      </c>
      <c r="B550" s="84">
        <v>3</v>
      </c>
      <c r="C550" s="123">
        <v>0.013049926448020964</v>
      </c>
      <c r="D550" s="84" t="s">
        <v>1775</v>
      </c>
      <c r="E550" s="84" t="b">
        <v>0</v>
      </c>
      <c r="F550" s="84" t="b">
        <v>0</v>
      </c>
      <c r="G550" s="84" t="b">
        <v>0</v>
      </c>
    </row>
    <row r="551" spans="1:7" ht="15">
      <c r="A551" s="84" t="s">
        <v>1893</v>
      </c>
      <c r="B551" s="84">
        <v>3</v>
      </c>
      <c r="C551" s="123">
        <v>0.013049926448020964</v>
      </c>
      <c r="D551" s="84" t="s">
        <v>1775</v>
      </c>
      <c r="E551" s="84" t="b">
        <v>0</v>
      </c>
      <c r="F551" s="84" t="b">
        <v>0</v>
      </c>
      <c r="G551" s="84" t="b">
        <v>0</v>
      </c>
    </row>
    <row r="552" spans="1:7" ht="15">
      <c r="A552" s="84" t="s">
        <v>1894</v>
      </c>
      <c r="B552" s="84">
        <v>3</v>
      </c>
      <c r="C552" s="123">
        <v>0.013049926448020964</v>
      </c>
      <c r="D552" s="84" t="s">
        <v>1775</v>
      </c>
      <c r="E552" s="84" t="b">
        <v>0</v>
      </c>
      <c r="F552" s="84" t="b">
        <v>0</v>
      </c>
      <c r="G552" s="84" t="b">
        <v>0</v>
      </c>
    </row>
    <row r="553" spans="1:7" ht="15">
      <c r="A553" s="84" t="s">
        <v>1895</v>
      </c>
      <c r="B553" s="84">
        <v>3</v>
      </c>
      <c r="C553" s="123">
        <v>0.013049926448020964</v>
      </c>
      <c r="D553" s="84" t="s">
        <v>1775</v>
      </c>
      <c r="E553" s="84" t="b">
        <v>0</v>
      </c>
      <c r="F553" s="84" t="b">
        <v>1</v>
      </c>
      <c r="G553" s="84" t="b">
        <v>0</v>
      </c>
    </row>
    <row r="554" spans="1:7" ht="15">
      <c r="A554" s="84" t="s">
        <v>1896</v>
      </c>
      <c r="B554" s="84">
        <v>3</v>
      </c>
      <c r="C554" s="123">
        <v>0.013049926448020964</v>
      </c>
      <c r="D554" s="84" t="s">
        <v>1775</v>
      </c>
      <c r="E554" s="84" t="b">
        <v>0</v>
      </c>
      <c r="F554" s="84" t="b">
        <v>0</v>
      </c>
      <c r="G554" s="84" t="b">
        <v>0</v>
      </c>
    </row>
    <row r="555" spans="1:7" ht="15">
      <c r="A555" s="84" t="s">
        <v>1897</v>
      </c>
      <c r="B555" s="84">
        <v>3</v>
      </c>
      <c r="C555" s="123">
        <v>0.013049926448020964</v>
      </c>
      <c r="D555" s="84" t="s">
        <v>1775</v>
      </c>
      <c r="E555" s="84" t="b">
        <v>0</v>
      </c>
      <c r="F555" s="84" t="b">
        <v>0</v>
      </c>
      <c r="G555" s="84" t="b">
        <v>0</v>
      </c>
    </row>
    <row r="556" spans="1:7" ht="15">
      <c r="A556" s="84" t="s">
        <v>1898</v>
      </c>
      <c r="B556" s="84">
        <v>3</v>
      </c>
      <c r="C556" s="123">
        <v>0.013049926448020964</v>
      </c>
      <c r="D556" s="84" t="s">
        <v>1775</v>
      </c>
      <c r="E556" s="84" t="b">
        <v>0</v>
      </c>
      <c r="F556" s="84" t="b">
        <v>0</v>
      </c>
      <c r="G556" s="84" t="b">
        <v>0</v>
      </c>
    </row>
    <row r="557" spans="1:7" ht="15">
      <c r="A557" s="84" t="s">
        <v>315</v>
      </c>
      <c r="B557" s="84">
        <v>3</v>
      </c>
      <c r="C557" s="123">
        <v>0.013049926448020964</v>
      </c>
      <c r="D557" s="84" t="s">
        <v>1775</v>
      </c>
      <c r="E557" s="84" t="b">
        <v>0</v>
      </c>
      <c r="F557" s="84" t="b">
        <v>0</v>
      </c>
      <c r="G557" s="84" t="b">
        <v>0</v>
      </c>
    </row>
    <row r="558" spans="1:7" ht="15">
      <c r="A558" s="84" t="s">
        <v>1866</v>
      </c>
      <c r="B558" s="84">
        <v>3</v>
      </c>
      <c r="C558" s="123">
        <v>0.013049926448020964</v>
      </c>
      <c r="D558" s="84" t="s">
        <v>1775</v>
      </c>
      <c r="E558" s="84" t="b">
        <v>0</v>
      </c>
      <c r="F558" s="84" t="b">
        <v>0</v>
      </c>
      <c r="G558" s="84" t="b">
        <v>0</v>
      </c>
    </row>
    <row r="559" spans="1:7" ht="15">
      <c r="A559" s="84" t="s">
        <v>281</v>
      </c>
      <c r="B559" s="84">
        <v>2</v>
      </c>
      <c r="C559" s="123">
        <v>0.015605490536158338</v>
      </c>
      <c r="D559" s="84" t="s">
        <v>1775</v>
      </c>
      <c r="E559" s="84" t="b">
        <v>0</v>
      </c>
      <c r="F559" s="84" t="b">
        <v>0</v>
      </c>
      <c r="G559" s="84" t="b">
        <v>0</v>
      </c>
    </row>
    <row r="560" spans="1:7" ht="15">
      <c r="A560" s="84" t="s">
        <v>314</v>
      </c>
      <c r="B560" s="84">
        <v>2</v>
      </c>
      <c r="C560" s="123">
        <v>0.015605490536158338</v>
      </c>
      <c r="D560" s="84" t="s">
        <v>1775</v>
      </c>
      <c r="E560" s="84" t="b">
        <v>0</v>
      </c>
      <c r="F560" s="84" t="b">
        <v>0</v>
      </c>
      <c r="G560" s="84" t="b">
        <v>0</v>
      </c>
    </row>
    <row r="561" spans="1:7" ht="15">
      <c r="A561" s="84" t="s">
        <v>286</v>
      </c>
      <c r="B561" s="84">
        <v>2</v>
      </c>
      <c r="C561" s="123">
        <v>0.015605490536158338</v>
      </c>
      <c r="D561" s="84" t="s">
        <v>1775</v>
      </c>
      <c r="E561" s="84" t="b">
        <v>0</v>
      </c>
      <c r="F561" s="84" t="b">
        <v>0</v>
      </c>
      <c r="G561" s="84" t="b">
        <v>0</v>
      </c>
    </row>
    <row r="562" spans="1:7" ht="15">
      <c r="A562" s="84" t="s">
        <v>2339</v>
      </c>
      <c r="B562" s="84">
        <v>2</v>
      </c>
      <c r="C562" s="123">
        <v>0.015605490536158338</v>
      </c>
      <c r="D562" s="84" t="s">
        <v>1775</v>
      </c>
      <c r="E562" s="84" t="b">
        <v>0</v>
      </c>
      <c r="F562" s="84" t="b">
        <v>0</v>
      </c>
      <c r="G562" s="84" t="b">
        <v>0</v>
      </c>
    </row>
    <row r="563" spans="1:7" ht="15">
      <c r="A563" s="84" t="s">
        <v>2286</v>
      </c>
      <c r="B563" s="84">
        <v>2</v>
      </c>
      <c r="C563" s="123">
        <v>0.015605490536158338</v>
      </c>
      <c r="D563" s="84" t="s">
        <v>1775</v>
      </c>
      <c r="E563" s="84" t="b">
        <v>0</v>
      </c>
      <c r="F563" s="84" t="b">
        <v>0</v>
      </c>
      <c r="G563" s="84" t="b">
        <v>0</v>
      </c>
    </row>
    <row r="564" spans="1:7" ht="15">
      <c r="A564" s="84" t="s">
        <v>2224</v>
      </c>
      <c r="B564" s="84">
        <v>2</v>
      </c>
      <c r="C564" s="123">
        <v>0.015605490536158338</v>
      </c>
      <c r="D564" s="84" t="s">
        <v>1775</v>
      </c>
      <c r="E564" s="84" t="b">
        <v>1</v>
      </c>
      <c r="F564" s="84" t="b">
        <v>0</v>
      </c>
      <c r="G564" s="84" t="b">
        <v>0</v>
      </c>
    </row>
    <row r="565" spans="1:7" ht="15">
      <c r="A565" s="84" t="s">
        <v>2260</v>
      </c>
      <c r="B565" s="84">
        <v>2</v>
      </c>
      <c r="C565" s="123">
        <v>0.015605490536158338</v>
      </c>
      <c r="D565" s="84" t="s">
        <v>1775</v>
      </c>
      <c r="E565" s="84" t="b">
        <v>1</v>
      </c>
      <c r="F565" s="84" t="b">
        <v>0</v>
      </c>
      <c r="G565" s="84" t="b">
        <v>0</v>
      </c>
    </row>
    <row r="566" spans="1:7" ht="15">
      <c r="A566" s="84" t="s">
        <v>1866</v>
      </c>
      <c r="B566" s="84">
        <v>3</v>
      </c>
      <c r="C566" s="123">
        <v>0.012100840888164894</v>
      </c>
      <c r="D566" s="84" t="s">
        <v>1776</v>
      </c>
      <c r="E566" s="84" t="b">
        <v>0</v>
      </c>
      <c r="F566" s="84" t="b">
        <v>0</v>
      </c>
      <c r="G566" s="84" t="b">
        <v>0</v>
      </c>
    </row>
    <row r="567" spans="1:7" ht="15">
      <c r="A567" s="84" t="s">
        <v>1900</v>
      </c>
      <c r="B567" s="84">
        <v>3</v>
      </c>
      <c r="C567" s="123">
        <v>0.012100840888164894</v>
      </c>
      <c r="D567" s="84" t="s">
        <v>1776</v>
      </c>
      <c r="E567" s="84" t="b">
        <v>0</v>
      </c>
      <c r="F567" s="84" t="b">
        <v>0</v>
      </c>
      <c r="G567" s="84" t="b">
        <v>0</v>
      </c>
    </row>
    <row r="568" spans="1:7" ht="15">
      <c r="A568" s="84" t="s">
        <v>1901</v>
      </c>
      <c r="B568" s="84">
        <v>3</v>
      </c>
      <c r="C568" s="123">
        <v>0.012100840888164894</v>
      </c>
      <c r="D568" s="84" t="s">
        <v>1776</v>
      </c>
      <c r="E568" s="84" t="b">
        <v>0</v>
      </c>
      <c r="F568" s="84" t="b">
        <v>0</v>
      </c>
      <c r="G568" s="84" t="b">
        <v>0</v>
      </c>
    </row>
    <row r="569" spans="1:7" ht="15">
      <c r="A569" s="84" t="s">
        <v>1902</v>
      </c>
      <c r="B569" s="84">
        <v>3</v>
      </c>
      <c r="C569" s="123">
        <v>0.012100840888164894</v>
      </c>
      <c r="D569" s="84" t="s">
        <v>1776</v>
      </c>
      <c r="E569" s="84" t="b">
        <v>0</v>
      </c>
      <c r="F569" s="84" t="b">
        <v>0</v>
      </c>
      <c r="G569" s="84" t="b">
        <v>0</v>
      </c>
    </row>
    <row r="570" spans="1:7" ht="15">
      <c r="A570" s="84" t="s">
        <v>1903</v>
      </c>
      <c r="B570" s="84">
        <v>3</v>
      </c>
      <c r="C570" s="123">
        <v>0.012100840888164894</v>
      </c>
      <c r="D570" s="84" t="s">
        <v>1776</v>
      </c>
      <c r="E570" s="84" t="b">
        <v>0</v>
      </c>
      <c r="F570" s="84" t="b">
        <v>0</v>
      </c>
      <c r="G570" s="84" t="b">
        <v>0</v>
      </c>
    </row>
    <row r="571" spans="1:7" ht="15">
      <c r="A571" s="84" t="s">
        <v>1904</v>
      </c>
      <c r="B571" s="84">
        <v>3</v>
      </c>
      <c r="C571" s="123">
        <v>0.012100840888164894</v>
      </c>
      <c r="D571" s="84" t="s">
        <v>1776</v>
      </c>
      <c r="E571" s="84" t="b">
        <v>1</v>
      </c>
      <c r="F571" s="84" t="b">
        <v>0</v>
      </c>
      <c r="G571" s="84" t="b">
        <v>0</v>
      </c>
    </row>
    <row r="572" spans="1:7" ht="15">
      <c r="A572" s="84" t="s">
        <v>1905</v>
      </c>
      <c r="B572" s="84">
        <v>3</v>
      </c>
      <c r="C572" s="123">
        <v>0.012100840888164894</v>
      </c>
      <c r="D572" s="84" t="s">
        <v>1776</v>
      </c>
      <c r="E572" s="84" t="b">
        <v>0</v>
      </c>
      <c r="F572" s="84" t="b">
        <v>0</v>
      </c>
      <c r="G572" s="84" t="b">
        <v>0</v>
      </c>
    </row>
    <row r="573" spans="1:7" ht="15">
      <c r="A573" s="84" t="s">
        <v>1906</v>
      </c>
      <c r="B573" s="84">
        <v>3</v>
      </c>
      <c r="C573" s="123">
        <v>0.012100840888164894</v>
      </c>
      <c r="D573" s="84" t="s">
        <v>1776</v>
      </c>
      <c r="E573" s="84" t="b">
        <v>0</v>
      </c>
      <c r="F573" s="84" t="b">
        <v>0</v>
      </c>
      <c r="G573" s="84" t="b">
        <v>0</v>
      </c>
    </row>
    <row r="574" spans="1:7" ht="15">
      <c r="A574" s="84" t="s">
        <v>1907</v>
      </c>
      <c r="B574" s="84">
        <v>3</v>
      </c>
      <c r="C574" s="123">
        <v>0.012100840888164894</v>
      </c>
      <c r="D574" s="84" t="s">
        <v>1776</v>
      </c>
      <c r="E574" s="84" t="b">
        <v>0</v>
      </c>
      <c r="F574" s="84" t="b">
        <v>0</v>
      </c>
      <c r="G574" s="84" t="b">
        <v>0</v>
      </c>
    </row>
    <row r="575" spans="1:7" ht="15">
      <c r="A575" s="84" t="s">
        <v>308</v>
      </c>
      <c r="B575" s="84">
        <v>3</v>
      </c>
      <c r="C575" s="123">
        <v>0.012100840888164894</v>
      </c>
      <c r="D575" s="84" t="s">
        <v>1776</v>
      </c>
      <c r="E575" s="84" t="b">
        <v>0</v>
      </c>
      <c r="F575" s="84" t="b">
        <v>0</v>
      </c>
      <c r="G575" s="84" t="b">
        <v>0</v>
      </c>
    </row>
    <row r="576" spans="1:7" ht="15">
      <c r="A576" s="84" t="s">
        <v>2293</v>
      </c>
      <c r="B576" s="84">
        <v>3</v>
      </c>
      <c r="C576" s="123">
        <v>0.012100840888164894</v>
      </c>
      <c r="D576" s="84" t="s">
        <v>1776</v>
      </c>
      <c r="E576" s="84" t="b">
        <v>0</v>
      </c>
      <c r="F576" s="84" t="b">
        <v>0</v>
      </c>
      <c r="G576" s="84" t="b">
        <v>0</v>
      </c>
    </row>
    <row r="577" spans="1:7" ht="15">
      <c r="A577" s="84" t="s">
        <v>1867</v>
      </c>
      <c r="B577" s="84">
        <v>2</v>
      </c>
      <c r="C577" s="123">
        <v>0.014470545769892276</v>
      </c>
      <c r="D577" s="84" t="s">
        <v>1776</v>
      </c>
      <c r="E577" s="84" t="b">
        <v>0</v>
      </c>
      <c r="F577" s="84" t="b">
        <v>0</v>
      </c>
      <c r="G577" s="84" t="b">
        <v>0</v>
      </c>
    </row>
    <row r="578" spans="1:7" ht="15">
      <c r="A578" s="84" t="s">
        <v>234</v>
      </c>
      <c r="B578" s="84">
        <v>2</v>
      </c>
      <c r="C578" s="123">
        <v>0.014470545769892276</v>
      </c>
      <c r="D578" s="84" t="s">
        <v>1776</v>
      </c>
      <c r="E578" s="84" t="b">
        <v>0</v>
      </c>
      <c r="F578" s="84" t="b">
        <v>0</v>
      </c>
      <c r="G578" s="84" t="b">
        <v>0</v>
      </c>
    </row>
    <row r="579" spans="1:7" ht="15">
      <c r="A579" s="84" t="s">
        <v>2359</v>
      </c>
      <c r="B579" s="84">
        <v>2</v>
      </c>
      <c r="C579" s="123">
        <v>0.014470545769892276</v>
      </c>
      <c r="D579" s="84" t="s">
        <v>1776</v>
      </c>
      <c r="E579" s="84" t="b">
        <v>0</v>
      </c>
      <c r="F579" s="84" t="b">
        <v>0</v>
      </c>
      <c r="G579" s="84" t="b">
        <v>0</v>
      </c>
    </row>
    <row r="580" spans="1:7" ht="15">
      <c r="A580" s="84" t="s">
        <v>1866</v>
      </c>
      <c r="B580" s="84">
        <v>4</v>
      </c>
      <c r="C580" s="123">
        <v>0</v>
      </c>
      <c r="D580" s="84" t="s">
        <v>1777</v>
      </c>
      <c r="E580" s="84" t="b">
        <v>0</v>
      </c>
      <c r="F580" s="84" t="b">
        <v>0</v>
      </c>
      <c r="G580" s="84" t="b">
        <v>0</v>
      </c>
    </row>
    <row r="581" spans="1:7" ht="15">
      <c r="A581" s="84" t="s">
        <v>1909</v>
      </c>
      <c r="B581" s="84">
        <v>3</v>
      </c>
      <c r="C581" s="123">
        <v>0.004931792234538155</v>
      </c>
      <c r="D581" s="84" t="s">
        <v>1777</v>
      </c>
      <c r="E581" s="84" t="b">
        <v>0</v>
      </c>
      <c r="F581" s="84" t="b">
        <v>0</v>
      </c>
      <c r="G581" s="84" t="b">
        <v>0</v>
      </c>
    </row>
    <row r="582" spans="1:7" ht="15">
      <c r="A582" s="84" t="s">
        <v>1910</v>
      </c>
      <c r="B582" s="84">
        <v>3</v>
      </c>
      <c r="C582" s="123">
        <v>0.004931792234538155</v>
      </c>
      <c r="D582" s="84" t="s">
        <v>1777</v>
      </c>
      <c r="E582" s="84" t="b">
        <v>0</v>
      </c>
      <c r="F582" s="84" t="b">
        <v>0</v>
      </c>
      <c r="G582" s="84" t="b">
        <v>0</v>
      </c>
    </row>
    <row r="583" spans="1:7" ht="15">
      <c r="A583" s="84" t="s">
        <v>1911</v>
      </c>
      <c r="B583" s="84">
        <v>2</v>
      </c>
      <c r="C583" s="123">
        <v>0.0158436839823148</v>
      </c>
      <c r="D583" s="84" t="s">
        <v>1777</v>
      </c>
      <c r="E583" s="84" t="b">
        <v>0</v>
      </c>
      <c r="F583" s="84" t="b">
        <v>0</v>
      </c>
      <c r="G583" s="84" t="b">
        <v>0</v>
      </c>
    </row>
    <row r="584" spans="1:7" ht="15">
      <c r="A584" s="84" t="s">
        <v>1912</v>
      </c>
      <c r="B584" s="84">
        <v>2</v>
      </c>
      <c r="C584" s="123">
        <v>0.0079218419911574</v>
      </c>
      <c r="D584" s="84" t="s">
        <v>1777</v>
      </c>
      <c r="E584" s="84" t="b">
        <v>0</v>
      </c>
      <c r="F584" s="84" t="b">
        <v>0</v>
      </c>
      <c r="G584" s="84" t="b">
        <v>0</v>
      </c>
    </row>
    <row r="585" spans="1:7" ht="15">
      <c r="A585" s="84" t="s">
        <v>1913</v>
      </c>
      <c r="B585" s="84">
        <v>2</v>
      </c>
      <c r="C585" s="123">
        <v>0.0079218419911574</v>
      </c>
      <c r="D585" s="84" t="s">
        <v>1777</v>
      </c>
      <c r="E585" s="84" t="b">
        <v>0</v>
      </c>
      <c r="F585" s="84" t="b">
        <v>0</v>
      </c>
      <c r="G585" s="84" t="b">
        <v>0</v>
      </c>
    </row>
    <row r="586" spans="1:7" ht="15">
      <c r="A586" s="84" t="s">
        <v>1914</v>
      </c>
      <c r="B586" s="84">
        <v>2</v>
      </c>
      <c r="C586" s="123">
        <v>0.0079218419911574</v>
      </c>
      <c r="D586" s="84" t="s">
        <v>1777</v>
      </c>
      <c r="E586" s="84" t="b">
        <v>0</v>
      </c>
      <c r="F586" s="84" t="b">
        <v>0</v>
      </c>
      <c r="G586" s="84" t="b">
        <v>0</v>
      </c>
    </row>
    <row r="587" spans="1:7" ht="15">
      <c r="A587" s="84" t="s">
        <v>1915</v>
      </c>
      <c r="B587" s="84">
        <v>2</v>
      </c>
      <c r="C587" s="123">
        <v>0.0079218419911574</v>
      </c>
      <c r="D587" s="84" t="s">
        <v>1777</v>
      </c>
      <c r="E587" s="84" t="b">
        <v>0</v>
      </c>
      <c r="F587" s="84" t="b">
        <v>0</v>
      </c>
      <c r="G587" s="84" t="b">
        <v>0</v>
      </c>
    </row>
    <row r="588" spans="1:7" ht="15">
      <c r="A588" s="84" t="s">
        <v>306</v>
      </c>
      <c r="B588" s="84">
        <v>2</v>
      </c>
      <c r="C588" s="123">
        <v>0.0079218419911574</v>
      </c>
      <c r="D588" s="84" t="s">
        <v>1777</v>
      </c>
      <c r="E588" s="84" t="b">
        <v>0</v>
      </c>
      <c r="F588" s="84" t="b">
        <v>0</v>
      </c>
      <c r="G588" s="84" t="b">
        <v>0</v>
      </c>
    </row>
    <row r="589" spans="1:7" ht="15">
      <c r="A589" s="84" t="s">
        <v>1867</v>
      </c>
      <c r="B589" s="84">
        <v>2</v>
      </c>
      <c r="C589" s="123">
        <v>0.0079218419911574</v>
      </c>
      <c r="D589" s="84" t="s">
        <v>1777</v>
      </c>
      <c r="E589" s="84" t="b">
        <v>0</v>
      </c>
      <c r="F589" s="84" t="b">
        <v>0</v>
      </c>
      <c r="G589" s="84" t="b">
        <v>0</v>
      </c>
    </row>
    <row r="590" spans="1:7" ht="15">
      <c r="A590" s="84" t="s">
        <v>2201</v>
      </c>
      <c r="B590" s="84">
        <v>2</v>
      </c>
      <c r="C590" s="123">
        <v>0.0079218419911574</v>
      </c>
      <c r="D590" s="84" t="s">
        <v>1777</v>
      </c>
      <c r="E590" s="84" t="b">
        <v>0</v>
      </c>
      <c r="F590" s="84" t="b">
        <v>0</v>
      </c>
      <c r="G590" s="84" t="b">
        <v>0</v>
      </c>
    </row>
    <row r="591" spans="1:7" ht="15">
      <c r="A591" s="84" t="s">
        <v>1851</v>
      </c>
      <c r="B591" s="84">
        <v>2</v>
      </c>
      <c r="C591" s="123">
        <v>0.0079218419911574</v>
      </c>
      <c r="D591" s="84" t="s">
        <v>1777</v>
      </c>
      <c r="E591" s="84" t="b">
        <v>0</v>
      </c>
      <c r="F591" s="84" t="b">
        <v>0</v>
      </c>
      <c r="G591" s="84" t="b">
        <v>0</v>
      </c>
    </row>
    <row r="592" spans="1:7" ht="15">
      <c r="A592" s="84" t="s">
        <v>1866</v>
      </c>
      <c r="B592" s="84">
        <v>2</v>
      </c>
      <c r="C592" s="123">
        <v>0</v>
      </c>
      <c r="D592" s="84" t="s">
        <v>1778</v>
      </c>
      <c r="E592" s="84" t="b">
        <v>0</v>
      </c>
      <c r="F592" s="84" t="b">
        <v>0</v>
      </c>
      <c r="G592" s="84" t="b">
        <v>0</v>
      </c>
    </row>
    <row r="593" spans="1:7" ht="15">
      <c r="A593" s="84" t="s">
        <v>1917</v>
      </c>
      <c r="B593" s="84">
        <v>2</v>
      </c>
      <c r="C593" s="123">
        <v>0.016723888647998956</v>
      </c>
      <c r="D593" s="84" t="s">
        <v>1778</v>
      </c>
      <c r="E593" s="84" t="b">
        <v>0</v>
      </c>
      <c r="F593" s="84" t="b">
        <v>0</v>
      </c>
      <c r="G593" s="84" t="b">
        <v>0</v>
      </c>
    </row>
    <row r="594" spans="1:7" ht="15">
      <c r="A594" s="84" t="s">
        <v>1918</v>
      </c>
      <c r="B594" s="84">
        <v>2</v>
      </c>
      <c r="C594" s="123">
        <v>0.016723888647998956</v>
      </c>
      <c r="D594" s="84" t="s">
        <v>1778</v>
      </c>
      <c r="E594" s="84" t="b">
        <v>0</v>
      </c>
      <c r="F594" s="84" t="b">
        <v>0</v>
      </c>
      <c r="G59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2378</v>
      </c>
      <c r="B1" s="13" t="s">
        <v>2379</v>
      </c>
      <c r="C1" s="13" t="s">
        <v>2372</v>
      </c>
      <c r="D1" s="13" t="s">
        <v>2373</v>
      </c>
      <c r="E1" s="13" t="s">
        <v>2380</v>
      </c>
      <c r="F1" s="13" t="s">
        <v>144</v>
      </c>
      <c r="G1" s="13" t="s">
        <v>2381</v>
      </c>
      <c r="H1" s="13" t="s">
        <v>2382</v>
      </c>
      <c r="I1" s="13" t="s">
        <v>2383</v>
      </c>
      <c r="J1" s="13" t="s">
        <v>2384</v>
      </c>
      <c r="K1" s="13" t="s">
        <v>2385</v>
      </c>
      <c r="L1" s="13" t="s">
        <v>2386</v>
      </c>
    </row>
    <row r="2" spans="1:12" ht="15">
      <c r="A2" s="84" t="s">
        <v>1867</v>
      </c>
      <c r="B2" s="84" t="s">
        <v>1876</v>
      </c>
      <c r="C2" s="84">
        <v>35</v>
      </c>
      <c r="D2" s="123">
        <v>0.011727123480800919</v>
      </c>
      <c r="E2" s="123">
        <v>1.4924380128037682</v>
      </c>
      <c r="F2" s="84" t="s">
        <v>2374</v>
      </c>
      <c r="G2" s="84" t="b">
        <v>0</v>
      </c>
      <c r="H2" s="84" t="b">
        <v>0</v>
      </c>
      <c r="I2" s="84" t="b">
        <v>0</v>
      </c>
      <c r="J2" s="84" t="b">
        <v>0</v>
      </c>
      <c r="K2" s="84" t="b">
        <v>0</v>
      </c>
      <c r="L2" s="84" t="b">
        <v>0</v>
      </c>
    </row>
    <row r="3" spans="1:12" ht="15">
      <c r="A3" s="84" t="s">
        <v>1870</v>
      </c>
      <c r="B3" s="84" t="s">
        <v>290</v>
      </c>
      <c r="C3" s="84">
        <v>29</v>
      </c>
      <c r="D3" s="123">
        <v>0.010786995039383511</v>
      </c>
      <c r="E3" s="123">
        <v>1.8282301147269613</v>
      </c>
      <c r="F3" s="84" t="s">
        <v>2374</v>
      </c>
      <c r="G3" s="84" t="b">
        <v>0</v>
      </c>
      <c r="H3" s="84" t="b">
        <v>0</v>
      </c>
      <c r="I3" s="84" t="b">
        <v>0</v>
      </c>
      <c r="J3" s="84" t="b">
        <v>0</v>
      </c>
      <c r="K3" s="84" t="b">
        <v>0</v>
      </c>
      <c r="L3" s="84" t="b">
        <v>0</v>
      </c>
    </row>
    <row r="4" spans="1:12" ht="15">
      <c r="A4" s="84" t="s">
        <v>290</v>
      </c>
      <c r="B4" s="84" t="s">
        <v>1871</v>
      </c>
      <c r="C4" s="84">
        <v>29</v>
      </c>
      <c r="D4" s="123">
        <v>0.010786995039383511</v>
      </c>
      <c r="E4" s="123">
        <v>1.8282301147269613</v>
      </c>
      <c r="F4" s="84" t="s">
        <v>2374</v>
      </c>
      <c r="G4" s="84" t="b">
        <v>0</v>
      </c>
      <c r="H4" s="84" t="b">
        <v>0</v>
      </c>
      <c r="I4" s="84" t="b">
        <v>0</v>
      </c>
      <c r="J4" s="84" t="b">
        <v>1</v>
      </c>
      <c r="K4" s="84" t="b">
        <v>0</v>
      </c>
      <c r="L4" s="84" t="b">
        <v>0</v>
      </c>
    </row>
    <row r="5" spans="1:12" ht="15">
      <c r="A5" s="84" t="s">
        <v>1871</v>
      </c>
      <c r="B5" s="84" t="s">
        <v>1868</v>
      </c>
      <c r="C5" s="84">
        <v>29</v>
      </c>
      <c r="D5" s="123">
        <v>0.010786995039383511</v>
      </c>
      <c r="E5" s="123">
        <v>1.6332535115109064</v>
      </c>
      <c r="F5" s="84" t="s">
        <v>2374</v>
      </c>
      <c r="G5" s="84" t="b">
        <v>1</v>
      </c>
      <c r="H5" s="84" t="b">
        <v>0</v>
      </c>
      <c r="I5" s="84" t="b">
        <v>0</v>
      </c>
      <c r="J5" s="84" t="b">
        <v>0</v>
      </c>
      <c r="K5" s="84" t="b">
        <v>0</v>
      </c>
      <c r="L5" s="84" t="b">
        <v>0</v>
      </c>
    </row>
    <row r="6" spans="1:12" ht="15">
      <c r="A6" s="84" t="s">
        <v>1868</v>
      </c>
      <c r="B6" s="84" t="s">
        <v>291</v>
      </c>
      <c r="C6" s="84">
        <v>29</v>
      </c>
      <c r="D6" s="123">
        <v>0.010786995039383511</v>
      </c>
      <c r="E6" s="123">
        <v>1.4844481386420303</v>
      </c>
      <c r="F6" s="84" t="s">
        <v>2374</v>
      </c>
      <c r="G6" s="84" t="b">
        <v>0</v>
      </c>
      <c r="H6" s="84" t="b">
        <v>0</v>
      </c>
      <c r="I6" s="84" t="b">
        <v>0</v>
      </c>
      <c r="J6" s="84" t="b">
        <v>0</v>
      </c>
      <c r="K6" s="84" t="b">
        <v>0</v>
      </c>
      <c r="L6" s="84" t="b">
        <v>0</v>
      </c>
    </row>
    <row r="7" spans="1:12" ht="15">
      <c r="A7" s="84" t="s">
        <v>291</v>
      </c>
      <c r="B7" s="84" t="s">
        <v>1866</v>
      </c>
      <c r="C7" s="84">
        <v>29</v>
      </c>
      <c r="D7" s="123">
        <v>0.010786995039383511</v>
      </c>
      <c r="E7" s="123">
        <v>0.9535017716136597</v>
      </c>
      <c r="F7" s="84" t="s">
        <v>2374</v>
      </c>
      <c r="G7" s="84" t="b">
        <v>0</v>
      </c>
      <c r="H7" s="84" t="b">
        <v>0</v>
      </c>
      <c r="I7" s="84" t="b">
        <v>0</v>
      </c>
      <c r="J7" s="84" t="b">
        <v>0</v>
      </c>
      <c r="K7" s="84" t="b">
        <v>0</v>
      </c>
      <c r="L7" s="84" t="b">
        <v>0</v>
      </c>
    </row>
    <row r="8" spans="1:12" ht="15">
      <c r="A8" s="84" t="s">
        <v>1866</v>
      </c>
      <c r="B8" s="84" t="s">
        <v>1872</v>
      </c>
      <c r="C8" s="84">
        <v>29</v>
      </c>
      <c r="D8" s="123">
        <v>0.010786995039383511</v>
      </c>
      <c r="E8" s="123">
        <v>1.2759675917614142</v>
      </c>
      <c r="F8" s="84" t="s">
        <v>2374</v>
      </c>
      <c r="G8" s="84" t="b">
        <v>0</v>
      </c>
      <c r="H8" s="84" t="b">
        <v>0</v>
      </c>
      <c r="I8" s="84" t="b">
        <v>0</v>
      </c>
      <c r="J8" s="84" t="b">
        <v>0</v>
      </c>
      <c r="K8" s="84" t="b">
        <v>0</v>
      </c>
      <c r="L8" s="84" t="b">
        <v>0</v>
      </c>
    </row>
    <row r="9" spans="1:12" ht="15">
      <c r="A9" s="84" t="s">
        <v>1872</v>
      </c>
      <c r="B9" s="84" t="s">
        <v>1873</v>
      </c>
      <c r="C9" s="84">
        <v>29</v>
      </c>
      <c r="D9" s="123">
        <v>0.010786995039383511</v>
      </c>
      <c r="E9" s="123">
        <v>1.8429533715476676</v>
      </c>
      <c r="F9" s="84" t="s">
        <v>2374</v>
      </c>
      <c r="G9" s="84" t="b">
        <v>0</v>
      </c>
      <c r="H9" s="84" t="b">
        <v>0</v>
      </c>
      <c r="I9" s="84" t="b">
        <v>0</v>
      </c>
      <c r="J9" s="84" t="b">
        <v>0</v>
      </c>
      <c r="K9" s="84" t="b">
        <v>0</v>
      </c>
      <c r="L9" s="84" t="b">
        <v>0</v>
      </c>
    </row>
    <row r="10" spans="1:12" ht="15">
      <c r="A10" s="84" t="s">
        <v>1873</v>
      </c>
      <c r="B10" s="84" t="s">
        <v>1874</v>
      </c>
      <c r="C10" s="84">
        <v>29</v>
      </c>
      <c r="D10" s="123">
        <v>0.010786995039383511</v>
      </c>
      <c r="E10" s="123">
        <v>1.8429533715476676</v>
      </c>
      <c r="F10" s="84" t="s">
        <v>2374</v>
      </c>
      <c r="G10" s="84" t="b">
        <v>0</v>
      </c>
      <c r="H10" s="84" t="b">
        <v>0</v>
      </c>
      <c r="I10" s="84" t="b">
        <v>0</v>
      </c>
      <c r="J10" s="84" t="b">
        <v>0</v>
      </c>
      <c r="K10" s="84" t="b">
        <v>0</v>
      </c>
      <c r="L10" s="84" t="b">
        <v>0</v>
      </c>
    </row>
    <row r="11" spans="1:12" ht="15">
      <c r="A11" s="84" t="s">
        <v>1874</v>
      </c>
      <c r="B11" s="84" t="s">
        <v>2188</v>
      </c>
      <c r="C11" s="84">
        <v>29</v>
      </c>
      <c r="D11" s="123">
        <v>0.010786995039383511</v>
      </c>
      <c r="E11" s="123">
        <v>1.8429533715476676</v>
      </c>
      <c r="F11" s="84" t="s">
        <v>2374</v>
      </c>
      <c r="G11" s="84" t="b">
        <v>0</v>
      </c>
      <c r="H11" s="84" t="b">
        <v>0</v>
      </c>
      <c r="I11" s="84" t="b">
        <v>0</v>
      </c>
      <c r="J11" s="84" t="b">
        <v>0</v>
      </c>
      <c r="K11" s="84" t="b">
        <v>0</v>
      </c>
      <c r="L11" s="84" t="b">
        <v>0</v>
      </c>
    </row>
    <row r="12" spans="1:12" ht="15">
      <c r="A12" s="84" t="s">
        <v>289</v>
      </c>
      <c r="B12" s="84" t="s">
        <v>1870</v>
      </c>
      <c r="C12" s="84">
        <v>28</v>
      </c>
      <c r="D12" s="123">
        <v>0.010607853490571861</v>
      </c>
      <c r="E12" s="123">
        <v>1.7142867624201246</v>
      </c>
      <c r="F12" s="84" t="s">
        <v>2374</v>
      </c>
      <c r="G12" s="84" t="b">
        <v>0</v>
      </c>
      <c r="H12" s="84" t="b">
        <v>0</v>
      </c>
      <c r="I12" s="84" t="b">
        <v>0</v>
      </c>
      <c r="J12" s="84" t="b">
        <v>0</v>
      </c>
      <c r="K12" s="84" t="b">
        <v>0</v>
      </c>
      <c r="L12" s="84" t="b">
        <v>0</v>
      </c>
    </row>
    <row r="13" spans="1:12" ht="15">
      <c r="A13" s="84" t="s">
        <v>2188</v>
      </c>
      <c r="B13" s="84" t="s">
        <v>2189</v>
      </c>
      <c r="C13" s="84">
        <v>28</v>
      </c>
      <c r="D13" s="123">
        <v>0.010607853490571861</v>
      </c>
      <c r="E13" s="123">
        <v>1.8277134049909307</v>
      </c>
      <c r="F13" s="84" t="s">
        <v>2374</v>
      </c>
      <c r="G13" s="84" t="b">
        <v>0</v>
      </c>
      <c r="H13" s="84" t="b">
        <v>0</v>
      </c>
      <c r="I13" s="84" t="b">
        <v>0</v>
      </c>
      <c r="J13" s="84" t="b">
        <v>0</v>
      </c>
      <c r="K13" s="84" t="b">
        <v>0</v>
      </c>
      <c r="L13" s="84" t="b">
        <v>0</v>
      </c>
    </row>
    <row r="14" spans="1:12" ht="15">
      <c r="A14" s="84" t="s">
        <v>1876</v>
      </c>
      <c r="B14" s="84" t="s">
        <v>1878</v>
      </c>
      <c r="C14" s="84">
        <v>16</v>
      </c>
      <c r="D14" s="123">
        <v>0.007818796756271841</v>
      </c>
      <c r="E14" s="123">
        <v>1.7101308026489668</v>
      </c>
      <c r="F14" s="84" t="s">
        <v>2374</v>
      </c>
      <c r="G14" s="84" t="b">
        <v>0</v>
      </c>
      <c r="H14" s="84" t="b">
        <v>0</v>
      </c>
      <c r="I14" s="84" t="b">
        <v>0</v>
      </c>
      <c r="J14" s="84" t="b">
        <v>0</v>
      </c>
      <c r="K14" s="84" t="b">
        <v>0</v>
      </c>
      <c r="L14" s="84" t="b">
        <v>0</v>
      </c>
    </row>
    <row r="15" spans="1:12" ht="15">
      <c r="A15" s="84" t="s">
        <v>1887</v>
      </c>
      <c r="B15" s="84" t="s">
        <v>1888</v>
      </c>
      <c r="C15" s="84">
        <v>11</v>
      </c>
      <c r="D15" s="123">
        <v>0.0061842796485969435</v>
      </c>
      <c r="E15" s="123">
        <v>2.07490244806835</v>
      </c>
      <c r="F15" s="84" t="s">
        <v>2374</v>
      </c>
      <c r="G15" s="84" t="b">
        <v>0</v>
      </c>
      <c r="H15" s="84" t="b">
        <v>0</v>
      </c>
      <c r="I15" s="84" t="b">
        <v>0</v>
      </c>
      <c r="J15" s="84" t="b">
        <v>0</v>
      </c>
      <c r="K15" s="84" t="b">
        <v>0</v>
      </c>
      <c r="L15" s="84" t="b">
        <v>0</v>
      </c>
    </row>
    <row r="16" spans="1:12" ht="15">
      <c r="A16" s="84" t="s">
        <v>1888</v>
      </c>
      <c r="B16" s="84" t="s">
        <v>1889</v>
      </c>
      <c r="C16" s="84">
        <v>11</v>
      </c>
      <c r="D16" s="123">
        <v>0.0061842796485969435</v>
      </c>
      <c r="E16" s="123">
        <v>2.263958684288399</v>
      </c>
      <c r="F16" s="84" t="s">
        <v>2374</v>
      </c>
      <c r="G16" s="84" t="b">
        <v>0</v>
      </c>
      <c r="H16" s="84" t="b">
        <v>0</v>
      </c>
      <c r="I16" s="84" t="b">
        <v>0</v>
      </c>
      <c r="J16" s="84" t="b">
        <v>0</v>
      </c>
      <c r="K16" s="84" t="b">
        <v>0</v>
      </c>
      <c r="L16" s="84" t="b">
        <v>0</v>
      </c>
    </row>
    <row r="17" spans="1:12" ht="15">
      <c r="A17" s="84" t="s">
        <v>1880</v>
      </c>
      <c r="B17" s="84" t="s">
        <v>1881</v>
      </c>
      <c r="C17" s="84">
        <v>10</v>
      </c>
      <c r="D17" s="123">
        <v>0.005809115720776204</v>
      </c>
      <c r="E17" s="123">
        <v>2.146988877351374</v>
      </c>
      <c r="F17" s="84" t="s">
        <v>2374</v>
      </c>
      <c r="G17" s="84" t="b">
        <v>0</v>
      </c>
      <c r="H17" s="84" t="b">
        <v>0</v>
      </c>
      <c r="I17" s="84" t="b">
        <v>0</v>
      </c>
      <c r="J17" s="84" t="b">
        <v>0</v>
      </c>
      <c r="K17" s="84" t="b">
        <v>0</v>
      </c>
      <c r="L17" s="84" t="b">
        <v>0</v>
      </c>
    </row>
    <row r="18" spans="1:12" ht="15">
      <c r="A18" s="84" t="s">
        <v>1866</v>
      </c>
      <c r="B18" s="84" t="s">
        <v>283</v>
      </c>
      <c r="C18" s="84">
        <v>10</v>
      </c>
      <c r="D18" s="123">
        <v>0.005809115720776204</v>
      </c>
      <c r="E18" s="123">
        <v>0.9972139908085852</v>
      </c>
      <c r="F18" s="84" t="s">
        <v>2374</v>
      </c>
      <c r="G18" s="84" t="b">
        <v>0</v>
      </c>
      <c r="H18" s="84" t="b">
        <v>0</v>
      </c>
      <c r="I18" s="84" t="b">
        <v>0</v>
      </c>
      <c r="J18" s="84" t="b">
        <v>0</v>
      </c>
      <c r="K18" s="84" t="b">
        <v>0</v>
      </c>
      <c r="L18" s="84" t="b">
        <v>0</v>
      </c>
    </row>
    <row r="19" spans="1:12" ht="15">
      <c r="A19" s="84" t="s">
        <v>1866</v>
      </c>
      <c r="B19" s="84" t="s">
        <v>1884</v>
      </c>
      <c r="C19" s="84">
        <v>10</v>
      </c>
      <c r="D19" s="123">
        <v>0.005809115720776204</v>
      </c>
      <c r="E19" s="123">
        <v>1.2759675917614142</v>
      </c>
      <c r="F19" s="84" t="s">
        <v>2374</v>
      </c>
      <c r="G19" s="84" t="b">
        <v>0</v>
      </c>
      <c r="H19" s="84" t="b">
        <v>0</v>
      </c>
      <c r="I19" s="84" t="b">
        <v>0</v>
      </c>
      <c r="J19" s="84" t="b">
        <v>0</v>
      </c>
      <c r="K19" s="84" t="b">
        <v>0</v>
      </c>
      <c r="L19" s="84" t="b">
        <v>0</v>
      </c>
    </row>
    <row r="20" spans="1:12" ht="15">
      <c r="A20" s="84" t="s">
        <v>1884</v>
      </c>
      <c r="B20" s="84" t="s">
        <v>1883</v>
      </c>
      <c r="C20" s="84">
        <v>10</v>
      </c>
      <c r="D20" s="123">
        <v>0.005809115720776204</v>
      </c>
      <c r="E20" s="123">
        <v>1.8429533715476678</v>
      </c>
      <c r="F20" s="84" t="s">
        <v>2374</v>
      </c>
      <c r="G20" s="84" t="b">
        <v>0</v>
      </c>
      <c r="H20" s="84" t="b">
        <v>0</v>
      </c>
      <c r="I20" s="84" t="b">
        <v>0</v>
      </c>
      <c r="J20" s="84" t="b">
        <v>0</v>
      </c>
      <c r="K20" s="84" t="b">
        <v>0</v>
      </c>
      <c r="L20" s="84" t="b">
        <v>0</v>
      </c>
    </row>
    <row r="21" spans="1:12" ht="15">
      <c r="A21" s="84" t="s">
        <v>1883</v>
      </c>
      <c r="B21" s="84" t="s">
        <v>1885</v>
      </c>
      <c r="C21" s="84">
        <v>10</v>
      </c>
      <c r="D21" s="123">
        <v>0.005809115720776204</v>
      </c>
      <c r="E21" s="123">
        <v>2.050078864343318</v>
      </c>
      <c r="F21" s="84" t="s">
        <v>2374</v>
      </c>
      <c r="G21" s="84" t="b">
        <v>0</v>
      </c>
      <c r="H21" s="84" t="b">
        <v>0</v>
      </c>
      <c r="I21" s="84" t="b">
        <v>0</v>
      </c>
      <c r="J21" s="84" t="b">
        <v>0</v>
      </c>
      <c r="K21" s="84" t="b">
        <v>0</v>
      </c>
      <c r="L21" s="84" t="b">
        <v>0</v>
      </c>
    </row>
    <row r="22" spans="1:12" ht="15">
      <c r="A22" s="84" t="s">
        <v>1885</v>
      </c>
      <c r="B22" s="84" t="s">
        <v>1886</v>
      </c>
      <c r="C22" s="84">
        <v>10</v>
      </c>
      <c r="D22" s="123">
        <v>0.005809115720776204</v>
      </c>
      <c r="E22" s="123">
        <v>2.263958684288399</v>
      </c>
      <c r="F22" s="84" t="s">
        <v>2374</v>
      </c>
      <c r="G22" s="84" t="b">
        <v>0</v>
      </c>
      <c r="H22" s="84" t="b">
        <v>0</v>
      </c>
      <c r="I22" s="84" t="b">
        <v>0</v>
      </c>
      <c r="J22" s="84" t="b">
        <v>0</v>
      </c>
      <c r="K22" s="84" t="b">
        <v>0</v>
      </c>
      <c r="L22" s="84" t="b">
        <v>0</v>
      </c>
    </row>
    <row r="23" spans="1:12" ht="15">
      <c r="A23" s="84" t="s">
        <v>1886</v>
      </c>
      <c r="B23" s="84" t="s">
        <v>1887</v>
      </c>
      <c r="C23" s="84">
        <v>10</v>
      </c>
      <c r="D23" s="123">
        <v>0.005809115720776204</v>
      </c>
      <c r="E23" s="123">
        <v>2.033509762910125</v>
      </c>
      <c r="F23" s="84" t="s">
        <v>2374</v>
      </c>
      <c r="G23" s="84" t="b">
        <v>0</v>
      </c>
      <c r="H23" s="84" t="b">
        <v>0</v>
      </c>
      <c r="I23" s="84" t="b">
        <v>0</v>
      </c>
      <c r="J23" s="84" t="b">
        <v>0</v>
      </c>
      <c r="K23" s="84" t="b">
        <v>0</v>
      </c>
      <c r="L23" s="84" t="b">
        <v>0</v>
      </c>
    </row>
    <row r="24" spans="1:12" ht="15">
      <c r="A24" s="84" t="s">
        <v>1889</v>
      </c>
      <c r="B24" s="84" t="s">
        <v>1890</v>
      </c>
      <c r="C24" s="84">
        <v>10</v>
      </c>
      <c r="D24" s="123">
        <v>0.005809115720776204</v>
      </c>
      <c r="E24" s="123">
        <v>2.184777438240774</v>
      </c>
      <c r="F24" s="84" t="s">
        <v>2374</v>
      </c>
      <c r="G24" s="84" t="b">
        <v>0</v>
      </c>
      <c r="H24" s="84" t="b">
        <v>0</v>
      </c>
      <c r="I24" s="84" t="b">
        <v>0</v>
      </c>
      <c r="J24" s="84" t="b">
        <v>0</v>
      </c>
      <c r="K24" s="84" t="b">
        <v>0</v>
      </c>
      <c r="L24" s="84" t="b">
        <v>0</v>
      </c>
    </row>
    <row r="25" spans="1:12" ht="15">
      <c r="A25" s="84" t="s">
        <v>1890</v>
      </c>
      <c r="B25" s="84" t="s">
        <v>307</v>
      </c>
      <c r="C25" s="84">
        <v>10</v>
      </c>
      <c r="D25" s="123">
        <v>0.005809115720776204</v>
      </c>
      <c r="E25" s="123">
        <v>2.146988877351374</v>
      </c>
      <c r="F25" s="84" t="s">
        <v>2374</v>
      </c>
      <c r="G25" s="84" t="b">
        <v>0</v>
      </c>
      <c r="H25" s="84" t="b">
        <v>0</v>
      </c>
      <c r="I25" s="84" t="b">
        <v>0</v>
      </c>
      <c r="J25" s="84" t="b">
        <v>0</v>
      </c>
      <c r="K25" s="84" t="b">
        <v>0</v>
      </c>
      <c r="L25" s="84" t="b">
        <v>0</v>
      </c>
    </row>
    <row r="26" spans="1:12" ht="15">
      <c r="A26" s="84" t="s">
        <v>307</v>
      </c>
      <c r="B26" s="84" t="s">
        <v>1883</v>
      </c>
      <c r="C26" s="84">
        <v>10</v>
      </c>
      <c r="D26" s="123">
        <v>0.005809115720776204</v>
      </c>
      <c r="E26" s="123">
        <v>1.7637721255000427</v>
      </c>
      <c r="F26" s="84" t="s">
        <v>2374</v>
      </c>
      <c r="G26" s="84" t="b">
        <v>0</v>
      </c>
      <c r="H26" s="84" t="b">
        <v>0</v>
      </c>
      <c r="I26" s="84" t="b">
        <v>0</v>
      </c>
      <c r="J26" s="84" t="b">
        <v>0</v>
      </c>
      <c r="K26" s="84" t="b">
        <v>0</v>
      </c>
      <c r="L26" s="84" t="b">
        <v>0</v>
      </c>
    </row>
    <row r="27" spans="1:12" ht="15">
      <c r="A27" s="84" t="s">
        <v>2191</v>
      </c>
      <c r="B27" s="84" t="s">
        <v>2196</v>
      </c>
      <c r="C27" s="84">
        <v>10</v>
      </c>
      <c r="D27" s="123">
        <v>0.005809115720776204</v>
      </c>
      <c r="E27" s="123">
        <v>2.1592233337683857</v>
      </c>
      <c r="F27" s="84" t="s">
        <v>2374</v>
      </c>
      <c r="G27" s="84" t="b">
        <v>0</v>
      </c>
      <c r="H27" s="84" t="b">
        <v>0</v>
      </c>
      <c r="I27" s="84" t="b">
        <v>0</v>
      </c>
      <c r="J27" s="84" t="b">
        <v>0</v>
      </c>
      <c r="K27" s="84" t="b">
        <v>0</v>
      </c>
      <c r="L27" s="84" t="b">
        <v>0</v>
      </c>
    </row>
    <row r="28" spans="1:12" ht="15">
      <c r="A28" s="84" t="s">
        <v>283</v>
      </c>
      <c r="B28" s="84" t="s">
        <v>1879</v>
      </c>
      <c r="C28" s="84">
        <v>9</v>
      </c>
      <c r="D28" s="123">
        <v>0.005414294259428848</v>
      </c>
      <c r="E28" s="123">
        <v>1.5369599563521363</v>
      </c>
      <c r="F28" s="84" t="s">
        <v>2374</v>
      </c>
      <c r="G28" s="84" t="b">
        <v>0</v>
      </c>
      <c r="H28" s="84" t="b">
        <v>0</v>
      </c>
      <c r="I28" s="84" t="b">
        <v>0</v>
      </c>
      <c r="J28" s="84" t="b">
        <v>0</v>
      </c>
      <c r="K28" s="84" t="b">
        <v>0</v>
      </c>
      <c r="L28" s="84" t="b">
        <v>0</v>
      </c>
    </row>
    <row r="29" spans="1:12" ht="15">
      <c r="A29" s="84" t="s">
        <v>1879</v>
      </c>
      <c r="B29" s="84" t="s">
        <v>1880</v>
      </c>
      <c r="C29" s="84">
        <v>9</v>
      </c>
      <c r="D29" s="123">
        <v>0.005414294259428848</v>
      </c>
      <c r="E29" s="123">
        <v>1.8793826371743425</v>
      </c>
      <c r="F29" s="84" t="s">
        <v>2374</v>
      </c>
      <c r="G29" s="84" t="b">
        <v>0</v>
      </c>
      <c r="H29" s="84" t="b">
        <v>0</v>
      </c>
      <c r="I29" s="84" t="b">
        <v>0</v>
      </c>
      <c r="J29" s="84" t="b">
        <v>0</v>
      </c>
      <c r="K29" s="84" t="b">
        <v>0</v>
      </c>
      <c r="L29" s="84" t="b">
        <v>0</v>
      </c>
    </row>
    <row r="30" spans="1:12" ht="15">
      <c r="A30" s="84" t="s">
        <v>1881</v>
      </c>
      <c r="B30" s="84" t="s">
        <v>2194</v>
      </c>
      <c r="C30" s="84">
        <v>9</v>
      </c>
      <c r="D30" s="123">
        <v>0.005414294259428848</v>
      </c>
      <c r="E30" s="123">
        <v>2.226170123398999</v>
      </c>
      <c r="F30" s="84" t="s">
        <v>2374</v>
      </c>
      <c r="G30" s="84" t="b">
        <v>0</v>
      </c>
      <c r="H30" s="84" t="b">
        <v>0</v>
      </c>
      <c r="I30" s="84" t="b">
        <v>0</v>
      </c>
      <c r="J30" s="84" t="b">
        <v>1</v>
      </c>
      <c r="K30" s="84" t="b">
        <v>0</v>
      </c>
      <c r="L30" s="84" t="b">
        <v>0</v>
      </c>
    </row>
    <row r="31" spans="1:12" ht="15">
      <c r="A31" s="84" t="s">
        <v>2194</v>
      </c>
      <c r="B31" s="84" t="s">
        <v>300</v>
      </c>
      <c r="C31" s="84">
        <v>9</v>
      </c>
      <c r="D31" s="123">
        <v>0.005414294259428848</v>
      </c>
      <c r="E31" s="123">
        <v>2.2182011937277237</v>
      </c>
      <c r="F31" s="84" t="s">
        <v>2374</v>
      </c>
      <c r="G31" s="84" t="b">
        <v>1</v>
      </c>
      <c r="H31" s="84" t="b">
        <v>0</v>
      </c>
      <c r="I31" s="84" t="b">
        <v>0</v>
      </c>
      <c r="J31" s="84" t="b">
        <v>0</v>
      </c>
      <c r="K31" s="84" t="b">
        <v>0</v>
      </c>
      <c r="L31" s="84" t="b">
        <v>0</v>
      </c>
    </row>
    <row r="32" spans="1:12" ht="15">
      <c r="A32" s="84" t="s">
        <v>300</v>
      </c>
      <c r="B32" s="84" t="s">
        <v>1867</v>
      </c>
      <c r="C32" s="84">
        <v>9</v>
      </c>
      <c r="D32" s="123">
        <v>0.005414294259428848</v>
      </c>
      <c r="E32" s="123">
        <v>1.4258095042294696</v>
      </c>
      <c r="F32" s="84" t="s">
        <v>2374</v>
      </c>
      <c r="G32" s="84" t="b">
        <v>0</v>
      </c>
      <c r="H32" s="84" t="b">
        <v>0</v>
      </c>
      <c r="I32" s="84" t="b">
        <v>0</v>
      </c>
      <c r="J32" s="84" t="b">
        <v>0</v>
      </c>
      <c r="K32" s="84" t="b">
        <v>0</v>
      </c>
      <c r="L32" s="84" t="b">
        <v>0</v>
      </c>
    </row>
    <row r="33" spans="1:12" ht="15">
      <c r="A33" s="84" t="s">
        <v>1876</v>
      </c>
      <c r="B33" s="84" t="s">
        <v>2198</v>
      </c>
      <c r="C33" s="84">
        <v>9</v>
      </c>
      <c r="D33" s="123">
        <v>0.005414294259428848</v>
      </c>
      <c r="E33" s="123">
        <v>1.761283325096348</v>
      </c>
      <c r="F33" s="84" t="s">
        <v>2374</v>
      </c>
      <c r="G33" s="84" t="b">
        <v>0</v>
      </c>
      <c r="H33" s="84" t="b">
        <v>0</v>
      </c>
      <c r="I33" s="84" t="b">
        <v>0</v>
      </c>
      <c r="J33" s="84" t="b">
        <v>0</v>
      </c>
      <c r="K33" s="84" t="b">
        <v>0</v>
      </c>
      <c r="L33" s="84" t="b">
        <v>0</v>
      </c>
    </row>
    <row r="34" spans="1:12" ht="15">
      <c r="A34" s="84" t="s">
        <v>2198</v>
      </c>
      <c r="B34" s="84" t="s">
        <v>2199</v>
      </c>
      <c r="C34" s="84">
        <v>9</v>
      </c>
      <c r="D34" s="123">
        <v>0.005414294259428848</v>
      </c>
      <c r="E34" s="123">
        <v>2.351108860007299</v>
      </c>
      <c r="F34" s="84" t="s">
        <v>2374</v>
      </c>
      <c r="G34" s="84" t="b">
        <v>0</v>
      </c>
      <c r="H34" s="84" t="b">
        <v>0</v>
      </c>
      <c r="I34" s="84" t="b">
        <v>0</v>
      </c>
      <c r="J34" s="84" t="b">
        <v>0</v>
      </c>
      <c r="K34" s="84" t="b">
        <v>1</v>
      </c>
      <c r="L34" s="84" t="b">
        <v>0</v>
      </c>
    </row>
    <row r="35" spans="1:12" ht="15">
      <c r="A35" s="84" t="s">
        <v>2199</v>
      </c>
      <c r="B35" s="84" t="s">
        <v>2200</v>
      </c>
      <c r="C35" s="84">
        <v>9</v>
      </c>
      <c r="D35" s="123">
        <v>0.005414294259428848</v>
      </c>
      <c r="E35" s="123">
        <v>2.351108860007299</v>
      </c>
      <c r="F35" s="84" t="s">
        <v>2374</v>
      </c>
      <c r="G35" s="84" t="b">
        <v>0</v>
      </c>
      <c r="H35" s="84" t="b">
        <v>1</v>
      </c>
      <c r="I35" s="84" t="b">
        <v>0</v>
      </c>
      <c r="J35" s="84" t="b">
        <v>0</v>
      </c>
      <c r="K35" s="84" t="b">
        <v>0</v>
      </c>
      <c r="L35" s="84" t="b">
        <v>0</v>
      </c>
    </row>
    <row r="36" spans="1:12" ht="15">
      <c r="A36" s="84" t="s">
        <v>288</v>
      </c>
      <c r="B36" s="84" t="s">
        <v>1866</v>
      </c>
      <c r="C36" s="84">
        <v>9</v>
      </c>
      <c r="D36" s="123">
        <v>0.005414294259428848</v>
      </c>
      <c r="E36" s="123">
        <v>1.0474062744819908</v>
      </c>
      <c r="F36" s="84" t="s">
        <v>2374</v>
      </c>
      <c r="G36" s="84" t="b">
        <v>0</v>
      </c>
      <c r="H36" s="84" t="b">
        <v>0</v>
      </c>
      <c r="I36" s="84" t="b">
        <v>0</v>
      </c>
      <c r="J36" s="84" t="b">
        <v>0</v>
      </c>
      <c r="K36" s="84" t="b">
        <v>0</v>
      </c>
      <c r="L36" s="84" t="b">
        <v>0</v>
      </c>
    </row>
    <row r="37" spans="1:12" ht="15">
      <c r="A37" s="84" t="s">
        <v>2200</v>
      </c>
      <c r="B37" s="84" t="s">
        <v>2205</v>
      </c>
      <c r="C37" s="84">
        <v>8</v>
      </c>
      <c r="D37" s="123">
        <v>0.004997622492601284</v>
      </c>
      <c r="E37" s="123">
        <v>2.351108860007299</v>
      </c>
      <c r="F37" s="84" t="s">
        <v>2374</v>
      </c>
      <c r="G37" s="84" t="b">
        <v>0</v>
      </c>
      <c r="H37" s="84" t="b">
        <v>0</v>
      </c>
      <c r="I37" s="84" t="b">
        <v>0</v>
      </c>
      <c r="J37" s="84" t="b">
        <v>0</v>
      </c>
      <c r="K37" s="84" t="b">
        <v>0</v>
      </c>
      <c r="L37" s="84" t="b">
        <v>0</v>
      </c>
    </row>
    <row r="38" spans="1:12" ht="15">
      <c r="A38" s="84" t="s">
        <v>1918</v>
      </c>
      <c r="B38" s="84" t="s">
        <v>2206</v>
      </c>
      <c r="C38" s="84">
        <v>8</v>
      </c>
      <c r="D38" s="123">
        <v>0.004997622492601284</v>
      </c>
      <c r="E38" s="123">
        <v>2.191408017139787</v>
      </c>
      <c r="F38" s="84" t="s">
        <v>2374</v>
      </c>
      <c r="G38" s="84" t="b">
        <v>0</v>
      </c>
      <c r="H38" s="84" t="b">
        <v>0</v>
      </c>
      <c r="I38" s="84" t="b">
        <v>0</v>
      </c>
      <c r="J38" s="84" t="b">
        <v>0</v>
      </c>
      <c r="K38" s="84" t="b">
        <v>0</v>
      </c>
      <c r="L38" s="84" t="b">
        <v>0</v>
      </c>
    </row>
    <row r="39" spans="1:12" ht="15">
      <c r="A39" s="84" t="s">
        <v>2210</v>
      </c>
      <c r="B39" s="84" t="s">
        <v>1868</v>
      </c>
      <c r="C39" s="84">
        <v>8</v>
      </c>
      <c r="D39" s="123">
        <v>0.004997622492601284</v>
      </c>
      <c r="E39" s="123">
        <v>1.6332535115109064</v>
      </c>
      <c r="F39" s="84" t="s">
        <v>2374</v>
      </c>
      <c r="G39" s="84" t="b">
        <v>0</v>
      </c>
      <c r="H39" s="84" t="b">
        <v>0</v>
      </c>
      <c r="I39" s="84" t="b">
        <v>0</v>
      </c>
      <c r="J39" s="84" t="b">
        <v>0</v>
      </c>
      <c r="K39" s="84" t="b">
        <v>0</v>
      </c>
      <c r="L39" s="84" t="b">
        <v>0</v>
      </c>
    </row>
    <row r="40" spans="1:12" ht="15">
      <c r="A40" s="84" t="s">
        <v>1868</v>
      </c>
      <c r="B40" s="84" t="s">
        <v>2211</v>
      </c>
      <c r="C40" s="84">
        <v>8</v>
      </c>
      <c r="D40" s="123">
        <v>0.004997622492601284</v>
      </c>
      <c r="E40" s="123">
        <v>1.6241101320710365</v>
      </c>
      <c r="F40" s="84" t="s">
        <v>2374</v>
      </c>
      <c r="G40" s="84" t="b">
        <v>0</v>
      </c>
      <c r="H40" s="84" t="b">
        <v>0</v>
      </c>
      <c r="I40" s="84" t="b">
        <v>0</v>
      </c>
      <c r="J40" s="84" t="b">
        <v>0</v>
      </c>
      <c r="K40" s="84" t="b">
        <v>0</v>
      </c>
      <c r="L40" s="84" t="b">
        <v>0</v>
      </c>
    </row>
    <row r="41" spans="1:12" ht="15">
      <c r="A41" s="84" t="s">
        <v>2211</v>
      </c>
      <c r="B41" s="84" t="s">
        <v>2212</v>
      </c>
      <c r="C41" s="84">
        <v>8</v>
      </c>
      <c r="D41" s="123">
        <v>0.004997622492601284</v>
      </c>
      <c r="E41" s="123">
        <v>2.40226138245468</v>
      </c>
      <c r="F41" s="84" t="s">
        <v>2374</v>
      </c>
      <c r="G41" s="84" t="b">
        <v>0</v>
      </c>
      <c r="H41" s="84" t="b">
        <v>0</v>
      </c>
      <c r="I41" s="84" t="b">
        <v>0</v>
      </c>
      <c r="J41" s="84" t="b">
        <v>0</v>
      </c>
      <c r="K41" s="84" t="b">
        <v>0</v>
      </c>
      <c r="L41" s="84" t="b">
        <v>0</v>
      </c>
    </row>
    <row r="42" spans="1:12" ht="15">
      <c r="A42" s="84" t="s">
        <v>2212</v>
      </c>
      <c r="B42" s="84" t="s">
        <v>2192</v>
      </c>
      <c r="C42" s="84">
        <v>8</v>
      </c>
      <c r="D42" s="123">
        <v>0.004997622492601284</v>
      </c>
      <c r="E42" s="123">
        <v>2.191408017139787</v>
      </c>
      <c r="F42" s="84" t="s">
        <v>2374</v>
      </c>
      <c r="G42" s="84" t="b">
        <v>0</v>
      </c>
      <c r="H42" s="84" t="b">
        <v>0</v>
      </c>
      <c r="I42" s="84" t="b">
        <v>0</v>
      </c>
      <c r="J42" s="84" t="b">
        <v>0</v>
      </c>
      <c r="K42" s="84" t="b">
        <v>0</v>
      </c>
      <c r="L42" s="84" t="b">
        <v>0</v>
      </c>
    </row>
    <row r="43" spans="1:12" ht="15">
      <c r="A43" s="84" t="s">
        <v>2192</v>
      </c>
      <c r="B43" s="84" t="s">
        <v>2190</v>
      </c>
      <c r="C43" s="84">
        <v>8</v>
      </c>
      <c r="D43" s="123">
        <v>0.004997622492601284</v>
      </c>
      <c r="E43" s="123">
        <v>1.8640490827534566</v>
      </c>
      <c r="F43" s="84" t="s">
        <v>2374</v>
      </c>
      <c r="G43" s="84" t="b">
        <v>0</v>
      </c>
      <c r="H43" s="84" t="b">
        <v>0</v>
      </c>
      <c r="I43" s="84" t="b">
        <v>0</v>
      </c>
      <c r="J43" s="84" t="b">
        <v>1</v>
      </c>
      <c r="K43" s="84" t="b">
        <v>0</v>
      </c>
      <c r="L43" s="84" t="b">
        <v>0</v>
      </c>
    </row>
    <row r="44" spans="1:12" ht="15">
      <c r="A44" s="84" t="s">
        <v>2190</v>
      </c>
      <c r="B44" s="84" t="s">
        <v>2213</v>
      </c>
      <c r="C44" s="84">
        <v>8</v>
      </c>
      <c r="D44" s="123">
        <v>0.004997622492601284</v>
      </c>
      <c r="E44" s="123">
        <v>2.101231386790699</v>
      </c>
      <c r="F44" s="84" t="s">
        <v>2374</v>
      </c>
      <c r="G44" s="84" t="b">
        <v>1</v>
      </c>
      <c r="H44" s="84" t="b">
        <v>0</v>
      </c>
      <c r="I44" s="84" t="b">
        <v>0</v>
      </c>
      <c r="J44" s="84" t="b">
        <v>0</v>
      </c>
      <c r="K44" s="84" t="b">
        <v>0</v>
      </c>
      <c r="L44" s="84" t="b">
        <v>0</v>
      </c>
    </row>
    <row r="45" spans="1:12" ht="15">
      <c r="A45" s="84" t="s">
        <v>2213</v>
      </c>
      <c r="B45" s="84" t="s">
        <v>1866</v>
      </c>
      <c r="C45" s="84">
        <v>8</v>
      </c>
      <c r="D45" s="123">
        <v>0.004997622492601284</v>
      </c>
      <c r="E45" s="123">
        <v>1.093163765042666</v>
      </c>
      <c r="F45" s="84" t="s">
        <v>2374</v>
      </c>
      <c r="G45" s="84" t="b">
        <v>0</v>
      </c>
      <c r="H45" s="84" t="b">
        <v>0</v>
      </c>
      <c r="I45" s="84" t="b">
        <v>0</v>
      </c>
      <c r="J45" s="84" t="b">
        <v>0</v>
      </c>
      <c r="K45" s="84" t="b">
        <v>0</v>
      </c>
      <c r="L45" s="84" t="b">
        <v>0</v>
      </c>
    </row>
    <row r="46" spans="1:12" ht="15">
      <c r="A46" s="84" t="s">
        <v>1866</v>
      </c>
      <c r="B46" s="84" t="s">
        <v>2214</v>
      </c>
      <c r="C46" s="84">
        <v>8</v>
      </c>
      <c r="D46" s="123">
        <v>0.004997622492601284</v>
      </c>
      <c r="E46" s="123">
        <v>1.2759675917614142</v>
      </c>
      <c r="F46" s="84" t="s">
        <v>2374</v>
      </c>
      <c r="G46" s="84" t="b">
        <v>0</v>
      </c>
      <c r="H46" s="84" t="b">
        <v>0</v>
      </c>
      <c r="I46" s="84" t="b">
        <v>0</v>
      </c>
      <c r="J46" s="84" t="b">
        <v>0</v>
      </c>
      <c r="K46" s="84" t="b">
        <v>0</v>
      </c>
      <c r="L46" s="84" t="b">
        <v>0</v>
      </c>
    </row>
    <row r="47" spans="1:12" ht="15">
      <c r="A47" s="84" t="s">
        <v>2214</v>
      </c>
      <c r="B47" s="84" t="s">
        <v>2215</v>
      </c>
      <c r="C47" s="84">
        <v>8</v>
      </c>
      <c r="D47" s="123">
        <v>0.004997622492601284</v>
      </c>
      <c r="E47" s="123">
        <v>2.40226138245468</v>
      </c>
      <c r="F47" s="84" t="s">
        <v>2374</v>
      </c>
      <c r="G47" s="84" t="b">
        <v>0</v>
      </c>
      <c r="H47" s="84" t="b">
        <v>0</v>
      </c>
      <c r="I47" s="84" t="b">
        <v>0</v>
      </c>
      <c r="J47" s="84" t="b">
        <v>0</v>
      </c>
      <c r="K47" s="84" t="b">
        <v>0</v>
      </c>
      <c r="L47" s="84" t="b">
        <v>0</v>
      </c>
    </row>
    <row r="48" spans="1:12" ht="15">
      <c r="A48" s="84" t="s">
        <v>2215</v>
      </c>
      <c r="B48" s="84" t="s">
        <v>291</v>
      </c>
      <c r="C48" s="84">
        <v>8</v>
      </c>
      <c r="D48" s="123">
        <v>0.004997622492601284</v>
      </c>
      <c r="E48" s="123">
        <v>1.7032913781186614</v>
      </c>
      <c r="F48" s="84" t="s">
        <v>2374</v>
      </c>
      <c r="G48" s="84" t="b">
        <v>0</v>
      </c>
      <c r="H48" s="84" t="b">
        <v>0</v>
      </c>
      <c r="I48" s="84" t="b">
        <v>0</v>
      </c>
      <c r="J48" s="84" t="b">
        <v>0</v>
      </c>
      <c r="K48" s="84" t="b">
        <v>0</v>
      </c>
      <c r="L48" s="84" t="b">
        <v>0</v>
      </c>
    </row>
    <row r="49" spans="1:12" ht="15">
      <c r="A49" s="84" t="s">
        <v>291</v>
      </c>
      <c r="B49" s="84" t="s">
        <v>2190</v>
      </c>
      <c r="C49" s="84">
        <v>8</v>
      </c>
      <c r="D49" s="123">
        <v>0.004997622492601284</v>
      </c>
      <c r="E49" s="123">
        <v>1.375932443732331</v>
      </c>
      <c r="F49" s="84" t="s">
        <v>2374</v>
      </c>
      <c r="G49" s="84" t="b">
        <v>0</v>
      </c>
      <c r="H49" s="84" t="b">
        <v>0</v>
      </c>
      <c r="I49" s="84" t="b">
        <v>0</v>
      </c>
      <c r="J49" s="84" t="b">
        <v>1</v>
      </c>
      <c r="K49" s="84" t="b">
        <v>0</v>
      </c>
      <c r="L49" s="84" t="b">
        <v>0</v>
      </c>
    </row>
    <row r="50" spans="1:12" ht="15">
      <c r="A50" s="84" t="s">
        <v>2190</v>
      </c>
      <c r="B50" s="84" t="s">
        <v>2216</v>
      </c>
      <c r="C50" s="84">
        <v>8</v>
      </c>
      <c r="D50" s="123">
        <v>0.004997622492601284</v>
      </c>
      <c r="E50" s="123">
        <v>2.101231386790699</v>
      </c>
      <c r="F50" s="84" t="s">
        <v>2374</v>
      </c>
      <c r="G50" s="84" t="b">
        <v>1</v>
      </c>
      <c r="H50" s="84" t="b">
        <v>0</v>
      </c>
      <c r="I50" s="84" t="b">
        <v>0</v>
      </c>
      <c r="J50" s="84" t="b">
        <v>0</v>
      </c>
      <c r="K50" s="84" t="b">
        <v>0</v>
      </c>
      <c r="L50" s="84" t="b">
        <v>0</v>
      </c>
    </row>
    <row r="51" spans="1:12" ht="15">
      <c r="A51" s="84" t="s">
        <v>267</v>
      </c>
      <c r="B51" s="84" t="s">
        <v>2197</v>
      </c>
      <c r="C51" s="84">
        <v>8</v>
      </c>
      <c r="D51" s="123">
        <v>0.004997622492601284</v>
      </c>
      <c r="E51" s="123">
        <v>2.226170123398999</v>
      </c>
      <c r="F51" s="84" t="s">
        <v>2374</v>
      </c>
      <c r="G51" s="84" t="b">
        <v>0</v>
      </c>
      <c r="H51" s="84" t="b">
        <v>0</v>
      </c>
      <c r="I51" s="84" t="b">
        <v>0</v>
      </c>
      <c r="J51" s="84" t="b">
        <v>0</v>
      </c>
      <c r="K51" s="84" t="b">
        <v>0</v>
      </c>
      <c r="L51" s="84" t="b">
        <v>0</v>
      </c>
    </row>
    <row r="52" spans="1:12" ht="15">
      <c r="A52" s="84" t="s">
        <v>2207</v>
      </c>
      <c r="B52" s="84" t="s">
        <v>1866</v>
      </c>
      <c r="C52" s="84">
        <v>7</v>
      </c>
      <c r="D52" s="123">
        <v>0.0045563555729573515</v>
      </c>
      <c r="E52" s="123">
        <v>1.0351718180649792</v>
      </c>
      <c r="F52" s="84" t="s">
        <v>2374</v>
      </c>
      <c r="G52" s="84" t="b">
        <v>0</v>
      </c>
      <c r="H52" s="84" t="b">
        <v>0</v>
      </c>
      <c r="I52" s="84" t="b">
        <v>0</v>
      </c>
      <c r="J52" s="84" t="b">
        <v>0</v>
      </c>
      <c r="K52" s="84" t="b">
        <v>0</v>
      </c>
      <c r="L52" s="84" t="b">
        <v>0</v>
      </c>
    </row>
    <row r="53" spans="1:12" ht="15">
      <c r="A53" s="84" t="s">
        <v>1835</v>
      </c>
      <c r="B53" s="84" t="s">
        <v>1866</v>
      </c>
      <c r="C53" s="84">
        <v>7</v>
      </c>
      <c r="D53" s="123">
        <v>0.0045563555729573515</v>
      </c>
      <c r="E53" s="123">
        <v>0.6372318093929416</v>
      </c>
      <c r="F53" s="84" t="s">
        <v>2374</v>
      </c>
      <c r="G53" s="84" t="b">
        <v>0</v>
      </c>
      <c r="H53" s="84" t="b">
        <v>0</v>
      </c>
      <c r="I53" s="84" t="b">
        <v>0</v>
      </c>
      <c r="J53" s="84" t="b">
        <v>0</v>
      </c>
      <c r="K53" s="84" t="b">
        <v>0</v>
      </c>
      <c r="L53" s="84" t="b">
        <v>0</v>
      </c>
    </row>
    <row r="54" spans="1:12" ht="15">
      <c r="A54" s="84" t="s">
        <v>289</v>
      </c>
      <c r="B54" s="84" t="s">
        <v>2210</v>
      </c>
      <c r="C54" s="84">
        <v>7</v>
      </c>
      <c r="D54" s="123">
        <v>0.0045563555729573515</v>
      </c>
      <c r="E54" s="123">
        <v>1.7142867624201246</v>
      </c>
      <c r="F54" s="84" t="s">
        <v>2374</v>
      </c>
      <c r="G54" s="84" t="b">
        <v>0</v>
      </c>
      <c r="H54" s="84" t="b">
        <v>0</v>
      </c>
      <c r="I54" s="84" t="b">
        <v>0</v>
      </c>
      <c r="J54" s="84" t="b">
        <v>0</v>
      </c>
      <c r="K54" s="84" t="b">
        <v>0</v>
      </c>
      <c r="L54" s="84" t="b">
        <v>0</v>
      </c>
    </row>
    <row r="55" spans="1:12" ht="15">
      <c r="A55" s="84" t="s">
        <v>2221</v>
      </c>
      <c r="B55" s="84" t="s">
        <v>2193</v>
      </c>
      <c r="C55" s="84">
        <v>7</v>
      </c>
      <c r="D55" s="123">
        <v>0.0045563555729573515</v>
      </c>
      <c r="E55" s="123">
        <v>2.226170123398999</v>
      </c>
      <c r="F55" s="84" t="s">
        <v>2374</v>
      </c>
      <c r="G55" s="84" t="b">
        <v>1</v>
      </c>
      <c r="H55" s="84" t="b">
        <v>0</v>
      </c>
      <c r="I55" s="84" t="b">
        <v>0</v>
      </c>
      <c r="J55" s="84" t="b">
        <v>0</v>
      </c>
      <c r="K55" s="84" t="b">
        <v>0</v>
      </c>
      <c r="L55" s="84" t="b">
        <v>0</v>
      </c>
    </row>
    <row r="56" spans="1:12" ht="15">
      <c r="A56" s="84" t="s">
        <v>2217</v>
      </c>
      <c r="B56" s="84" t="s">
        <v>1918</v>
      </c>
      <c r="C56" s="84">
        <v>7</v>
      </c>
      <c r="D56" s="123">
        <v>0.0045563555729573515</v>
      </c>
      <c r="E56" s="123">
        <v>2.1334160701621</v>
      </c>
      <c r="F56" s="84" t="s">
        <v>2374</v>
      </c>
      <c r="G56" s="84" t="b">
        <v>0</v>
      </c>
      <c r="H56" s="84" t="b">
        <v>0</v>
      </c>
      <c r="I56" s="84" t="b">
        <v>0</v>
      </c>
      <c r="J56" s="84" t="b">
        <v>0</v>
      </c>
      <c r="K56" s="84" t="b">
        <v>0</v>
      </c>
      <c r="L56" s="84" t="b">
        <v>0</v>
      </c>
    </row>
    <row r="57" spans="1:12" ht="15">
      <c r="A57" s="84" t="s">
        <v>283</v>
      </c>
      <c r="B57" s="84" t="s">
        <v>301</v>
      </c>
      <c r="C57" s="84">
        <v>7</v>
      </c>
      <c r="D57" s="123">
        <v>0.0045563555729573515</v>
      </c>
      <c r="E57" s="123">
        <v>1.7868374295687364</v>
      </c>
      <c r="F57" s="84" t="s">
        <v>2374</v>
      </c>
      <c r="G57" s="84" t="b">
        <v>0</v>
      </c>
      <c r="H57" s="84" t="b">
        <v>0</v>
      </c>
      <c r="I57" s="84" t="b">
        <v>0</v>
      </c>
      <c r="J57" s="84" t="b">
        <v>0</v>
      </c>
      <c r="K57" s="84" t="b">
        <v>0</v>
      </c>
      <c r="L57" s="84" t="b">
        <v>0</v>
      </c>
    </row>
    <row r="58" spans="1:12" ht="15">
      <c r="A58" s="84" t="s">
        <v>305</v>
      </c>
      <c r="B58" s="84" t="s">
        <v>1866</v>
      </c>
      <c r="C58" s="84">
        <v>6</v>
      </c>
      <c r="D58" s="123">
        <v>0.0040869572307929425</v>
      </c>
      <c r="E58" s="123">
        <v>0.7921337693786847</v>
      </c>
      <c r="F58" s="84" t="s">
        <v>2374</v>
      </c>
      <c r="G58" s="84" t="b">
        <v>0</v>
      </c>
      <c r="H58" s="84" t="b">
        <v>0</v>
      </c>
      <c r="I58" s="84" t="b">
        <v>0</v>
      </c>
      <c r="J58" s="84" t="b">
        <v>0</v>
      </c>
      <c r="K58" s="84" t="b">
        <v>0</v>
      </c>
      <c r="L58" s="84" t="b">
        <v>0</v>
      </c>
    </row>
    <row r="59" spans="1:12" ht="15">
      <c r="A59" s="84" t="s">
        <v>1876</v>
      </c>
      <c r="B59" s="84" t="s">
        <v>2226</v>
      </c>
      <c r="C59" s="84">
        <v>6</v>
      </c>
      <c r="D59" s="123">
        <v>0.0040869572307929425</v>
      </c>
      <c r="E59" s="123">
        <v>1.761283325096348</v>
      </c>
      <c r="F59" s="84" t="s">
        <v>2374</v>
      </c>
      <c r="G59" s="84" t="b">
        <v>0</v>
      </c>
      <c r="H59" s="84" t="b">
        <v>0</v>
      </c>
      <c r="I59" s="84" t="b">
        <v>0</v>
      </c>
      <c r="J59" s="84" t="b">
        <v>0</v>
      </c>
      <c r="K59" s="84" t="b">
        <v>0</v>
      </c>
      <c r="L59" s="84" t="b">
        <v>0</v>
      </c>
    </row>
    <row r="60" spans="1:12" ht="15">
      <c r="A60" s="84" t="s">
        <v>2226</v>
      </c>
      <c r="B60" s="84" t="s">
        <v>2227</v>
      </c>
      <c r="C60" s="84">
        <v>6</v>
      </c>
      <c r="D60" s="123">
        <v>0.0040869572307929425</v>
      </c>
      <c r="E60" s="123">
        <v>2.52720011906298</v>
      </c>
      <c r="F60" s="84" t="s">
        <v>2374</v>
      </c>
      <c r="G60" s="84" t="b">
        <v>0</v>
      </c>
      <c r="H60" s="84" t="b">
        <v>0</v>
      </c>
      <c r="I60" s="84" t="b">
        <v>0</v>
      </c>
      <c r="J60" s="84" t="b">
        <v>0</v>
      </c>
      <c r="K60" s="84" t="b">
        <v>0</v>
      </c>
      <c r="L60" s="84" t="b">
        <v>0</v>
      </c>
    </row>
    <row r="61" spans="1:12" ht="15">
      <c r="A61" s="84" t="s">
        <v>2228</v>
      </c>
      <c r="B61" s="84" t="s">
        <v>2229</v>
      </c>
      <c r="C61" s="84">
        <v>6</v>
      </c>
      <c r="D61" s="123">
        <v>0.0040869572307929425</v>
      </c>
      <c r="E61" s="123">
        <v>2.52720011906298</v>
      </c>
      <c r="F61" s="84" t="s">
        <v>2374</v>
      </c>
      <c r="G61" s="84" t="b">
        <v>0</v>
      </c>
      <c r="H61" s="84" t="b">
        <v>0</v>
      </c>
      <c r="I61" s="84" t="b">
        <v>0</v>
      </c>
      <c r="J61" s="84" t="b">
        <v>0</v>
      </c>
      <c r="K61" s="84" t="b">
        <v>0</v>
      </c>
      <c r="L61" s="84" t="b">
        <v>0</v>
      </c>
    </row>
    <row r="62" spans="1:12" ht="15">
      <c r="A62" s="84" t="s">
        <v>2230</v>
      </c>
      <c r="B62" s="84" t="s">
        <v>2231</v>
      </c>
      <c r="C62" s="84">
        <v>6</v>
      </c>
      <c r="D62" s="123">
        <v>0.0040869572307929425</v>
      </c>
      <c r="E62" s="123">
        <v>2.52720011906298</v>
      </c>
      <c r="F62" s="84" t="s">
        <v>2374</v>
      </c>
      <c r="G62" s="84" t="b">
        <v>0</v>
      </c>
      <c r="H62" s="84" t="b">
        <v>0</v>
      </c>
      <c r="I62" s="84" t="b">
        <v>0</v>
      </c>
      <c r="J62" s="84" t="b">
        <v>0</v>
      </c>
      <c r="K62" s="84" t="b">
        <v>0</v>
      </c>
      <c r="L62" s="84" t="b">
        <v>0</v>
      </c>
    </row>
    <row r="63" spans="1:12" ht="15">
      <c r="A63" s="84" t="s">
        <v>2233</v>
      </c>
      <c r="B63" s="84" t="s">
        <v>2234</v>
      </c>
      <c r="C63" s="84">
        <v>6</v>
      </c>
      <c r="D63" s="123">
        <v>0.004301637518314745</v>
      </c>
      <c r="E63" s="123">
        <v>2.52720011906298</v>
      </c>
      <c r="F63" s="84" t="s">
        <v>2374</v>
      </c>
      <c r="G63" s="84" t="b">
        <v>0</v>
      </c>
      <c r="H63" s="84" t="b">
        <v>0</v>
      </c>
      <c r="I63" s="84" t="b">
        <v>0</v>
      </c>
      <c r="J63" s="84" t="b">
        <v>0</v>
      </c>
      <c r="K63" s="84" t="b">
        <v>0</v>
      </c>
      <c r="L63" s="84" t="b">
        <v>0</v>
      </c>
    </row>
    <row r="64" spans="1:12" ht="15">
      <c r="A64" s="84" t="s">
        <v>1868</v>
      </c>
      <c r="B64" s="84" t="s">
        <v>2236</v>
      </c>
      <c r="C64" s="84">
        <v>6</v>
      </c>
      <c r="D64" s="123">
        <v>0.0040869572307929425</v>
      </c>
      <c r="E64" s="123">
        <v>1.6241101320710365</v>
      </c>
      <c r="F64" s="84" t="s">
        <v>2374</v>
      </c>
      <c r="G64" s="84" t="b">
        <v>0</v>
      </c>
      <c r="H64" s="84" t="b">
        <v>0</v>
      </c>
      <c r="I64" s="84" t="b">
        <v>0</v>
      </c>
      <c r="J64" s="84" t="b">
        <v>0</v>
      </c>
      <c r="K64" s="84" t="b">
        <v>0</v>
      </c>
      <c r="L64" s="84" t="b">
        <v>0</v>
      </c>
    </row>
    <row r="65" spans="1:12" ht="15">
      <c r="A65" s="84" t="s">
        <v>2193</v>
      </c>
      <c r="B65" s="84" t="s">
        <v>1867</v>
      </c>
      <c r="C65" s="84">
        <v>6</v>
      </c>
      <c r="D65" s="123">
        <v>0.0040869572307929425</v>
      </c>
      <c r="E65" s="123">
        <v>1.2497182451737885</v>
      </c>
      <c r="F65" s="84" t="s">
        <v>2374</v>
      </c>
      <c r="G65" s="84" t="b">
        <v>0</v>
      </c>
      <c r="H65" s="84" t="b">
        <v>0</v>
      </c>
      <c r="I65" s="84" t="b">
        <v>0</v>
      </c>
      <c r="J65" s="84" t="b">
        <v>0</v>
      </c>
      <c r="K65" s="84" t="b">
        <v>0</v>
      </c>
      <c r="L65" s="84" t="b">
        <v>0</v>
      </c>
    </row>
    <row r="66" spans="1:12" ht="15">
      <c r="A66" s="84" t="s">
        <v>1867</v>
      </c>
      <c r="B66" s="84" t="s">
        <v>2217</v>
      </c>
      <c r="C66" s="84">
        <v>6</v>
      </c>
      <c r="D66" s="123">
        <v>0.0040869572307929425</v>
      </c>
      <c r="E66" s="123">
        <v>1.3674992761954683</v>
      </c>
      <c r="F66" s="84" t="s">
        <v>2374</v>
      </c>
      <c r="G66" s="84" t="b">
        <v>0</v>
      </c>
      <c r="H66" s="84" t="b">
        <v>0</v>
      </c>
      <c r="I66" s="84" t="b">
        <v>0</v>
      </c>
      <c r="J66" s="84" t="b">
        <v>0</v>
      </c>
      <c r="K66" s="84" t="b">
        <v>0</v>
      </c>
      <c r="L66" s="84" t="b">
        <v>0</v>
      </c>
    </row>
    <row r="67" spans="1:12" ht="15">
      <c r="A67" s="84" t="s">
        <v>2206</v>
      </c>
      <c r="B67" s="84" t="s">
        <v>1866</v>
      </c>
      <c r="C67" s="84">
        <v>6</v>
      </c>
      <c r="D67" s="123">
        <v>0.0040869572307929425</v>
      </c>
      <c r="E67" s="123">
        <v>0.968225028434366</v>
      </c>
      <c r="F67" s="84" t="s">
        <v>2374</v>
      </c>
      <c r="G67" s="84" t="b">
        <v>0</v>
      </c>
      <c r="H67" s="84" t="b">
        <v>0</v>
      </c>
      <c r="I67" s="84" t="b">
        <v>0</v>
      </c>
      <c r="J67" s="84" t="b">
        <v>0</v>
      </c>
      <c r="K67" s="84" t="b">
        <v>0</v>
      </c>
      <c r="L67" s="84" t="b">
        <v>0</v>
      </c>
    </row>
    <row r="68" spans="1:12" ht="15">
      <c r="A68" s="84" t="s">
        <v>2197</v>
      </c>
      <c r="B68" s="84" t="s">
        <v>1867</v>
      </c>
      <c r="C68" s="84">
        <v>6</v>
      </c>
      <c r="D68" s="123">
        <v>0.0040869572307929425</v>
      </c>
      <c r="E68" s="123">
        <v>1.2911109303320136</v>
      </c>
      <c r="F68" s="84" t="s">
        <v>2374</v>
      </c>
      <c r="G68" s="84" t="b">
        <v>0</v>
      </c>
      <c r="H68" s="84" t="b">
        <v>0</v>
      </c>
      <c r="I68" s="84" t="b">
        <v>0</v>
      </c>
      <c r="J68" s="84" t="b">
        <v>0</v>
      </c>
      <c r="K68" s="84" t="b">
        <v>0</v>
      </c>
      <c r="L68" s="84" t="b">
        <v>0</v>
      </c>
    </row>
    <row r="69" spans="1:12" ht="15">
      <c r="A69" s="84" t="s">
        <v>1878</v>
      </c>
      <c r="B69" s="84" t="s">
        <v>2237</v>
      </c>
      <c r="C69" s="84">
        <v>6</v>
      </c>
      <c r="D69" s="123">
        <v>0.0040869572307929425</v>
      </c>
      <c r="E69" s="123">
        <v>2.050078864343318</v>
      </c>
      <c r="F69" s="84" t="s">
        <v>2374</v>
      </c>
      <c r="G69" s="84" t="b">
        <v>0</v>
      </c>
      <c r="H69" s="84" t="b">
        <v>0</v>
      </c>
      <c r="I69" s="84" t="b">
        <v>0</v>
      </c>
      <c r="J69" s="84" t="b">
        <v>1</v>
      </c>
      <c r="K69" s="84" t="b">
        <v>0</v>
      </c>
      <c r="L69" s="84" t="b">
        <v>0</v>
      </c>
    </row>
    <row r="70" spans="1:12" ht="15">
      <c r="A70" s="84" t="s">
        <v>2237</v>
      </c>
      <c r="B70" s="84" t="s">
        <v>2238</v>
      </c>
      <c r="C70" s="84">
        <v>6</v>
      </c>
      <c r="D70" s="123">
        <v>0.0040869572307929425</v>
      </c>
      <c r="E70" s="123">
        <v>2.52720011906298</v>
      </c>
      <c r="F70" s="84" t="s">
        <v>2374</v>
      </c>
      <c r="G70" s="84" t="b">
        <v>1</v>
      </c>
      <c r="H70" s="84" t="b">
        <v>0</v>
      </c>
      <c r="I70" s="84" t="b">
        <v>0</v>
      </c>
      <c r="J70" s="84" t="b">
        <v>0</v>
      </c>
      <c r="K70" s="84" t="b">
        <v>0</v>
      </c>
      <c r="L70" s="84" t="b">
        <v>0</v>
      </c>
    </row>
    <row r="71" spans="1:12" ht="15">
      <c r="A71" s="84" t="s">
        <v>2238</v>
      </c>
      <c r="B71" s="84" t="s">
        <v>2209</v>
      </c>
      <c r="C71" s="84">
        <v>6</v>
      </c>
      <c r="D71" s="123">
        <v>0.0040869572307929425</v>
      </c>
      <c r="E71" s="123">
        <v>2.460253329432367</v>
      </c>
      <c r="F71" s="84" t="s">
        <v>2374</v>
      </c>
      <c r="G71" s="84" t="b">
        <v>0</v>
      </c>
      <c r="H71" s="84" t="b">
        <v>0</v>
      </c>
      <c r="I71" s="84" t="b">
        <v>0</v>
      </c>
      <c r="J71" s="84" t="b">
        <v>1</v>
      </c>
      <c r="K71" s="84" t="b">
        <v>0</v>
      </c>
      <c r="L71" s="84" t="b">
        <v>0</v>
      </c>
    </row>
    <row r="72" spans="1:12" ht="15">
      <c r="A72" s="84" t="s">
        <v>2209</v>
      </c>
      <c r="B72" s="84" t="s">
        <v>2207</v>
      </c>
      <c r="C72" s="84">
        <v>6</v>
      </c>
      <c r="D72" s="123">
        <v>0.0040869572307929425</v>
      </c>
      <c r="E72" s="123">
        <v>2.2773226458463802</v>
      </c>
      <c r="F72" s="84" t="s">
        <v>2374</v>
      </c>
      <c r="G72" s="84" t="b">
        <v>1</v>
      </c>
      <c r="H72" s="84" t="b">
        <v>0</v>
      </c>
      <c r="I72" s="84" t="b">
        <v>0</v>
      </c>
      <c r="J72" s="84" t="b">
        <v>0</v>
      </c>
      <c r="K72" s="84" t="b">
        <v>0</v>
      </c>
      <c r="L72" s="84" t="b">
        <v>0</v>
      </c>
    </row>
    <row r="73" spans="1:12" ht="15">
      <c r="A73" s="84" t="s">
        <v>2239</v>
      </c>
      <c r="B73" s="84" t="s">
        <v>2240</v>
      </c>
      <c r="C73" s="84">
        <v>6</v>
      </c>
      <c r="D73" s="123">
        <v>0.0040869572307929425</v>
      </c>
      <c r="E73" s="123">
        <v>2.52720011906298</v>
      </c>
      <c r="F73" s="84" t="s">
        <v>2374</v>
      </c>
      <c r="G73" s="84" t="b">
        <v>0</v>
      </c>
      <c r="H73" s="84" t="b">
        <v>0</v>
      </c>
      <c r="I73" s="84" t="b">
        <v>0</v>
      </c>
      <c r="J73" s="84" t="b">
        <v>0</v>
      </c>
      <c r="K73" s="84" t="b">
        <v>0</v>
      </c>
      <c r="L73" s="84" t="b">
        <v>0</v>
      </c>
    </row>
    <row r="74" spans="1:12" ht="15">
      <c r="A74" s="84" t="s">
        <v>2240</v>
      </c>
      <c r="B74" s="84" t="s">
        <v>2241</v>
      </c>
      <c r="C74" s="84">
        <v>6</v>
      </c>
      <c r="D74" s="123">
        <v>0.0040869572307929425</v>
      </c>
      <c r="E74" s="123">
        <v>2.52720011906298</v>
      </c>
      <c r="F74" s="84" t="s">
        <v>2374</v>
      </c>
      <c r="G74" s="84" t="b">
        <v>0</v>
      </c>
      <c r="H74" s="84" t="b">
        <v>0</v>
      </c>
      <c r="I74" s="84" t="b">
        <v>0</v>
      </c>
      <c r="J74" s="84" t="b">
        <v>0</v>
      </c>
      <c r="K74" s="84" t="b">
        <v>0</v>
      </c>
      <c r="L74" s="84" t="b">
        <v>0</v>
      </c>
    </row>
    <row r="75" spans="1:12" ht="15">
      <c r="A75" s="84" t="s">
        <v>2227</v>
      </c>
      <c r="B75" s="84" t="s">
        <v>2228</v>
      </c>
      <c r="C75" s="84">
        <v>5</v>
      </c>
      <c r="D75" s="123">
        <v>0.0035846979319289532</v>
      </c>
      <c r="E75" s="123">
        <v>2.4480188730153554</v>
      </c>
      <c r="F75" s="84" t="s">
        <v>2374</v>
      </c>
      <c r="G75" s="84" t="b">
        <v>0</v>
      </c>
      <c r="H75" s="84" t="b">
        <v>0</v>
      </c>
      <c r="I75" s="84" t="b">
        <v>0</v>
      </c>
      <c r="J75" s="84" t="b">
        <v>0</v>
      </c>
      <c r="K75" s="84" t="b">
        <v>0</v>
      </c>
      <c r="L75" s="84" t="b">
        <v>0</v>
      </c>
    </row>
    <row r="76" spans="1:12" ht="15">
      <c r="A76" s="84" t="s">
        <v>2229</v>
      </c>
      <c r="B76" s="84" t="s">
        <v>2230</v>
      </c>
      <c r="C76" s="84">
        <v>5</v>
      </c>
      <c r="D76" s="123">
        <v>0.0035846979319289532</v>
      </c>
      <c r="E76" s="123">
        <v>2.4480188730153554</v>
      </c>
      <c r="F76" s="84" t="s">
        <v>2374</v>
      </c>
      <c r="G76" s="84" t="b">
        <v>0</v>
      </c>
      <c r="H76" s="84" t="b">
        <v>0</v>
      </c>
      <c r="I76" s="84" t="b">
        <v>0</v>
      </c>
      <c r="J76" s="84" t="b">
        <v>0</v>
      </c>
      <c r="K76" s="84" t="b">
        <v>0</v>
      </c>
      <c r="L76" s="84" t="b">
        <v>0</v>
      </c>
    </row>
    <row r="77" spans="1:12" ht="15">
      <c r="A77" s="84" t="s">
        <v>2231</v>
      </c>
      <c r="B77" s="84" t="s">
        <v>2219</v>
      </c>
      <c r="C77" s="84">
        <v>5</v>
      </c>
      <c r="D77" s="123">
        <v>0.0035846979319289532</v>
      </c>
      <c r="E77" s="123">
        <v>2.3810720833847423</v>
      </c>
      <c r="F77" s="84" t="s">
        <v>2374</v>
      </c>
      <c r="G77" s="84" t="b">
        <v>0</v>
      </c>
      <c r="H77" s="84" t="b">
        <v>0</v>
      </c>
      <c r="I77" s="84" t="b">
        <v>0</v>
      </c>
      <c r="J77" s="84" t="b">
        <v>0</v>
      </c>
      <c r="K77" s="84" t="b">
        <v>0</v>
      </c>
      <c r="L77" s="84" t="b">
        <v>0</v>
      </c>
    </row>
    <row r="78" spans="1:12" ht="15">
      <c r="A78" s="84" t="s">
        <v>2219</v>
      </c>
      <c r="B78" s="84" t="s">
        <v>2201</v>
      </c>
      <c r="C78" s="84">
        <v>5</v>
      </c>
      <c r="D78" s="123">
        <v>0.0035846979319289532</v>
      </c>
      <c r="E78" s="123">
        <v>2.204980824329061</v>
      </c>
      <c r="F78" s="84" t="s">
        <v>2374</v>
      </c>
      <c r="G78" s="84" t="b">
        <v>0</v>
      </c>
      <c r="H78" s="84" t="b">
        <v>0</v>
      </c>
      <c r="I78" s="84" t="b">
        <v>0</v>
      </c>
      <c r="J78" s="84" t="b">
        <v>0</v>
      </c>
      <c r="K78" s="84" t="b">
        <v>0</v>
      </c>
      <c r="L78" s="84" t="b">
        <v>0</v>
      </c>
    </row>
    <row r="79" spans="1:12" ht="15">
      <c r="A79" s="84" t="s">
        <v>2201</v>
      </c>
      <c r="B79" s="84" t="s">
        <v>2232</v>
      </c>
      <c r="C79" s="84">
        <v>5</v>
      </c>
      <c r="D79" s="123">
        <v>0.0035846979319289532</v>
      </c>
      <c r="E79" s="123">
        <v>2.271927613959674</v>
      </c>
      <c r="F79" s="84" t="s">
        <v>2374</v>
      </c>
      <c r="G79" s="84" t="b">
        <v>0</v>
      </c>
      <c r="H79" s="84" t="b">
        <v>0</v>
      </c>
      <c r="I79" s="84" t="b">
        <v>0</v>
      </c>
      <c r="J79" s="84" t="b">
        <v>0</v>
      </c>
      <c r="K79" s="84" t="b">
        <v>0</v>
      </c>
      <c r="L79" s="84" t="b">
        <v>0</v>
      </c>
    </row>
    <row r="80" spans="1:12" ht="15">
      <c r="A80" s="84" t="s">
        <v>2232</v>
      </c>
      <c r="B80" s="84" t="s">
        <v>1866</v>
      </c>
      <c r="C80" s="84">
        <v>5</v>
      </c>
      <c r="D80" s="123">
        <v>0.0035846979319289532</v>
      </c>
      <c r="E80" s="123">
        <v>1.013982518995041</v>
      </c>
      <c r="F80" s="84" t="s">
        <v>2374</v>
      </c>
      <c r="G80" s="84" t="b">
        <v>0</v>
      </c>
      <c r="H80" s="84" t="b">
        <v>0</v>
      </c>
      <c r="I80" s="84" t="b">
        <v>0</v>
      </c>
      <c r="J80" s="84" t="b">
        <v>0</v>
      </c>
      <c r="K80" s="84" t="b">
        <v>0</v>
      </c>
      <c r="L80" s="84" t="b">
        <v>0</v>
      </c>
    </row>
    <row r="81" spans="1:12" ht="15">
      <c r="A81" s="84" t="s">
        <v>2243</v>
      </c>
      <c r="B81" s="84" t="s">
        <v>1887</v>
      </c>
      <c r="C81" s="84">
        <v>5</v>
      </c>
      <c r="D81" s="123">
        <v>0.0035846979319289532</v>
      </c>
      <c r="E81" s="123">
        <v>2.07490244806835</v>
      </c>
      <c r="F81" s="84" t="s">
        <v>2374</v>
      </c>
      <c r="G81" s="84" t="b">
        <v>0</v>
      </c>
      <c r="H81" s="84" t="b">
        <v>0</v>
      </c>
      <c r="I81" s="84" t="b">
        <v>0</v>
      </c>
      <c r="J81" s="84" t="b">
        <v>0</v>
      </c>
      <c r="K81" s="84" t="b">
        <v>0</v>
      </c>
      <c r="L81" s="84" t="b">
        <v>0</v>
      </c>
    </row>
    <row r="82" spans="1:12" ht="15">
      <c r="A82" s="84" t="s">
        <v>283</v>
      </c>
      <c r="B82" s="84" t="s">
        <v>2244</v>
      </c>
      <c r="C82" s="84">
        <v>5</v>
      </c>
      <c r="D82" s="123">
        <v>0.0035846979319289532</v>
      </c>
      <c r="E82" s="123">
        <v>1.7868374295687361</v>
      </c>
      <c r="F82" s="84" t="s">
        <v>2374</v>
      </c>
      <c r="G82" s="84" t="b">
        <v>0</v>
      </c>
      <c r="H82" s="84" t="b">
        <v>0</v>
      </c>
      <c r="I82" s="84" t="b">
        <v>0</v>
      </c>
      <c r="J82" s="84" t="b">
        <v>0</v>
      </c>
      <c r="K82" s="84" t="b">
        <v>0</v>
      </c>
      <c r="L82" s="84" t="b">
        <v>0</v>
      </c>
    </row>
    <row r="83" spans="1:12" ht="15">
      <c r="A83" s="84" t="s">
        <v>2244</v>
      </c>
      <c r="B83" s="84" t="s">
        <v>1917</v>
      </c>
      <c r="C83" s="84">
        <v>5</v>
      </c>
      <c r="D83" s="123">
        <v>0.0035846979319289532</v>
      </c>
      <c r="E83" s="123">
        <v>2.460253329432367</v>
      </c>
      <c r="F83" s="84" t="s">
        <v>2374</v>
      </c>
      <c r="G83" s="84" t="b">
        <v>0</v>
      </c>
      <c r="H83" s="84" t="b">
        <v>0</v>
      </c>
      <c r="I83" s="84" t="b">
        <v>0</v>
      </c>
      <c r="J83" s="84" t="b">
        <v>0</v>
      </c>
      <c r="K83" s="84" t="b">
        <v>0</v>
      </c>
      <c r="L83" s="84" t="b">
        <v>0</v>
      </c>
    </row>
    <row r="84" spans="1:12" ht="15">
      <c r="A84" s="84" t="s">
        <v>1917</v>
      </c>
      <c r="B84" s="84" t="s">
        <v>2192</v>
      </c>
      <c r="C84" s="84">
        <v>5</v>
      </c>
      <c r="D84" s="123">
        <v>0.0035846979319289532</v>
      </c>
      <c r="E84" s="123">
        <v>2.0452799814615488</v>
      </c>
      <c r="F84" s="84" t="s">
        <v>2374</v>
      </c>
      <c r="G84" s="84" t="b">
        <v>0</v>
      </c>
      <c r="H84" s="84" t="b">
        <v>0</v>
      </c>
      <c r="I84" s="84" t="b">
        <v>0</v>
      </c>
      <c r="J84" s="84" t="b">
        <v>0</v>
      </c>
      <c r="K84" s="84" t="b">
        <v>0</v>
      </c>
      <c r="L84" s="84" t="b">
        <v>0</v>
      </c>
    </row>
    <row r="85" spans="1:12" ht="15">
      <c r="A85" s="84" t="s">
        <v>2192</v>
      </c>
      <c r="B85" s="84" t="s">
        <v>2245</v>
      </c>
      <c r="C85" s="84">
        <v>5</v>
      </c>
      <c r="D85" s="123">
        <v>0.0035846979319289532</v>
      </c>
      <c r="E85" s="123">
        <v>2.191408017139787</v>
      </c>
      <c r="F85" s="84" t="s">
        <v>2374</v>
      </c>
      <c r="G85" s="84" t="b">
        <v>0</v>
      </c>
      <c r="H85" s="84" t="b">
        <v>0</v>
      </c>
      <c r="I85" s="84" t="b">
        <v>0</v>
      </c>
      <c r="J85" s="84" t="b">
        <v>0</v>
      </c>
      <c r="K85" s="84" t="b">
        <v>0</v>
      </c>
      <c r="L85" s="84" t="b">
        <v>0</v>
      </c>
    </row>
    <row r="86" spans="1:12" ht="15">
      <c r="A86" s="84" t="s">
        <v>2245</v>
      </c>
      <c r="B86" s="84" t="s">
        <v>2218</v>
      </c>
      <c r="C86" s="84">
        <v>5</v>
      </c>
      <c r="D86" s="123">
        <v>0.0035846979319289532</v>
      </c>
      <c r="E86" s="123">
        <v>2.52720011906298</v>
      </c>
      <c r="F86" s="84" t="s">
        <v>2374</v>
      </c>
      <c r="G86" s="84" t="b">
        <v>0</v>
      </c>
      <c r="H86" s="84" t="b">
        <v>0</v>
      </c>
      <c r="I86" s="84" t="b">
        <v>0</v>
      </c>
      <c r="J86" s="84" t="b">
        <v>0</v>
      </c>
      <c r="K86" s="84" t="b">
        <v>0</v>
      </c>
      <c r="L86" s="84" t="b">
        <v>0</v>
      </c>
    </row>
    <row r="87" spans="1:12" ht="15">
      <c r="A87" s="84" t="s">
        <v>2218</v>
      </c>
      <c r="B87" s="84" t="s">
        <v>2246</v>
      </c>
      <c r="C87" s="84">
        <v>5</v>
      </c>
      <c r="D87" s="123">
        <v>0.0035846979319289532</v>
      </c>
      <c r="E87" s="123">
        <v>2.460253329432367</v>
      </c>
      <c r="F87" s="84" t="s">
        <v>2374</v>
      </c>
      <c r="G87" s="84" t="b">
        <v>0</v>
      </c>
      <c r="H87" s="84" t="b">
        <v>0</v>
      </c>
      <c r="I87" s="84" t="b">
        <v>0</v>
      </c>
      <c r="J87" s="84" t="b">
        <v>0</v>
      </c>
      <c r="K87" s="84" t="b">
        <v>0</v>
      </c>
      <c r="L87" s="84" t="b">
        <v>0</v>
      </c>
    </row>
    <row r="88" spans="1:12" ht="15">
      <c r="A88" s="84" t="s">
        <v>2246</v>
      </c>
      <c r="B88" s="84" t="s">
        <v>2247</v>
      </c>
      <c r="C88" s="84">
        <v>5</v>
      </c>
      <c r="D88" s="123">
        <v>0.0035846979319289532</v>
      </c>
      <c r="E88" s="123">
        <v>2.606381365110605</v>
      </c>
      <c r="F88" s="84" t="s">
        <v>2374</v>
      </c>
      <c r="G88" s="84" t="b">
        <v>0</v>
      </c>
      <c r="H88" s="84" t="b">
        <v>0</v>
      </c>
      <c r="I88" s="84" t="b">
        <v>0</v>
      </c>
      <c r="J88" s="84" t="b">
        <v>0</v>
      </c>
      <c r="K88" s="84" t="b">
        <v>0</v>
      </c>
      <c r="L88" s="84" t="b">
        <v>0</v>
      </c>
    </row>
    <row r="89" spans="1:12" ht="15">
      <c r="A89" s="84" t="s">
        <v>2247</v>
      </c>
      <c r="B89" s="84" t="s">
        <v>2248</v>
      </c>
      <c r="C89" s="84">
        <v>5</v>
      </c>
      <c r="D89" s="123">
        <v>0.0035846979319289532</v>
      </c>
      <c r="E89" s="123">
        <v>2.606381365110605</v>
      </c>
      <c r="F89" s="84" t="s">
        <v>2374</v>
      </c>
      <c r="G89" s="84" t="b">
        <v>0</v>
      </c>
      <c r="H89" s="84" t="b">
        <v>0</v>
      </c>
      <c r="I89" s="84" t="b">
        <v>0</v>
      </c>
      <c r="J89" s="84" t="b">
        <v>0</v>
      </c>
      <c r="K89" s="84" t="b">
        <v>0</v>
      </c>
      <c r="L89" s="84" t="b">
        <v>0</v>
      </c>
    </row>
    <row r="90" spans="1:12" ht="15">
      <c r="A90" s="84" t="s">
        <v>1835</v>
      </c>
      <c r="B90" s="84" t="s">
        <v>2191</v>
      </c>
      <c r="C90" s="84">
        <v>5</v>
      </c>
      <c r="D90" s="123">
        <v>0.0035846979319289532</v>
      </c>
      <c r="E90" s="123">
        <v>1.6618986929604365</v>
      </c>
      <c r="F90" s="84" t="s">
        <v>2374</v>
      </c>
      <c r="G90" s="84" t="b">
        <v>0</v>
      </c>
      <c r="H90" s="84" t="b">
        <v>0</v>
      </c>
      <c r="I90" s="84" t="b">
        <v>0</v>
      </c>
      <c r="J90" s="84" t="b">
        <v>0</v>
      </c>
      <c r="K90" s="84" t="b">
        <v>0</v>
      </c>
      <c r="L90" s="84" t="b">
        <v>0</v>
      </c>
    </row>
    <row r="91" spans="1:12" ht="15">
      <c r="A91" s="84" t="s">
        <v>2250</v>
      </c>
      <c r="B91" s="84" t="s">
        <v>1867</v>
      </c>
      <c r="C91" s="84">
        <v>5</v>
      </c>
      <c r="D91" s="123">
        <v>0.0035846979319289532</v>
      </c>
      <c r="E91" s="123">
        <v>1.51295967994837</v>
      </c>
      <c r="F91" s="84" t="s">
        <v>2374</v>
      </c>
      <c r="G91" s="84" t="b">
        <v>0</v>
      </c>
      <c r="H91" s="84" t="b">
        <v>0</v>
      </c>
      <c r="I91" s="84" t="b">
        <v>0</v>
      </c>
      <c r="J91" s="84" t="b">
        <v>0</v>
      </c>
      <c r="K91" s="84" t="b">
        <v>0</v>
      </c>
      <c r="L91" s="84" t="b">
        <v>0</v>
      </c>
    </row>
    <row r="92" spans="1:12" ht="15">
      <c r="A92" s="84" t="s">
        <v>1867</v>
      </c>
      <c r="B92" s="84" t="s">
        <v>1895</v>
      </c>
      <c r="C92" s="84">
        <v>5</v>
      </c>
      <c r="D92" s="123">
        <v>0.0035846979319289532</v>
      </c>
      <c r="E92" s="123">
        <v>1.191408017139787</v>
      </c>
      <c r="F92" s="84" t="s">
        <v>2374</v>
      </c>
      <c r="G92" s="84" t="b">
        <v>0</v>
      </c>
      <c r="H92" s="84" t="b">
        <v>0</v>
      </c>
      <c r="I92" s="84" t="b">
        <v>0</v>
      </c>
      <c r="J92" s="84" t="b">
        <v>0</v>
      </c>
      <c r="K92" s="84" t="b">
        <v>1</v>
      </c>
      <c r="L92" s="84" t="b">
        <v>0</v>
      </c>
    </row>
    <row r="93" spans="1:12" ht="15">
      <c r="A93" s="84" t="s">
        <v>299</v>
      </c>
      <c r="B93" s="84" t="s">
        <v>2221</v>
      </c>
      <c r="C93" s="84">
        <v>5</v>
      </c>
      <c r="D93" s="123">
        <v>0.0035846979319289532</v>
      </c>
      <c r="E93" s="123">
        <v>2.080042087720761</v>
      </c>
      <c r="F93" s="84" t="s">
        <v>2374</v>
      </c>
      <c r="G93" s="84" t="b">
        <v>0</v>
      </c>
      <c r="H93" s="84" t="b">
        <v>0</v>
      </c>
      <c r="I93" s="84" t="b">
        <v>0</v>
      </c>
      <c r="J93" s="84" t="b">
        <v>1</v>
      </c>
      <c r="K93" s="84" t="b">
        <v>0</v>
      </c>
      <c r="L93" s="84" t="b">
        <v>0</v>
      </c>
    </row>
    <row r="94" spans="1:12" ht="15">
      <c r="A94" s="84" t="s">
        <v>260</v>
      </c>
      <c r="B94" s="84" t="s">
        <v>1867</v>
      </c>
      <c r="C94" s="84">
        <v>4</v>
      </c>
      <c r="D94" s="123">
        <v>0.003042923303533324</v>
      </c>
      <c r="E94" s="123">
        <v>1.1607771618370075</v>
      </c>
      <c r="F94" s="84" t="s">
        <v>2374</v>
      </c>
      <c r="G94" s="84" t="b">
        <v>0</v>
      </c>
      <c r="H94" s="84" t="b">
        <v>0</v>
      </c>
      <c r="I94" s="84" t="b">
        <v>0</v>
      </c>
      <c r="J94" s="84" t="b">
        <v>0</v>
      </c>
      <c r="K94" s="84" t="b">
        <v>0</v>
      </c>
      <c r="L94" s="84" t="b">
        <v>0</v>
      </c>
    </row>
    <row r="95" spans="1:12" ht="15">
      <c r="A95" s="84" t="s">
        <v>1866</v>
      </c>
      <c r="B95" s="84" t="s">
        <v>2233</v>
      </c>
      <c r="C95" s="84">
        <v>4</v>
      </c>
      <c r="D95" s="123">
        <v>0.003042923303533324</v>
      </c>
      <c r="E95" s="123">
        <v>1.0998763327057328</v>
      </c>
      <c r="F95" s="84" t="s">
        <v>2374</v>
      </c>
      <c r="G95" s="84" t="b">
        <v>0</v>
      </c>
      <c r="H95" s="84" t="b">
        <v>0</v>
      </c>
      <c r="I95" s="84" t="b">
        <v>0</v>
      </c>
      <c r="J95" s="84" t="b">
        <v>0</v>
      </c>
      <c r="K95" s="84" t="b">
        <v>0</v>
      </c>
      <c r="L95" s="84" t="b">
        <v>0</v>
      </c>
    </row>
    <row r="96" spans="1:12" ht="15">
      <c r="A96" s="84" t="s">
        <v>2234</v>
      </c>
      <c r="B96" s="84" t="s">
        <v>2257</v>
      </c>
      <c r="C96" s="84">
        <v>4</v>
      </c>
      <c r="D96" s="123">
        <v>0.003042923303533324</v>
      </c>
      <c r="E96" s="123">
        <v>2.52720011906298</v>
      </c>
      <c r="F96" s="84" t="s">
        <v>2374</v>
      </c>
      <c r="G96" s="84" t="b">
        <v>0</v>
      </c>
      <c r="H96" s="84" t="b">
        <v>0</v>
      </c>
      <c r="I96" s="84" t="b">
        <v>0</v>
      </c>
      <c r="J96" s="84" t="b">
        <v>0</v>
      </c>
      <c r="K96" s="84" t="b">
        <v>0</v>
      </c>
      <c r="L96" s="84" t="b">
        <v>0</v>
      </c>
    </row>
    <row r="97" spans="1:12" ht="15">
      <c r="A97" s="84" t="s">
        <v>2257</v>
      </c>
      <c r="B97" s="84" t="s">
        <v>2208</v>
      </c>
      <c r="C97" s="84">
        <v>4</v>
      </c>
      <c r="D97" s="123">
        <v>0.003042923303533324</v>
      </c>
      <c r="E97" s="123">
        <v>2.40226138245468</v>
      </c>
      <c r="F97" s="84" t="s">
        <v>2374</v>
      </c>
      <c r="G97" s="84" t="b">
        <v>0</v>
      </c>
      <c r="H97" s="84" t="b">
        <v>0</v>
      </c>
      <c r="I97" s="84" t="b">
        <v>0</v>
      </c>
      <c r="J97" s="84" t="b">
        <v>0</v>
      </c>
      <c r="K97" s="84" t="b">
        <v>0</v>
      </c>
      <c r="L97" s="84" t="b">
        <v>0</v>
      </c>
    </row>
    <row r="98" spans="1:12" ht="15">
      <c r="A98" s="84" t="s">
        <v>2208</v>
      </c>
      <c r="B98" s="84" t="s">
        <v>2202</v>
      </c>
      <c r="C98" s="84">
        <v>4</v>
      </c>
      <c r="D98" s="123">
        <v>0.003042923303533324</v>
      </c>
      <c r="E98" s="123">
        <v>2.050078864343318</v>
      </c>
      <c r="F98" s="84" t="s">
        <v>2374</v>
      </c>
      <c r="G98" s="84" t="b">
        <v>0</v>
      </c>
      <c r="H98" s="84" t="b">
        <v>0</v>
      </c>
      <c r="I98" s="84" t="b">
        <v>0</v>
      </c>
      <c r="J98" s="84" t="b">
        <v>0</v>
      </c>
      <c r="K98" s="84" t="b">
        <v>0</v>
      </c>
      <c r="L98" s="84" t="b">
        <v>0</v>
      </c>
    </row>
    <row r="99" spans="1:12" ht="15">
      <c r="A99" s="84" t="s">
        <v>2202</v>
      </c>
      <c r="B99" s="84" t="s">
        <v>1910</v>
      </c>
      <c r="C99" s="84">
        <v>4</v>
      </c>
      <c r="D99" s="123">
        <v>0.003042923303533324</v>
      </c>
      <c r="E99" s="123">
        <v>2.1080708113210043</v>
      </c>
      <c r="F99" s="84" t="s">
        <v>2374</v>
      </c>
      <c r="G99" s="84" t="b">
        <v>0</v>
      </c>
      <c r="H99" s="84" t="b">
        <v>0</v>
      </c>
      <c r="I99" s="84" t="b">
        <v>0</v>
      </c>
      <c r="J99" s="84" t="b">
        <v>0</v>
      </c>
      <c r="K99" s="84" t="b">
        <v>0</v>
      </c>
      <c r="L99" s="84" t="b">
        <v>0</v>
      </c>
    </row>
    <row r="100" spans="1:12" ht="15">
      <c r="A100" s="84" t="s">
        <v>1910</v>
      </c>
      <c r="B100" s="84" t="s">
        <v>2258</v>
      </c>
      <c r="C100" s="84">
        <v>4</v>
      </c>
      <c r="D100" s="123">
        <v>0.003042923303533324</v>
      </c>
      <c r="E100" s="123">
        <v>2.460253329432367</v>
      </c>
      <c r="F100" s="84" t="s">
        <v>2374</v>
      </c>
      <c r="G100" s="84" t="b">
        <v>0</v>
      </c>
      <c r="H100" s="84" t="b">
        <v>0</v>
      </c>
      <c r="I100" s="84" t="b">
        <v>0</v>
      </c>
      <c r="J100" s="84" t="b">
        <v>0</v>
      </c>
      <c r="K100" s="84" t="b">
        <v>0</v>
      </c>
      <c r="L100" s="84" t="b">
        <v>0</v>
      </c>
    </row>
    <row r="101" spans="1:12" ht="15">
      <c r="A101" s="84" t="s">
        <v>2258</v>
      </c>
      <c r="B101" s="84" t="s">
        <v>2259</v>
      </c>
      <c r="C101" s="84">
        <v>4</v>
      </c>
      <c r="D101" s="123">
        <v>0.003042923303533324</v>
      </c>
      <c r="E101" s="123">
        <v>2.7032913781186614</v>
      </c>
      <c r="F101" s="84" t="s">
        <v>2374</v>
      </c>
      <c r="G101" s="84" t="b">
        <v>0</v>
      </c>
      <c r="H101" s="84" t="b">
        <v>0</v>
      </c>
      <c r="I101" s="84" t="b">
        <v>0</v>
      </c>
      <c r="J101" s="84" t="b">
        <v>0</v>
      </c>
      <c r="K101" s="84" t="b">
        <v>0</v>
      </c>
      <c r="L101" s="84" t="b">
        <v>0</v>
      </c>
    </row>
    <row r="102" spans="1:12" ht="15">
      <c r="A102" s="84" t="s">
        <v>302</v>
      </c>
      <c r="B102" s="84" t="s">
        <v>283</v>
      </c>
      <c r="C102" s="84">
        <v>4</v>
      </c>
      <c r="D102" s="123">
        <v>0.003042923303533324</v>
      </c>
      <c r="E102" s="123">
        <v>2.026597768493795</v>
      </c>
      <c r="F102" s="84" t="s">
        <v>2374</v>
      </c>
      <c r="G102" s="84" t="b">
        <v>0</v>
      </c>
      <c r="H102" s="84" t="b">
        <v>0</v>
      </c>
      <c r="I102" s="84" t="b">
        <v>0</v>
      </c>
      <c r="J102" s="84" t="b">
        <v>0</v>
      </c>
      <c r="K102" s="84" t="b">
        <v>0</v>
      </c>
      <c r="L102" s="84" t="b">
        <v>0</v>
      </c>
    </row>
    <row r="103" spans="1:12" ht="15">
      <c r="A103" s="84" t="s">
        <v>312</v>
      </c>
      <c r="B103" s="84" t="s">
        <v>2235</v>
      </c>
      <c r="C103" s="84">
        <v>4</v>
      </c>
      <c r="D103" s="123">
        <v>0.003042923303533324</v>
      </c>
      <c r="E103" s="123">
        <v>2.52720011906298</v>
      </c>
      <c r="F103" s="84" t="s">
        <v>2374</v>
      </c>
      <c r="G103" s="84" t="b">
        <v>0</v>
      </c>
      <c r="H103" s="84" t="b">
        <v>0</v>
      </c>
      <c r="I103" s="84" t="b">
        <v>0</v>
      </c>
      <c r="J103" s="84" t="b">
        <v>0</v>
      </c>
      <c r="K103" s="84" t="b">
        <v>0</v>
      </c>
      <c r="L103" s="84" t="b">
        <v>0</v>
      </c>
    </row>
    <row r="104" spans="1:12" ht="15">
      <c r="A104" s="84" t="s">
        <v>2235</v>
      </c>
      <c r="B104" s="84" t="s">
        <v>1866</v>
      </c>
      <c r="C104" s="84">
        <v>4</v>
      </c>
      <c r="D104" s="123">
        <v>0.003042923303533324</v>
      </c>
      <c r="E104" s="123">
        <v>0.9170725059869846</v>
      </c>
      <c r="F104" s="84" t="s">
        <v>2374</v>
      </c>
      <c r="G104" s="84" t="b">
        <v>0</v>
      </c>
      <c r="H104" s="84" t="b">
        <v>0</v>
      </c>
      <c r="I104" s="84" t="b">
        <v>0</v>
      </c>
      <c r="J104" s="84" t="b">
        <v>0</v>
      </c>
      <c r="K104" s="84" t="b">
        <v>0</v>
      </c>
      <c r="L104" s="84" t="b">
        <v>0</v>
      </c>
    </row>
    <row r="105" spans="1:12" ht="15">
      <c r="A105" s="84" t="s">
        <v>1866</v>
      </c>
      <c r="B105" s="84" t="s">
        <v>2262</v>
      </c>
      <c r="C105" s="84">
        <v>4</v>
      </c>
      <c r="D105" s="123">
        <v>0.003042923303533324</v>
      </c>
      <c r="E105" s="123">
        <v>1.2759675917614142</v>
      </c>
      <c r="F105" s="84" t="s">
        <v>2374</v>
      </c>
      <c r="G105" s="84" t="b">
        <v>0</v>
      </c>
      <c r="H105" s="84" t="b">
        <v>0</v>
      </c>
      <c r="I105" s="84" t="b">
        <v>0</v>
      </c>
      <c r="J105" s="84" t="b">
        <v>0</v>
      </c>
      <c r="K105" s="84" t="b">
        <v>0</v>
      </c>
      <c r="L105" s="84" t="b">
        <v>0</v>
      </c>
    </row>
    <row r="106" spans="1:12" ht="15">
      <c r="A106" s="84" t="s">
        <v>2262</v>
      </c>
      <c r="B106" s="84" t="s">
        <v>2263</v>
      </c>
      <c r="C106" s="84">
        <v>4</v>
      </c>
      <c r="D106" s="123">
        <v>0.003042923303533324</v>
      </c>
      <c r="E106" s="123">
        <v>2.7032913781186614</v>
      </c>
      <c r="F106" s="84" t="s">
        <v>2374</v>
      </c>
      <c r="G106" s="84" t="b">
        <v>0</v>
      </c>
      <c r="H106" s="84" t="b">
        <v>0</v>
      </c>
      <c r="I106" s="84" t="b">
        <v>0</v>
      </c>
      <c r="J106" s="84" t="b">
        <v>0</v>
      </c>
      <c r="K106" s="84" t="b">
        <v>0</v>
      </c>
      <c r="L106" s="84" t="b">
        <v>0</v>
      </c>
    </row>
    <row r="107" spans="1:12" ht="15">
      <c r="A107" s="84" t="s">
        <v>2263</v>
      </c>
      <c r="B107" s="84" t="s">
        <v>2264</v>
      </c>
      <c r="C107" s="84">
        <v>4</v>
      </c>
      <c r="D107" s="123">
        <v>0.003042923303533324</v>
      </c>
      <c r="E107" s="123">
        <v>2.7032913781186614</v>
      </c>
      <c r="F107" s="84" t="s">
        <v>2374</v>
      </c>
      <c r="G107" s="84" t="b">
        <v>0</v>
      </c>
      <c r="H107" s="84" t="b">
        <v>0</v>
      </c>
      <c r="I107" s="84" t="b">
        <v>0</v>
      </c>
      <c r="J107" s="84" t="b">
        <v>0</v>
      </c>
      <c r="K107" s="84" t="b">
        <v>0</v>
      </c>
      <c r="L107" s="84" t="b">
        <v>0</v>
      </c>
    </row>
    <row r="108" spans="1:12" ht="15">
      <c r="A108" s="84" t="s">
        <v>2264</v>
      </c>
      <c r="B108" s="84" t="s">
        <v>2265</v>
      </c>
      <c r="C108" s="84">
        <v>4</v>
      </c>
      <c r="D108" s="123">
        <v>0.003042923303533324</v>
      </c>
      <c r="E108" s="123">
        <v>2.7032913781186614</v>
      </c>
      <c r="F108" s="84" t="s">
        <v>2374</v>
      </c>
      <c r="G108" s="84" t="b">
        <v>0</v>
      </c>
      <c r="H108" s="84" t="b">
        <v>0</v>
      </c>
      <c r="I108" s="84" t="b">
        <v>0</v>
      </c>
      <c r="J108" s="84" t="b">
        <v>0</v>
      </c>
      <c r="K108" s="84" t="b">
        <v>0</v>
      </c>
      <c r="L108" s="84" t="b">
        <v>0</v>
      </c>
    </row>
    <row r="109" spans="1:12" ht="15">
      <c r="A109" s="84" t="s">
        <v>2265</v>
      </c>
      <c r="B109" s="84" t="s">
        <v>311</v>
      </c>
      <c r="C109" s="84">
        <v>4</v>
      </c>
      <c r="D109" s="123">
        <v>0.003042923303533324</v>
      </c>
      <c r="E109" s="123">
        <v>2.7032913781186614</v>
      </c>
      <c r="F109" s="84" t="s">
        <v>2374</v>
      </c>
      <c r="G109" s="84" t="b">
        <v>0</v>
      </c>
      <c r="H109" s="84" t="b">
        <v>0</v>
      </c>
      <c r="I109" s="84" t="b">
        <v>0</v>
      </c>
      <c r="J109" s="84" t="b">
        <v>0</v>
      </c>
      <c r="K109" s="84" t="b">
        <v>0</v>
      </c>
      <c r="L109" s="84" t="b">
        <v>0</v>
      </c>
    </row>
    <row r="110" spans="1:12" ht="15">
      <c r="A110" s="84" t="s">
        <v>311</v>
      </c>
      <c r="B110" s="84" t="s">
        <v>310</v>
      </c>
      <c r="C110" s="84">
        <v>4</v>
      </c>
      <c r="D110" s="123">
        <v>0.003042923303533324</v>
      </c>
      <c r="E110" s="123">
        <v>2.7032913781186614</v>
      </c>
      <c r="F110" s="84" t="s">
        <v>2374</v>
      </c>
      <c r="G110" s="84" t="b">
        <v>0</v>
      </c>
      <c r="H110" s="84" t="b">
        <v>0</v>
      </c>
      <c r="I110" s="84" t="b">
        <v>0</v>
      </c>
      <c r="J110" s="84" t="b">
        <v>0</v>
      </c>
      <c r="K110" s="84" t="b">
        <v>0</v>
      </c>
      <c r="L110" s="84" t="b">
        <v>0</v>
      </c>
    </row>
    <row r="111" spans="1:12" ht="15">
      <c r="A111" s="84" t="s">
        <v>310</v>
      </c>
      <c r="B111" s="84" t="s">
        <v>292</v>
      </c>
      <c r="C111" s="84">
        <v>4</v>
      </c>
      <c r="D111" s="123">
        <v>0.003042923303533324</v>
      </c>
      <c r="E111" s="123">
        <v>2.7032913781186614</v>
      </c>
      <c r="F111" s="84" t="s">
        <v>2374</v>
      </c>
      <c r="G111" s="84" t="b">
        <v>0</v>
      </c>
      <c r="H111" s="84" t="b">
        <v>0</v>
      </c>
      <c r="I111" s="84" t="b">
        <v>0</v>
      </c>
      <c r="J111" s="84" t="b">
        <v>0</v>
      </c>
      <c r="K111" s="84" t="b">
        <v>0</v>
      </c>
      <c r="L111" s="84" t="b">
        <v>0</v>
      </c>
    </row>
    <row r="112" spans="1:12" ht="15">
      <c r="A112" s="84" t="s">
        <v>2268</v>
      </c>
      <c r="B112" s="84" t="s">
        <v>2269</v>
      </c>
      <c r="C112" s="84">
        <v>4</v>
      </c>
      <c r="D112" s="123">
        <v>0.003042923303533324</v>
      </c>
      <c r="E112" s="123">
        <v>2.7032913781186614</v>
      </c>
      <c r="F112" s="84" t="s">
        <v>2374</v>
      </c>
      <c r="G112" s="84" t="b">
        <v>0</v>
      </c>
      <c r="H112" s="84" t="b">
        <v>0</v>
      </c>
      <c r="I112" s="84" t="b">
        <v>0</v>
      </c>
      <c r="J112" s="84" t="b">
        <v>1</v>
      </c>
      <c r="K112" s="84" t="b">
        <v>0</v>
      </c>
      <c r="L112" s="84" t="b">
        <v>0</v>
      </c>
    </row>
    <row r="113" spans="1:12" ht="15">
      <c r="A113" s="84" t="s">
        <v>2269</v>
      </c>
      <c r="B113" s="84" t="s">
        <v>2270</v>
      </c>
      <c r="C113" s="84">
        <v>4</v>
      </c>
      <c r="D113" s="123">
        <v>0.003042923303533324</v>
      </c>
      <c r="E113" s="123">
        <v>2.7032913781186614</v>
      </c>
      <c r="F113" s="84" t="s">
        <v>2374</v>
      </c>
      <c r="G113" s="84" t="b">
        <v>1</v>
      </c>
      <c r="H113" s="84" t="b">
        <v>0</v>
      </c>
      <c r="I113" s="84" t="b">
        <v>0</v>
      </c>
      <c r="J113" s="84" t="b">
        <v>0</v>
      </c>
      <c r="K113" s="84" t="b">
        <v>0</v>
      </c>
      <c r="L113" s="84" t="b">
        <v>0</v>
      </c>
    </row>
    <row r="114" spans="1:12" ht="15">
      <c r="A114" s="84" t="s">
        <v>2270</v>
      </c>
      <c r="B114" s="84" t="s">
        <v>1866</v>
      </c>
      <c r="C114" s="84">
        <v>4</v>
      </c>
      <c r="D114" s="123">
        <v>0.003042923303533324</v>
      </c>
      <c r="E114" s="123">
        <v>1.093163765042666</v>
      </c>
      <c r="F114" s="84" t="s">
        <v>2374</v>
      </c>
      <c r="G114" s="84" t="b">
        <v>0</v>
      </c>
      <c r="H114" s="84" t="b">
        <v>0</v>
      </c>
      <c r="I114" s="84" t="b">
        <v>0</v>
      </c>
      <c r="J114" s="84" t="b">
        <v>0</v>
      </c>
      <c r="K114" s="84" t="b">
        <v>0</v>
      </c>
      <c r="L114" s="84" t="b">
        <v>0</v>
      </c>
    </row>
    <row r="115" spans="1:12" ht="15">
      <c r="A115" s="84" t="s">
        <v>1866</v>
      </c>
      <c r="B115" s="84" t="s">
        <v>1835</v>
      </c>
      <c r="C115" s="84">
        <v>4</v>
      </c>
      <c r="D115" s="123">
        <v>0.003042923303533324</v>
      </c>
      <c r="E115" s="123">
        <v>0.5992739821365476</v>
      </c>
      <c r="F115" s="84" t="s">
        <v>2374</v>
      </c>
      <c r="G115" s="84" t="b">
        <v>0</v>
      </c>
      <c r="H115" s="84" t="b">
        <v>0</v>
      </c>
      <c r="I115" s="84" t="b">
        <v>0</v>
      </c>
      <c r="J115" s="84" t="b">
        <v>0</v>
      </c>
      <c r="K115" s="84" t="b">
        <v>0</v>
      </c>
      <c r="L115" s="84" t="b">
        <v>0</v>
      </c>
    </row>
    <row r="116" spans="1:12" ht="15">
      <c r="A116" s="84" t="s">
        <v>2196</v>
      </c>
      <c r="B116" s="84" t="s">
        <v>2271</v>
      </c>
      <c r="C116" s="84">
        <v>4</v>
      </c>
      <c r="D116" s="123">
        <v>0.003042923303533324</v>
      </c>
      <c r="E116" s="123">
        <v>2.305351369446624</v>
      </c>
      <c r="F116" s="84" t="s">
        <v>2374</v>
      </c>
      <c r="G116" s="84" t="b">
        <v>0</v>
      </c>
      <c r="H116" s="84" t="b">
        <v>0</v>
      </c>
      <c r="I116" s="84" t="b">
        <v>0</v>
      </c>
      <c r="J116" s="84" t="b">
        <v>0</v>
      </c>
      <c r="K116" s="84" t="b">
        <v>0</v>
      </c>
      <c r="L116" s="84" t="b">
        <v>0</v>
      </c>
    </row>
    <row r="117" spans="1:12" ht="15">
      <c r="A117" s="84" t="s">
        <v>2271</v>
      </c>
      <c r="B117" s="84" t="s">
        <v>1877</v>
      </c>
      <c r="C117" s="84">
        <v>4</v>
      </c>
      <c r="D117" s="123">
        <v>0.003042923303533324</v>
      </c>
      <c r="E117" s="123">
        <v>2.026597768493795</v>
      </c>
      <c r="F117" s="84" t="s">
        <v>2374</v>
      </c>
      <c r="G117" s="84" t="b">
        <v>0</v>
      </c>
      <c r="H117" s="84" t="b">
        <v>0</v>
      </c>
      <c r="I117" s="84" t="b">
        <v>0</v>
      </c>
      <c r="J117" s="84" t="b">
        <v>0</v>
      </c>
      <c r="K117" s="84" t="b">
        <v>0</v>
      </c>
      <c r="L117" s="84" t="b">
        <v>0</v>
      </c>
    </row>
    <row r="118" spans="1:12" ht="15">
      <c r="A118" s="84" t="s">
        <v>1877</v>
      </c>
      <c r="B118" s="84" t="s">
        <v>2272</v>
      </c>
      <c r="C118" s="84">
        <v>4</v>
      </c>
      <c r="D118" s="123">
        <v>0.003042923303533324</v>
      </c>
      <c r="E118" s="123">
        <v>2.0043213737826426</v>
      </c>
      <c r="F118" s="84" t="s">
        <v>2374</v>
      </c>
      <c r="G118" s="84" t="b">
        <v>0</v>
      </c>
      <c r="H118" s="84" t="b">
        <v>0</v>
      </c>
      <c r="I118" s="84" t="b">
        <v>0</v>
      </c>
      <c r="J118" s="84" t="b">
        <v>0</v>
      </c>
      <c r="K118" s="84" t="b">
        <v>0</v>
      </c>
      <c r="L118" s="84" t="b">
        <v>0</v>
      </c>
    </row>
    <row r="119" spans="1:12" ht="15">
      <c r="A119" s="84" t="s">
        <v>1835</v>
      </c>
      <c r="B119" s="84" t="s">
        <v>2202</v>
      </c>
      <c r="C119" s="84">
        <v>4</v>
      </c>
      <c r="D119" s="123">
        <v>0.003042923303533324</v>
      </c>
      <c r="E119" s="123">
        <v>1.6521388556712802</v>
      </c>
      <c r="F119" s="84" t="s">
        <v>2374</v>
      </c>
      <c r="G119" s="84" t="b">
        <v>0</v>
      </c>
      <c r="H119" s="84" t="b">
        <v>0</v>
      </c>
      <c r="I119" s="84" t="b">
        <v>0</v>
      </c>
      <c r="J119" s="84" t="b">
        <v>0</v>
      </c>
      <c r="K119" s="84" t="b">
        <v>0</v>
      </c>
      <c r="L119" s="84" t="b">
        <v>0</v>
      </c>
    </row>
    <row r="120" spans="1:12" ht="15">
      <c r="A120" s="84" t="s">
        <v>2202</v>
      </c>
      <c r="B120" s="84" t="s">
        <v>2250</v>
      </c>
      <c r="C120" s="84">
        <v>4</v>
      </c>
      <c r="D120" s="123">
        <v>0.003042923303533324</v>
      </c>
      <c r="E120" s="123">
        <v>2.2541988469992424</v>
      </c>
      <c r="F120" s="84" t="s">
        <v>2374</v>
      </c>
      <c r="G120" s="84" t="b">
        <v>0</v>
      </c>
      <c r="H120" s="84" t="b">
        <v>0</v>
      </c>
      <c r="I120" s="84" t="b">
        <v>0</v>
      </c>
      <c r="J120" s="84" t="b">
        <v>0</v>
      </c>
      <c r="K120" s="84" t="b">
        <v>0</v>
      </c>
      <c r="L120" s="84" t="b">
        <v>0</v>
      </c>
    </row>
    <row r="121" spans="1:12" ht="15">
      <c r="A121" s="84" t="s">
        <v>1895</v>
      </c>
      <c r="B121" s="84" t="s">
        <v>2274</v>
      </c>
      <c r="C121" s="84">
        <v>4</v>
      </c>
      <c r="D121" s="123">
        <v>0.003042923303533324</v>
      </c>
      <c r="E121" s="123">
        <v>2.305351369446624</v>
      </c>
      <c r="F121" s="84" t="s">
        <v>2374</v>
      </c>
      <c r="G121" s="84" t="b">
        <v>0</v>
      </c>
      <c r="H121" s="84" t="b">
        <v>1</v>
      </c>
      <c r="I121" s="84" t="b">
        <v>0</v>
      </c>
      <c r="J121" s="84" t="b">
        <v>0</v>
      </c>
      <c r="K121" s="84" t="b">
        <v>0</v>
      </c>
      <c r="L121" s="84" t="b">
        <v>0</v>
      </c>
    </row>
    <row r="122" spans="1:12" ht="15">
      <c r="A122" s="84" t="s">
        <v>2274</v>
      </c>
      <c r="B122" s="84" t="s">
        <v>267</v>
      </c>
      <c r="C122" s="84">
        <v>4</v>
      </c>
      <c r="D122" s="123">
        <v>0.003042923303533324</v>
      </c>
      <c r="E122" s="123">
        <v>2.7032913781186614</v>
      </c>
      <c r="F122" s="84" t="s">
        <v>2374</v>
      </c>
      <c r="G122" s="84" t="b">
        <v>0</v>
      </c>
      <c r="H122" s="84" t="b">
        <v>0</v>
      </c>
      <c r="I122" s="84" t="b">
        <v>0</v>
      </c>
      <c r="J122" s="84" t="b">
        <v>0</v>
      </c>
      <c r="K122" s="84" t="b">
        <v>0</v>
      </c>
      <c r="L122" s="84" t="b">
        <v>0</v>
      </c>
    </row>
    <row r="123" spans="1:12" ht="15">
      <c r="A123" s="84" t="s">
        <v>267</v>
      </c>
      <c r="B123" s="84" t="s">
        <v>1867</v>
      </c>
      <c r="C123" s="84">
        <v>4</v>
      </c>
      <c r="D123" s="123">
        <v>0.003042923303533324</v>
      </c>
      <c r="E123" s="123">
        <v>1.0358384252287074</v>
      </c>
      <c r="F123" s="84" t="s">
        <v>2374</v>
      </c>
      <c r="G123" s="84" t="b">
        <v>0</v>
      </c>
      <c r="H123" s="84" t="b">
        <v>0</v>
      </c>
      <c r="I123" s="84" t="b">
        <v>0</v>
      </c>
      <c r="J123" s="84" t="b">
        <v>0</v>
      </c>
      <c r="K123" s="84" t="b">
        <v>0</v>
      </c>
      <c r="L123" s="84" t="b">
        <v>0</v>
      </c>
    </row>
    <row r="124" spans="1:12" ht="15">
      <c r="A124" s="84" t="s">
        <v>1878</v>
      </c>
      <c r="B124" s="84" t="s">
        <v>2195</v>
      </c>
      <c r="C124" s="84">
        <v>4</v>
      </c>
      <c r="D124" s="123">
        <v>0.003042923303533324</v>
      </c>
      <c r="E124" s="123">
        <v>1.8070408156570232</v>
      </c>
      <c r="F124" s="84" t="s">
        <v>2374</v>
      </c>
      <c r="G124" s="84" t="b">
        <v>0</v>
      </c>
      <c r="H124" s="84" t="b">
        <v>0</v>
      </c>
      <c r="I124" s="84" t="b">
        <v>0</v>
      </c>
      <c r="J124" s="84" t="b">
        <v>1</v>
      </c>
      <c r="K124" s="84" t="b">
        <v>0</v>
      </c>
      <c r="L124" s="84" t="b">
        <v>0</v>
      </c>
    </row>
    <row r="125" spans="1:12" ht="15">
      <c r="A125" s="84" t="s">
        <v>2195</v>
      </c>
      <c r="B125" s="84" t="s">
        <v>2275</v>
      </c>
      <c r="C125" s="84">
        <v>4</v>
      </c>
      <c r="D125" s="123">
        <v>0.003042923303533324</v>
      </c>
      <c r="E125" s="123">
        <v>2.305351369446624</v>
      </c>
      <c r="F125" s="84" t="s">
        <v>2374</v>
      </c>
      <c r="G125" s="84" t="b">
        <v>1</v>
      </c>
      <c r="H125" s="84" t="b">
        <v>0</v>
      </c>
      <c r="I125" s="84" t="b">
        <v>0</v>
      </c>
      <c r="J125" s="84" t="b">
        <v>0</v>
      </c>
      <c r="K125" s="84" t="b">
        <v>0</v>
      </c>
      <c r="L125" s="84" t="b">
        <v>0</v>
      </c>
    </row>
    <row r="126" spans="1:12" ht="15">
      <c r="A126" s="84" t="s">
        <v>1879</v>
      </c>
      <c r="B126" s="84" t="s">
        <v>1868</v>
      </c>
      <c r="C126" s="84">
        <v>4</v>
      </c>
      <c r="D126" s="123">
        <v>0.003042923303533324</v>
      </c>
      <c r="E126" s="123">
        <v>0.9342835071748875</v>
      </c>
      <c r="F126" s="84" t="s">
        <v>2374</v>
      </c>
      <c r="G126" s="84" t="b">
        <v>0</v>
      </c>
      <c r="H126" s="84" t="b">
        <v>0</v>
      </c>
      <c r="I126" s="84" t="b">
        <v>0</v>
      </c>
      <c r="J126" s="84" t="b">
        <v>0</v>
      </c>
      <c r="K126" s="84" t="b">
        <v>0</v>
      </c>
      <c r="L126" s="84" t="b">
        <v>0</v>
      </c>
    </row>
    <row r="127" spans="1:12" ht="15">
      <c r="A127" s="84" t="s">
        <v>2236</v>
      </c>
      <c r="B127" s="84" t="s">
        <v>259</v>
      </c>
      <c r="C127" s="84">
        <v>4</v>
      </c>
      <c r="D127" s="123">
        <v>0.003042923303533324</v>
      </c>
      <c r="E127" s="123">
        <v>2.52720011906298</v>
      </c>
      <c r="F127" s="84" t="s">
        <v>2374</v>
      </c>
      <c r="G127" s="84" t="b">
        <v>0</v>
      </c>
      <c r="H127" s="84" t="b">
        <v>0</v>
      </c>
      <c r="I127" s="84" t="b">
        <v>0</v>
      </c>
      <c r="J127" s="84" t="b">
        <v>0</v>
      </c>
      <c r="K127" s="84" t="b">
        <v>0</v>
      </c>
      <c r="L127" s="84" t="b">
        <v>0</v>
      </c>
    </row>
    <row r="128" spans="1:12" ht="15">
      <c r="A128" s="84" t="s">
        <v>259</v>
      </c>
      <c r="B128" s="84" t="s">
        <v>2276</v>
      </c>
      <c r="C128" s="84">
        <v>4</v>
      </c>
      <c r="D128" s="123">
        <v>0.003042923303533324</v>
      </c>
      <c r="E128" s="123">
        <v>2.7032913781186614</v>
      </c>
      <c r="F128" s="84" t="s">
        <v>2374</v>
      </c>
      <c r="G128" s="84" t="b">
        <v>0</v>
      </c>
      <c r="H128" s="84" t="b">
        <v>0</v>
      </c>
      <c r="I128" s="84" t="b">
        <v>0</v>
      </c>
      <c r="J128" s="84" t="b">
        <v>0</v>
      </c>
      <c r="K128" s="84" t="b">
        <v>0</v>
      </c>
      <c r="L128" s="84" t="b">
        <v>0</v>
      </c>
    </row>
    <row r="129" spans="1:12" ht="15">
      <c r="A129" s="84" t="s">
        <v>2276</v>
      </c>
      <c r="B129" s="84" t="s">
        <v>2251</v>
      </c>
      <c r="C129" s="84">
        <v>4</v>
      </c>
      <c r="D129" s="123">
        <v>0.003042923303533324</v>
      </c>
      <c r="E129" s="123">
        <v>2.606381365110605</v>
      </c>
      <c r="F129" s="84" t="s">
        <v>2374</v>
      </c>
      <c r="G129" s="84" t="b">
        <v>0</v>
      </c>
      <c r="H129" s="84" t="b">
        <v>0</v>
      </c>
      <c r="I129" s="84" t="b">
        <v>0</v>
      </c>
      <c r="J129" s="84" t="b">
        <v>0</v>
      </c>
      <c r="K129" s="84" t="b">
        <v>0</v>
      </c>
      <c r="L129" s="84" t="b">
        <v>0</v>
      </c>
    </row>
    <row r="130" spans="1:12" ht="15">
      <c r="A130" s="84" t="s">
        <v>2251</v>
      </c>
      <c r="B130" s="84" t="s">
        <v>1883</v>
      </c>
      <c r="C130" s="84">
        <v>4</v>
      </c>
      <c r="D130" s="123">
        <v>0.003042923303533324</v>
      </c>
      <c r="E130" s="123">
        <v>1.7460433585396113</v>
      </c>
      <c r="F130" s="84" t="s">
        <v>2374</v>
      </c>
      <c r="G130" s="84" t="b">
        <v>0</v>
      </c>
      <c r="H130" s="84" t="b">
        <v>0</v>
      </c>
      <c r="I130" s="84" t="b">
        <v>0</v>
      </c>
      <c r="J130" s="84" t="b">
        <v>0</v>
      </c>
      <c r="K130" s="84" t="b">
        <v>0</v>
      </c>
      <c r="L130" s="84" t="b">
        <v>0</v>
      </c>
    </row>
    <row r="131" spans="1:12" ht="15">
      <c r="A131" s="84" t="s">
        <v>1883</v>
      </c>
      <c r="B131" s="84" t="s">
        <v>1866</v>
      </c>
      <c r="C131" s="84">
        <v>4</v>
      </c>
      <c r="D131" s="123">
        <v>0.003042923303533324</v>
      </c>
      <c r="E131" s="123">
        <v>0.4399512512673223</v>
      </c>
      <c r="F131" s="84" t="s">
        <v>2374</v>
      </c>
      <c r="G131" s="84" t="b">
        <v>0</v>
      </c>
      <c r="H131" s="84" t="b">
        <v>0</v>
      </c>
      <c r="I131" s="84" t="b">
        <v>0</v>
      </c>
      <c r="J131" s="84" t="b">
        <v>0</v>
      </c>
      <c r="K131" s="84" t="b">
        <v>0</v>
      </c>
      <c r="L131" s="84" t="b">
        <v>0</v>
      </c>
    </row>
    <row r="132" spans="1:12" ht="15">
      <c r="A132" s="84" t="s">
        <v>2197</v>
      </c>
      <c r="B132" s="84" t="s">
        <v>1877</v>
      </c>
      <c r="C132" s="84">
        <v>4</v>
      </c>
      <c r="D132" s="123">
        <v>0.003042923303533324</v>
      </c>
      <c r="E132" s="123">
        <v>1.6286577598217573</v>
      </c>
      <c r="F132" s="84" t="s">
        <v>2374</v>
      </c>
      <c r="G132" s="84" t="b">
        <v>0</v>
      </c>
      <c r="H132" s="84" t="b">
        <v>0</v>
      </c>
      <c r="I132" s="84" t="b">
        <v>0</v>
      </c>
      <c r="J132" s="84" t="b">
        <v>0</v>
      </c>
      <c r="K132" s="84" t="b">
        <v>0</v>
      </c>
      <c r="L132" s="84" t="b">
        <v>0</v>
      </c>
    </row>
    <row r="133" spans="1:12" ht="15">
      <c r="A133" s="84" t="s">
        <v>1877</v>
      </c>
      <c r="B133" s="84" t="s">
        <v>1867</v>
      </c>
      <c r="C133" s="84">
        <v>4</v>
      </c>
      <c r="D133" s="123">
        <v>0.003042923303533324</v>
      </c>
      <c r="E133" s="123">
        <v>0.8139896756123511</v>
      </c>
      <c r="F133" s="84" t="s">
        <v>2374</v>
      </c>
      <c r="G133" s="84" t="b">
        <v>0</v>
      </c>
      <c r="H133" s="84" t="b">
        <v>0</v>
      </c>
      <c r="I133" s="84" t="b">
        <v>0</v>
      </c>
      <c r="J133" s="84" t="b">
        <v>0</v>
      </c>
      <c r="K133" s="84" t="b">
        <v>0</v>
      </c>
      <c r="L133" s="84" t="b">
        <v>0</v>
      </c>
    </row>
    <row r="134" spans="1:12" ht="15">
      <c r="A134" s="84" t="s">
        <v>1878</v>
      </c>
      <c r="B134" s="84" t="s">
        <v>2239</v>
      </c>
      <c r="C134" s="84">
        <v>4</v>
      </c>
      <c r="D134" s="123">
        <v>0.003042923303533324</v>
      </c>
      <c r="E134" s="123">
        <v>1.8739876052876365</v>
      </c>
      <c r="F134" s="84" t="s">
        <v>2374</v>
      </c>
      <c r="G134" s="84" t="b">
        <v>0</v>
      </c>
      <c r="H134" s="84" t="b">
        <v>0</v>
      </c>
      <c r="I134" s="84" t="b">
        <v>0</v>
      </c>
      <c r="J134" s="84" t="b">
        <v>0</v>
      </c>
      <c r="K134" s="84" t="b">
        <v>0</v>
      </c>
      <c r="L134" s="84" t="b">
        <v>0</v>
      </c>
    </row>
    <row r="135" spans="1:12" ht="15">
      <c r="A135" s="84" t="s">
        <v>2241</v>
      </c>
      <c r="B135" s="84" t="s">
        <v>2252</v>
      </c>
      <c r="C135" s="84">
        <v>4</v>
      </c>
      <c r="D135" s="123">
        <v>0.003042923303533324</v>
      </c>
      <c r="E135" s="123">
        <v>2.430290106054924</v>
      </c>
      <c r="F135" s="84" t="s">
        <v>2374</v>
      </c>
      <c r="G135" s="84" t="b">
        <v>0</v>
      </c>
      <c r="H135" s="84" t="b">
        <v>0</v>
      </c>
      <c r="I135" s="84" t="b">
        <v>0</v>
      </c>
      <c r="J135" s="84" t="b">
        <v>0</v>
      </c>
      <c r="K135" s="84" t="b">
        <v>0</v>
      </c>
      <c r="L135" s="84" t="b">
        <v>0</v>
      </c>
    </row>
    <row r="136" spans="1:12" ht="15">
      <c r="A136" s="84" t="s">
        <v>2252</v>
      </c>
      <c r="B136" s="84" t="s">
        <v>1867</v>
      </c>
      <c r="C136" s="84">
        <v>4</v>
      </c>
      <c r="D136" s="123">
        <v>0.003042923303533324</v>
      </c>
      <c r="E136" s="123">
        <v>1.4160496669403135</v>
      </c>
      <c r="F136" s="84" t="s">
        <v>2374</v>
      </c>
      <c r="G136" s="84" t="b">
        <v>0</v>
      </c>
      <c r="H136" s="84" t="b">
        <v>0</v>
      </c>
      <c r="I136" s="84" t="b">
        <v>0</v>
      </c>
      <c r="J136" s="84" t="b">
        <v>0</v>
      </c>
      <c r="K136" s="84" t="b">
        <v>0</v>
      </c>
      <c r="L136" s="84" t="b">
        <v>0</v>
      </c>
    </row>
    <row r="137" spans="1:12" ht="15">
      <c r="A137" s="84" t="s">
        <v>1867</v>
      </c>
      <c r="B137" s="84" t="s">
        <v>2277</v>
      </c>
      <c r="C137" s="84">
        <v>4</v>
      </c>
      <c r="D137" s="123">
        <v>0.003042923303533324</v>
      </c>
      <c r="E137" s="123">
        <v>1.4924380128037682</v>
      </c>
      <c r="F137" s="84" t="s">
        <v>2374</v>
      </c>
      <c r="G137" s="84" t="b">
        <v>0</v>
      </c>
      <c r="H137" s="84" t="b">
        <v>0</v>
      </c>
      <c r="I137" s="84" t="b">
        <v>0</v>
      </c>
      <c r="J137" s="84" t="b">
        <v>0</v>
      </c>
      <c r="K137" s="84" t="b">
        <v>0</v>
      </c>
      <c r="L137" s="84" t="b">
        <v>0</v>
      </c>
    </row>
    <row r="138" spans="1:12" ht="15">
      <c r="A138" s="84" t="s">
        <v>2277</v>
      </c>
      <c r="B138" s="84" t="s">
        <v>2249</v>
      </c>
      <c r="C138" s="84">
        <v>4</v>
      </c>
      <c r="D138" s="123">
        <v>0.003042923303533324</v>
      </c>
      <c r="E138" s="123">
        <v>2.606381365110605</v>
      </c>
      <c r="F138" s="84" t="s">
        <v>2374</v>
      </c>
      <c r="G138" s="84" t="b">
        <v>0</v>
      </c>
      <c r="H138" s="84" t="b">
        <v>0</v>
      </c>
      <c r="I138" s="84" t="b">
        <v>0</v>
      </c>
      <c r="J138" s="84" t="b">
        <v>0</v>
      </c>
      <c r="K138" s="84" t="b">
        <v>0</v>
      </c>
      <c r="L138" s="84" t="b">
        <v>0</v>
      </c>
    </row>
    <row r="139" spans="1:12" ht="15">
      <c r="A139" s="84" t="s">
        <v>2249</v>
      </c>
      <c r="B139" s="84" t="s">
        <v>2278</v>
      </c>
      <c r="C139" s="84">
        <v>4</v>
      </c>
      <c r="D139" s="123">
        <v>0.003042923303533324</v>
      </c>
      <c r="E139" s="123">
        <v>2.606381365110605</v>
      </c>
      <c r="F139" s="84" t="s">
        <v>2374</v>
      </c>
      <c r="G139" s="84" t="b">
        <v>0</v>
      </c>
      <c r="H139" s="84" t="b">
        <v>0</v>
      </c>
      <c r="I139" s="84" t="b">
        <v>0</v>
      </c>
      <c r="J139" s="84" t="b">
        <v>0</v>
      </c>
      <c r="K139" s="84" t="b">
        <v>0</v>
      </c>
      <c r="L139" s="84" t="b">
        <v>0</v>
      </c>
    </row>
    <row r="140" spans="1:12" ht="15">
      <c r="A140" s="84" t="s">
        <v>2278</v>
      </c>
      <c r="B140" s="84" t="s">
        <v>2204</v>
      </c>
      <c r="C140" s="84">
        <v>4</v>
      </c>
      <c r="D140" s="123">
        <v>0.003042923303533324</v>
      </c>
      <c r="E140" s="123">
        <v>2.351108860007299</v>
      </c>
      <c r="F140" s="84" t="s">
        <v>2374</v>
      </c>
      <c r="G140" s="84" t="b">
        <v>0</v>
      </c>
      <c r="H140" s="84" t="b">
        <v>0</v>
      </c>
      <c r="I140" s="84" t="b">
        <v>0</v>
      </c>
      <c r="J140" s="84" t="b">
        <v>0</v>
      </c>
      <c r="K140" s="84" t="b">
        <v>0</v>
      </c>
      <c r="L140" s="84" t="b">
        <v>0</v>
      </c>
    </row>
    <row r="141" spans="1:12" ht="15">
      <c r="A141" s="84" t="s">
        <v>2242</v>
      </c>
      <c r="B141" s="84" t="s">
        <v>2281</v>
      </c>
      <c r="C141" s="84">
        <v>3</v>
      </c>
      <c r="D141" s="123">
        <v>0.0024515626583209824</v>
      </c>
      <c r="E141" s="123">
        <v>2.606381365110605</v>
      </c>
      <c r="F141" s="84" t="s">
        <v>2374</v>
      </c>
      <c r="G141" s="84" t="b">
        <v>0</v>
      </c>
      <c r="H141" s="84" t="b">
        <v>0</v>
      </c>
      <c r="I141" s="84" t="b">
        <v>0</v>
      </c>
      <c r="J141" s="84" t="b">
        <v>0</v>
      </c>
      <c r="K141" s="84" t="b">
        <v>0</v>
      </c>
      <c r="L141" s="84" t="b">
        <v>0</v>
      </c>
    </row>
    <row r="142" spans="1:12" ht="15">
      <c r="A142" s="84" t="s">
        <v>2281</v>
      </c>
      <c r="B142" s="84" t="s">
        <v>1866</v>
      </c>
      <c r="C142" s="84">
        <v>3</v>
      </c>
      <c r="D142" s="123">
        <v>0.0024515626583209824</v>
      </c>
      <c r="E142" s="123">
        <v>1.093163765042666</v>
      </c>
      <c r="F142" s="84" t="s">
        <v>2374</v>
      </c>
      <c r="G142" s="84" t="b">
        <v>0</v>
      </c>
      <c r="H142" s="84" t="b">
        <v>0</v>
      </c>
      <c r="I142" s="84" t="b">
        <v>0</v>
      </c>
      <c r="J142" s="84" t="b">
        <v>0</v>
      </c>
      <c r="K142" s="84" t="b">
        <v>0</v>
      </c>
      <c r="L142" s="84" t="b">
        <v>0</v>
      </c>
    </row>
    <row r="143" spans="1:12" ht="15">
      <c r="A143" s="84" t="s">
        <v>1866</v>
      </c>
      <c r="B143" s="84" t="s">
        <v>321</v>
      </c>
      <c r="C143" s="84">
        <v>3</v>
      </c>
      <c r="D143" s="123">
        <v>0.0024515626583209824</v>
      </c>
      <c r="E143" s="123">
        <v>1.2759675917614142</v>
      </c>
      <c r="F143" s="84" t="s">
        <v>2374</v>
      </c>
      <c r="G143" s="84" t="b">
        <v>0</v>
      </c>
      <c r="H143" s="84" t="b">
        <v>0</v>
      </c>
      <c r="I143" s="84" t="b">
        <v>0</v>
      </c>
      <c r="J143" s="84" t="b">
        <v>0</v>
      </c>
      <c r="K143" s="84" t="b">
        <v>0</v>
      </c>
      <c r="L143" s="84" t="b">
        <v>0</v>
      </c>
    </row>
    <row r="144" spans="1:12" ht="15">
      <c r="A144" s="84" t="s">
        <v>2222</v>
      </c>
      <c r="B144" s="84" t="s">
        <v>2282</v>
      </c>
      <c r="C144" s="84">
        <v>3</v>
      </c>
      <c r="D144" s="123">
        <v>0.0024515626583209824</v>
      </c>
      <c r="E144" s="123">
        <v>2.52720011906298</v>
      </c>
      <c r="F144" s="84" t="s">
        <v>2374</v>
      </c>
      <c r="G144" s="84" t="b">
        <v>0</v>
      </c>
      <c r="H144" s="84" t="b">
        <v>0</v>
      </c>
      <c r="I144" s="84" t="b">
        <v>0</v>
      </c>
      <c r="J144" s="84" t="b">
        <v>0</v>
      </c>
      <c r="K144" s="84" t="b">
        <v>0</v>
      </c>
      <c r="L144" s="84" t="b">
        <v>0</v>
      </c>
    </row>
    <row r="145" spans="1:12" ht="15">
      <c r="A145" s="84" t="s">
        <v>1866</v>
      </c>
      <c r="B145" s="84" t="s">
        <v>2225</v>
      </c>
      <c r="C145" s="84">
        <v>3</v>
      </c>
      <c r="D145" s="123">
        <v>0.0024515626583209824</v>
      </c>
      <c r="E145" s="123">
        <v>0.9749375960974329</v>
      </c>
      <c r="F145" s="84" t="s">
        <v>2374</v>
      </c>
      <c r="G145" s="84" t="b">
        <v>0</v>
      </c>
      <c r="H145" s="84" t="b">
        <v>0</v>
      </c>
      <c r="I145" s="84" t="b">
        <v>0</v>
      </c>
      <c r="J145" s="84" t="b">
        <v>0</v>
      </c>
      <c r="K145" s="84" t="b">
        <v>0</v>
      </c>
      <c r="L145" s="84" t="b">
        <v>0</v>
      </c>
    </row>
    <row r="146" spans="1:12" ht="15">
      <c r="A146" s="84" t="s">
        <v>2195</v>
      </c>
      <c r="B146" s="84" t="s">
        <v>2255</v>
      </c>
      <c r="C146" s="84">
        <v>3</v>
      </c>
      <c r="D146" s="123">
        <v>0.0024515626583209824</v>
      </c>
      <c r="E146" s="123">
        <v>2.180412632838324</v>
      </c>
      <c r="F146" s="84" t="s">
        <v>2374</v>
      </c>
      <c r="G146" s="84" t="b">
        <v>1</v>
      </c>
      <c r="H146" s="84" t="b">
        <v>0</v>
      </c>
      <c r="I146" s="84" t="b">
        <v>0</v>
      </c>
      <c r="J146" s="84" t="b">
        <v>0</v>
      </c>
      <c r="K146" s="84" t="b">
        <v>0</v>
      </c>
      <c r="L146" s="84" t="b">
        <v>0</v>
      </c>
    </row>
    <row r="147" spans="1:12" ht="15">
      <c r="A147" s="84" t="s">
        <v>1867</v>
      </c>
      <c r="B147" s="84" t="s">
        <v>2201</v>
      </c>
      <c r="C147" s="84">
        <v>3</v>
      </c>
      <c r="D147" s="123">
        <v>0.0024515626583209824</v>
      </c>
      <c r="E147" s="123">
        <v>1.0153167580841058</v>
      </c>
      <c r="F147" s="84" t="s">
        <v>2374</v>
      </c>
      <c r="G147" s="84" t="b">
        <v>0</v>
      </c>
      <c r="H147" s="84" t="b">
        <v>0</v>
      </c>
      <c r="I147" s="84" t="b">
        <v>0</v>
      </c>
      <c r="J147" s="84" t="b">
        <v>0</v>
      </c>
      <c r="K147" s="84" t="b">
        <v>0</v>
      </c>
      <c r="L147" s="84" t="b">
        <v>0</v>
      </c>
    </row>
    <row r="148" spans="1:12" ht="15">
      <c r="A148" s="84" t="s">
        <v>283</v>
      </c>
      <c r="B148" s="84" t="s">
        <v>1866</v>
      </c>
      <c r="C148" s="84">
        <v>3</v>
      </c>
      <c r="D148" s="123">
        <v>0.0024515626583209824</v>
      </c>
      <c r="E148" s="123">
        <v>0.05177107988444089</v>
      </c>
      <c r="F148" s="84" t="s">
        <v>2374</v>
      </c>
      <c r="G148" s="84" t="b">
        <v>0</v>
      </c>
      <c r="H148" s="84" t="b">
        <v>0</v>
      </c>
      <c r="I148" s="84" t="b">
        <v>0</v>
      </c>
      <c r="J148" s="84" t="b">
        <v>0</v>
      </c>
      <c r="K148" s="84" t="b">
        <v>0</v>
      </c>
      <c r="L148" s="84" t="b">
        <v>0</v>
      </c>
    </row>
    <row r="149" spans="1:12" ht="15">
      <c r="A149" s="84" t="s">
        <v>2259</v>
      </c>
      <c r="B149" s="84" t="s">
        <v>319</v>
      </c>
      <c r="C149" s="84">
        <v>3</v>
      </c>
      <c r="D149" s="123">
        <v>0.0024515626583209824</v>
      </c>
      <c r="E149" s="123">
        <v>2.7032913781186614</v>
      </c>
      <c r="F149" s="84" t="s">
        <v>2374</v>
      </c>
      <c r="G149" s="84" t="b">
        <v>0</v>
      </c>
      <c r="H149" s="84" t="b">
        <v>0</v>
      </c>
      <c r="I149" s="84" t="b">
        <v>0</v>
      </c>
      <c r="J149" s="84" t="b">
        <v>0</v>
      </c>
      <c r="K149" s="84" t="b">
        <v>0</v>
      </c>
      <c r="L149" s="84" t="b">
        <v>0</v>
      </c>
    </row>
    <row r="150" spans="1:12" ht="15">
      <c r="A150" s="84" t="s">
        <v>1868</v>
      </c>
      <c r="B150" s="84" t="s">
        <v>1892</v>
      </c>
      <c r="C150" s="84">
        <v>3</v>
      </c>
      <c r="D150" s="123">
        <v>0.0024515626583209824</v>
      </c>
      <c r="E150" s="123">
        <v>1.6241101320710365</v>
      </c>
      <c r="F150" s="84" t="s">
        <v>2374</v>
      </c>
      <c r="G150" s="84" t="b">
        <v>0</v>
      </c>
      <c r="H150" s="84" t="b">
        <v>0</v>
      </c>
      <c r="I150" s="84" t="b">
        <v>0</v>
      </c>
      <c r="J150" s="84" t="b">
        <v>0</v>
      </c>
      <c r="K150" s="84" t="b">
        <v>0</v>
      </c>
      <c r="L150" s="84" t="b">
        <v>0</v>
      </c>
    </row>
    <row r="151" spans="1:12" ht="15">
      <c r="A151" s="84" t="s">
        <v>1892</v>
      </c>
      <c r="B151" s="84" t="s">
        <v>1893</v>
      </c>
      <c r="C151" s="84">
        <v>3</v>
      </c>
      <c r="D151" s="123">
        <v>0.0024515626583209824</v>
      </c>
      <c r="E151" s="123">
        <v>2.8282301147269613</v>
      </c>
      <c r="F151" s="84" t="s">
        <v>2374</v>
      </c>
      <c r="G151" s="84" t="b">
        <v>0</v>
      </c>
      <c r="H151" s="84" t="b">
        <v>0</v>
      </c>
      <c r="I151" s="84" t="b">
        <v>0</v>
      </c>
      <c r="J151" s="84" t="b">
        <v>0</v>
      </c>
      <c r="K151" s="84" t="b">
        <v>0</v>
      </c>
      <c r="L151" s="84" t="b">
        <v>0</v>
      </c>
    </row>
    <row r="152" spans="1:12" ht="15">
      <c r="A152" s="84" t="s">
        <v>1893</v>
      </c>
      <c r="B152" s="84" t="s">
        <v>1894</v>
      </c>
      <c r="C152" s="84">
        <v>3</v>
      </c>
      <c r="D152" s="123">
        <v>0.0024515626583209824</v>
      </c>
      <c r="E152" s="123">
        <v>2.8282301147269613</v>
      </c>
      <c r="F152" s="84" t="s">
        <v>2374</v>
      </c>
      <c r="G152" s="84" t="b">
        <v>0</v>
      </c>
      <c r="H152" s="84" t="b">
        <v>0</v>
      </c>
      <c r="I152" s="84" t="b">
        <v>0</v>
      </c>
      <c r="J152" s="84" t="b">
        <v>0</v>
      </c>
      <c r="K152" s="84" t="b">
        <v>0</v>
      </c>
      <c r="L152" s="84" t="b">
        <v>0</v>
      </c>
    </row>
    <row r="153" spans="1:12" ht="15">
      <c r="A153" s="84" t="s">
        <v>1894</v>
      </c>
      <c r="B153" s="84" t="s">
        <v>1895</v>
      </c>
      <c r="C153" s="84">
        <v>3</v>
      </c>
      <c r="D153" s="123">
        <v>0.0024515626583209824</v>
      </c>
      <c r="E153" s="123">
        <v>2.305351369446624</v>
      </c>
      <c r="F153" s="84" t="s">
        <v>2374</v>
      </c>
      <c r="G153" s="84" t="b">
        <v>0</v>
      </c>
      <c r="H153" s="84" t="b">
        <v>0</v>
      </c>
      <c r="I153" s="84" t="b">
        <v>0</v>
      </c>
      <c r="J153" s="84" t="b">
        <v>0</v>
      </c>
      <c r="K153" s="84" t="b">
        <v>1</v>
      </c>
      <c r="L153" s="84" t="b">
        <v>0</v>
      </c>
    </row>
    <row r="154" spans="1:12" ht="15">
      <c r="A154" s="84" t="s">
        <v>1895</v>
      </c>
      <c r="B154" s="84" t="s">
        <v>1896</v>
      </c>
      <c r="C154" s="84">
        <v>3</v>
      </c>
      <c r="D154" s="123">
        <v>0.0024515626583209824</v>
      </c>
      <c r="E154" s="123">
        <v>2.305351369446624</v>
      </c>
      <c r="F154" s="84" t="s">
        <v>2374</v>
      </c>
      <c r="G154" s="84" t="b">
        <v>0</v>
      </c>
      <c r="H154" s="84" t="b">
        <v>1</v>
      </c>
      <c r="I154" s="84" t="b">
        <v>0</v>
      </c>
      <c r="J154" s="84" t="b">
        <v>0</v>
      </c>
      <c r="K154" s="84" t="b">
        <v>0</v>
      </c>
      <c r="L154" s="84" t="b">
        <v>0</v>
      </c>
    </row>
    <row r="155" spans="1:12" ht="15">
      <c r="A155" s="84" t="s">
        <v>1896</v>
      </c>
      <c r="B155" s="84" t="s">
        <v>1897</v>
      </c>
      <c r="C155" s="84">
        <v>3</v>
      </c>
      <c r="D155" s="123">
        <v>0.0024515626583209824</v>
      </c>
      <c r="E155" s="123">
        <v>2.8282301147269613</v>
      </c>
      <c r="F155" s="84" t="s">
        <v>2374</v>
      </c>
      <c r="G155" s="84" t="b">
        <v>0</v>
      </c>
      <c r="H155" s="84" t="b">
        <v>0</v>
      </c>
      <c r="I155" s="84" t="b">
        <v>0</v>
      </c>
      <c r="J155" s="84" t="b">
        <v>0</v>
      </c>
      <c r="K155" s="84" t="b">
        <v>0</v>
      </c>
      <c r="L155" s="84" t="b">
        <v>0</v>
      </c>
    </row>
    <row r="156" spans="1:12" ht="15">
      <c r="A156" s="84" t="s">
        <v>1897</v>
      </c>
      <c r="B156" s="84" t="s">
        <v>1898</v>
      </c>
      <c r="C156" s="84">
        <v>3</v>
      </c>
      <c r="D156" s="123">
        <v>0.0024515626583209824</v>
      </c>
      <c r="E156" s="123">
        <v>2.8282301147269613</v>
      </c>
      <c r="F156" s="84" t="s">
        <v>2374</v>
      </c>
      <c r="G156" s="84" t="b">
        <v>0</v>
      </c>
      <c r="H156" s="84" t="b">
        <v>0</v>
      </c>
      <c r="I156" s="84" t="b">
        <v>0</v>
      </c>
      <c r="J156" s="84" t="b">
        <v>0</v>
      </c>
      <c r="K156" s="84" t="b">
        <v>0</v>
      </c>
      <c r="L156" s="84" t="b">
        <v>0</v>
      </c>
    </row>
    <row r="157" spans="1:12" ht="15">
      <c r="A157" s="84" t="s">
        <v>1898</v>
      </c>
      <c r="B157" s="84" t="s">
        <v>315</v>
      </c>
      <c r="C157" s="84">
        <v>3</v>
      </c>
      <c r="D157" s="123">
        <v>0.0024515626583209824</v>
      </c>
      <c r="E157" s="123">
        <v>2.8282301147269613</v>
      </c>
      <c r="F157" s="84" t="s">
        <v>2374</v>
      </c>
      <c r="G157" s="84" t="b">
        <v>0</v>
      </c>
      <c r="H157" s="84" t="b">
        <v>0</v>
      </c>
      <c r="I157" s="84" t="b">
        <v>0</v>
      </c>
      <c r="J157" s="84" t="b">
        <v>0</v>
      </c>
      <c r="K157" s="84" t="b">
        <v>0</v>
      </c>
      <c r="L157" s="84" t="b">
        <v>0</v>
      </c>
    </row>
    <row r="158" spans="1:12" ht="15">
      <c r="A158" s="84" t="s">
        <v>289</v>
      </c>
      <c r="B158" s="84" t="s">
        <v>312</v>
      </c>
      <c r="C158" s="84">
        <v>3</v>
      </c>
      <c r="D158" s="123">
        <v>0.0024515626583209824</v>
      </c>
      <c r="E158" s="123">
        <v>1.7142867624201246</v>
      </c>
      <c r="F158" s="84" t="s">
        <v>2374</v>
      </c>
      <c r="G158" s="84" t="b">
        <v>0</v>
      </c>
      <c r="H158" s="84" t="b">
        <v>0</v>
      </c>
      <c r="I158" s="84" t="b">
        <v>0</v>
      </c>
      <c r="J158" s="84" t="b">
        <v>0</v>
      </c>
      <c r="K158" s="84" t="b">
        <v>0</v>
      </c>
      <c r="L158" s="84" t="b">
        <v>0</v>
      </c>
    </row>
    <row r="159" spans="1:12" ht="15">
      <c r="A159" s="84" t="s">
        <v>2266</v>
      </c>
      <c r="B159" s="84" t="s">
        <v>1877</v>
      </c>
      <c r="C159" s="84">
        <v>3</v>
      </c>
      <c r="D159" s="123">
        <v>0.0024515626583209824</v>
      </c>
      <c r="E159" s="123">
        <v>1.901659031885495</v>
      </c>
      <c r="F159" s="84" t="s">
        <v>2374</v>
      </c>
      <c r="G159" s="84" t="b">
        <v>0</v>
      </c>
      <c r="H159" s="84" t="b">
        <v>0</v>
      </c>
      <c r="I159" s="84" t="b">
        <v>0</v>
      </c>
      <c r="J159" s="84" t="b">
        <v>0</v>
      </c>
      <c r="K159" s="84" t="b">
        <v>0</v>
      </c>
      <c r="L159" s="84" t="b">
        <v>0</v>
      </c>
    </row>
    <row r="160" spans="1:12" ht="15">
      <c r="A160" s="84" t="s">
        <v>1877</v>
      </c>
      <c r="B160" s="84" t="s">
        <v>2287</v>
      </c>
      <c r="C160" s="84">
        <v>3</v>
      </c>
      <c r="D160" s="123">
        <v>0.0024515626583209824</v>
      </c>
      <c r="E160" s="123">
        <v>2.0043213737826426</v>
      </c>
      <c r="F160" s="84" t="s">
        <v>2374</v>
      </c>
      <c r="G160" s="84" t="b">
        <v>0</v>
      </c>
      <c r="H160" s="84" t="b">
        <v>0</v>
      </c>
      <c r="I160" s="84" t="b">
        <v>0</v>
      </c>
      <c r="J160" s="84" t="b">
        <v>0</v>
      </c>
      <c r="K160" s="84" t="b">
        <v>0</v>
      </c>
      <c r="L160" s="84" t="b">
        <v>0</v>
      </c>
    </row>
    <row r="161" spans="1:12" ht="15">
      <c r="A161" s="84" t="s">
        <v>2287</v>
      </c>
      <c r="B161" s="84" t="s">
        <v>2288</v>
      </c>
      <c r="C161" s="84">
        <v>3</v>
      </c>
      <c r="D161" s="123">
        <v>0.0024515626583209824</v>
      </c>
      <c r="E161" s="123">
        <v>2.8282301147269613</v>
      </c>
      <c r="F161" s="84" t="s">
        <v>2374</v>
      </c>
      <c r="G161" s="84" t="b">
        <v>0</v>
      </c>
      <c r="H161" s="84" t="b">
        <v>0</v>
      </c>
      <c r="I161" s="84" t="b">
        <v>0</v>
      </c>
      <c r="J161" s="84" t="b">
        <v>0</v>
      </c>
      <c r="K161" s="84" t="b">
        <v>0</v>
      </c>
      <c r="L161" s="84" t="b">
        <v>0</v>
      </c>
    </row>
    <row r="162" spans="1:12" ht="15">
      <c r="A162" s="84" t="s">
        <v>2288</v>
      </c>
      <c r="B162" s="84" t="s">
        <v>2289</v>
      </c>
      <c r="C162" s="84">
        <v>3</v>
      </c>
      <c r="D162" s="123">
        <v>0.0024515626583209824</v>
      </c>
      <c r="E162" s="123">
        <v>2.8282301147269613</v>
      </c>
      <c r="F162" s="84" t="s">
        <v>2374</v>
      </c>
      <c r="G162" s="84" t="b">
        <v>0</v>
      </c>
      <c r="H162" s="84" t="b">
        <v>0</v>
      </c>
      <c r="I162" s="84" t="b">
        <v>0</v>
      </c>
      <c r="J162" s="84" t="b">
        <v>0</v>
      </c>
      <c r="K162" s="84" t="b">
        <v>0</v>
      </c>
      <c r="L162" s="84" t="b">
        <v>0</v>
      </c>
    </row>
    <row r="163" spans="1:12" ht="15">
      <c r="A163" s="84" t="s">
        <v>2289</v>
      </c>
      <c r="B163" s="84" t="s">
        <v>1918</v>
      </c>
      <c r="C163" s="84">
        <v>3</v>
      </c>
      <c r="D163" s="123">
        <v>0.0024515626583209824</v>
      </c>
      <c r="E163" s="123">
        <v>2.191408017139787</v>
      </c>
      <c r="F163" s="84" t="s">
        <v>2374</v>
      </c>
      <c r="G163" s="84" t="b">
        <v>0</v>
      </c>
      <c r="H163" s="84" t="b">
        <v>0</v>
      </c>
      <c r="I163" s="84" t="b">
        <v>0</v>
      </c>
      <c r="J163" s="84" t="b">
        <v>0</v>
      </c>
      <c r="K163" s="84" t="b">
        <v>0</v>
      </c>
      <c r="L163" s="84" t="b">
        <v>0</v>
      </c>
    </row>
    <row r="164" spans="1:12" ht="15">
      <c r="A164" s="84" t="s">
        <v>1918</v>
      </c>
      <c r="B164" s="84" t="s">
        <v>2256</v>
      </c>
      <c r="C164" s="84">
        <v>3</v>
      </c>
      <c r="D164" s="123">
        <v>0.0024515626583209824</v>
      </c>
      <c r="E164" s="123">
        <v>2.191408017139787</v>
      </c>
      <c r="F164" s="84" t="s">
        <v>2374</v>
      </c>
      <c r="G164" s="84" t="b">
        <v>0</v>
      </c>
      <c r="H164" s="84" t="b">
        <v>0</v>
      </c>
      <c r="I164" s="84" t="b">
        <v>0</v>
      </c>
      <c r="J164" s="84" t="b">
        <v>0</v>
      </c>
      <c r="K164" s="84" t="b">
        <v>0</v>
      </c>
      <c r="L164" s="84" t="b">
        <v>0</v>
      </c>
    </row>
    <row r="165" spans="1:12" ht="15">
      <c r="A165" s="84" t="s">
        <v>2256</v>
      </c>
      <c r="B165" s="84" t="s">
        <v>2290</v>
      </c>
      <c r="C165" s="84">
        <v>3</v>
      </c>
      <c r="D165" s="123">
        <v>0.0024515626583209824</v>
      </c>
      <c r="E165" s="123">
        <v>2.7032913781186614</v>
      </c>
      <c r="F165" s="84" t="s">
        <v>2374</v>
      </c>
      <c r="G165" s="84" t="b">
        <v>0</v>
      </c>
      <c r="H165" s="84" t="b">
        <v>0</v>
      </c>
      <c r="I165" s="84" t="b">
        <v>0</v>
      </c>
      <c r="J165" s="84" t="b">
        <v>0</v>
      </c>
      <c r="K165" s="84" t="b">
        <v>0</v>
      </c>
      <c r="L165" s="84" t="b">
        <v>0</v>
      </c>
    </row>
    <row r="166" spans="1:12" ht="15">
      <c r="A166" s="84" t="s">
        <v>2290</v>
      </c>
      <c r="B166" s="84" t="s">
        <v>2267</v>
      </c>
      <c r="C166" s="84">
        <v>3</v>
      </c>
      <c r="D166" s="123">
        <v>0.0024515626583209824</v>
      </c>
      <c r="E166" s="123">
        <v>2.7032913781186614</v>
      </c>
      <c r="F166" s="84" t="s">
        <v>2374</v>
      </c>
      <c r="G166" s="84" t="b">
        <v>0</v>
      </c>
      <c r="H166" s="84" t="b">
        <v>0</v>
      </c>
      <c r="I166" s="84" t="b">
        <v>0</v>
      </c>
      <c r="J166" s="84" t="b">
        <v>0</v>
      </c>
      <c r="K166" s="84" t="b">
        <v>0</v>
      </c>
      <c r="L166" s="84" t="b">
        <v>0</v>
      </c>
    </row>
    <row r="167" spans="1:12" ht="15">
      <c r="A167" s="84" t="s">
        <v>2267</v>
      </c>
      <c r="B167" s="84" t="s">
        <v>1866</v>
      </c>
      <c r="C167" s="84">
        <v>3</v>
      </c>
      <c r="D167" s="123">
        <v>0.0024515626583209824</v>
      </c>
      <c r="E167" s="123">
        <v>0.968225028434366</v>
      </c>
      <c r="F167" s="84" t="s">
        <v>2374</v>
      </c>
      <c r="G167" s="84" t="b">
        <v>0</v>
      </c>
      <c r="H167" s="84" t="b">
        <v>0</v>
      </c>
      <c r="I167" s="84" t="b">
        <v>0</v>
      </c>
      <c r="J167" s="84" t="b">
        <v>0</v>
      </c>
      <c r="K167" s="84" t="b">
        <v>0</v>
      </c>
      <c r="L167" s="84" t="b">
        <v>0</v>
      </c>
    </row>
    <row r="168" spans="1:12" ht="15">
      <c r="A168" s="84" t="s">
        <v>1876</v>
      </c>
      <c r="B168" s="84" t="s">
        <v>1866</v>
      </c>
      <c r="C168" s="84">
        <v>3</v>
      </c>
      <c r="D168" s="123">
        <v>0.0024515626583209824</v>
      </c>
      <c r="E168" s="123">
        <v>0.026216975412052774</v>
      </c>
      <c r="F168" s="84" t="s">
        <v>2374</v>
      </c>
      <c r="G168" s="84" t="b">
        <v>0</v>
      </c>
      <c r="H168" s="84" t="b">
        <v>0</v>
      </c>
      <c r="I168" s="84" t="b">
        <v>0</v>
      </c>
      <c r="J168" s="84" t="b">
        <v>0</v>
      </c>
      <c r="K168" s="84" t="b">
        <v>0</v>
      </c>
      <c r="L168" s="84" t="b">
        <v>0</v>
      </c>
    </row>
    <row r="169" spans="1:12" ht="15">
      <c r="A169" s="84" t="s">
        <v>305</v>
      </c>
      <c r="B169" s="84" t="s">
        <v>2268</v>
      </c>
      <c r="C169" s="84">
        <v>3</v>
      </c>
      <c r="D169" s="123">
        <v>0.0024515626583209824</v>
      </c>
      <c r="E169" s="123">
        <v>2.226170123398999</v>
      </c>
      <c r="F169" s="84" t="s">
        <v>2374</v>
      </c>
      <c r="G169" s="84" t="b">
        <v>0</v>
      </c>
      <c r="H169" s="84" t="b">
        <v>0</v>
      </c>
      <c r="I169" s="84" t="b">
        <v>0</v>
      </c>
      <c r="J169" s="84" t="b">
        <v>0</v>
      </c>
      <c r="K169" s="84" t="b">
        <v>0</v>
      </c>
      <c r="L169" s="84" t="b">
        <v>0</v>
      </c>
    </row>
    <row r="170" spans="1:12" ht="15">
      <c r="A170" s="84" t="s">
        <v>232</v>
      </c>
      <c r="B170" s="84" t="s">
        <v>1835</v>
      </c>
      <c r="C170" s="84">
        <v>3</v>
      </c>
      <c r="D170" s="123">
        <v>0.0024515626583209824</v>
      </c>
      <c r="E170" s="123">
        <v>2.0265977684937946</v>
      </c>
      <c r="F170" s="84" t="s">
        <v>2374</v>
      </c>
      <c r="G170" s="84" t="b">
        <v>0</v>
      </c>
      <c r="H170" s="84" t="b">
        <v>0</v>
      </c>
      <c r="I170" s="84" t="b">
        <v>0</v>
      </c>
      <c r="J170" s="84" t="b">
        <v>0</v>
      </c>
      <c r="K170" s="84" t="b">
        <v>0</v>
      </c>
      <c r="L170" s="84" t="b">
        <v>0</v>
      </c>
    </row>
    <row r="171" spans="1:12" ht="15">
      <c r="A171" s="84" t="s">
        <v>2275</v>
      </c>
      <c r="B171" s="84" t="s">
        <v>2292</v>
      </c>
      <c r="C171" s="84">
        <v>3</v>
      </c>
      <c r="D171" s="123">
        <v>0.0024515626583209824</v>
      </c>
      <c r="E171" s="123">
        <v>2.7032913781186614</v>
      </c>
      <c r="F171" s="84" t="s">
        <v>2374</v>
      </c>
      <c r="G171" s="84" t="b">
        <v>0</v>
      </c>
      <c r="H171" s="84" t="b">
        <v>0</v>
      </c>
      <c r="I171" s="84" t="b">
        <v>0</v>
      </c>
      <c r="J171" s="84" t="b">
        <v>0</v>
      </c>
      <c r="K171" s="84" t="b">
        <v>0</v>
      </c>
      <c r="L171" s="84" t="b">
        <v>0</v>
      </c>
    </row>
    <row r="172" spans="1:12" ht="15">
      <c r="A172" s="84" t="s">
        <v>260</v>
      </c>
      <c r="B172" s="84" t="s">
        <v>1879</v>
      </c>
      <c r="C172" s="84">
        <v>3</v>
      </c>
      <c r="D172" s="123">
        <v>0.0024515626583209824</v>
      </c>
      <c r="E172" s="123">
        <v>1.6241101320710365</v>
      </c>
      <c r="F172" s="84" t="s">
        <v>2374</v>
      </c>
      <c r="G172" s="84" t="b">
        <v>0</v>
      </c>
      <c r="H172" s="84" t="b">
        <v>0</v>
      </c>
      <c r="I172" s="84" t="b">
        <v>0</v>
      </c>
      <c r="J172" s="84" t="b">
        <v>0</v>
      </c>
      <c r="K172" s="84" t="b">
        <v>0</v>
      </c>
      <c r="L172" s="84" t="b">
        <v>0</v>
      </c>
    </row>
    <row r="173" spans="1:12" ht="15">
      <c r="A173" s="84" t="s">
        <v>1900</v>
      </c>
      <c r="B173" s="84" t="s">
        <v>1901</v>
      </c>
      <c r="C173" s="84">
        <v>3</v>
      </c>
      <c r="D173" s="123">
        <v>0.0024515626583209824</v>
      </c>
      <c r="E173" s="123">
        <v>2.8282301147269613</v>
      </c>
      <c r="F173" s="84" t="s">
        <v>2374</v>
      </c>
      <c r="G173" s="84" t="b">
        <v>0</v>
      </c>
      <c r="H173" s="84" t="b">
        <v>0</v>
      </c>
      <c r="I173" s="84" t="b">
        <v>0</v>
      </c>
      <c r="J173" s="84" t="b">
        <v>0</v>
      </c>
      <c r="K173" s="84" t="b">
        <v>0</v>
      </c>
      <c r="L173" s="84" t="b">
        <v>0</v>
      </c>
    </row>
    <row r="174" spans="1:12" ht="15">
      <c r="A174" s="84" t="s">
        <v>1901</v>
      </c>
      <c r="B174" s="84" t="s">
        <v>1902</v>
      </c>
      <c r="C174" s="84">
        <v>3</v>
      </c>
      <c r="D174" s="123">
        <v>0.0024515626583209824</v>
      </c>
      <c r="E174" s="123">
        <v>2.8282301147269613</v>
      </c>
      <c r="F174" s="84" t="s">
        <v>2374</v>
      </c>
      <c r="G174" s="84" t="b">
        <v>0</v>
      </c>
      <c r="H174" s="84" t="b">
        <v>0</v>
      </c>
      <c r="I174" s="84" t="b">
        <v>0</v>
      </c>
      <c r="J174" s="84" t="b">
        <v>0</v>
      </c>
      <c r="K174" s="84" t="b">
        <v>0</v>
      </c>
      <c r="L174" s="84" t="b">
        <v>0</v>
      </c>
    </row>
    <row r="175" spans="1:12" ht="15">
      <c r="A175" s="84" t="s">
        <v>1902</v>
      </c>
      <c r="B175" s="84" t="s">
        <v>1903</v>
      </c>
      <c r="C175" s="84">
        <v>3</v>
      </c>
      <c r="D175" s="123">
        <v>0.0024515626583209824</v>
      </c>
      <c r="E175" s="123">
        <v>2.8282301147269613</v>
      </c>
      <c r="F175" s="84" t="s">
        <v>2374</v>
      </c>
      <c r="G175" s="84" t="b">
        <v>0</v>
      </c>
      <c r="H175" s="84" t="b">
        <v>0</v>
      </c>
      <c r="I175" s="84" t="b">
        <v>0</v>
      </c>
      <c r="J175" s="84" t="b">
        <v>0</v>
      </c>
      <c r="K175" s="84" t="b">
        <v>0</v>
      </c>
      <c r="L175" s="84" t="b">
        <v>0</v>
      </c>
    </row>
    <row r="176" spans="1:12" ht="15">
      <c r="A176" s="84" t="s">
        <v>1903</v>
      </c>
      <c r="B176" s="84" t="s">
        <v>1904</v>
      </c>
      <c r="C176" s="84">
        <v>3</v>
      </c>
      <c r="D176" s="123">
        <v>0.0024515626583209824</v>
      </c>
      <c r="E176" s="123">
        <v>2.8282301147269613</v>
      </c>
      <c r="F176" s="84" t="s">
        <v>2374</v>
      </c>
      <c r="G176" s="84" t="b">
        <v>0</v>
      </c>
      <c r="H176" s="84" t="b">
        <v>0</v>
      </c>
      <c r="I176" s="84" t="b">
        <v>0</v>
      </c>
      <c r="J176" s="84" t="b">
        <v>1</v>
      </c>
      <c r="K176" s="84" t="b">
        <v>0</v>
      </c>
      <c r="L176" s="84" t="b">
        <v>0</v>
      </c>
    </row>
    <row r="177" spans="1:12" ht="15">
      <c r="A177" s="84" t="s">
        <v>1904</v>
      </c>
      <c r="B177" s="84" t="s">
        <v>1905</v>
      </c>
      <c r="C177" s="84">
        <v>3</v>
      </c>
      <c r="D177" s="123">
        <v>0.0024515626583209824</v>
      </c>
      <c r="E177" s="123">
        <v>2.7032913781186614</v>
      </c>
      <c r="F177" s="84" t="s">
        <v>2374</v>
      </c>
      <c r="G177" s="84" t="b">
        <v>1</v>
      </c>
      <c r="H177" s="84" t="b">
        <v>0</v>
      </c>
      <c r="I177" s="84" t="b">
        <v>0</v>
      </c>
      <c r="J177" s="84" t="b">
        <v>0</v>
      </c>
      <c r="K177" s="84" t="b">
        <v>0</v>
      </c>
      <c r="L177" s="84" t="b">
        <v>0</v>
      </c>
    </row>
    <row r="178" spans="1:12" ht="15">
      <c r="A178" s="84" t="s">
        <v>1905</v>
      </c>
      <c r="B178" s="84" t="s">
        <v>1906</v>
      </c>
      <c r="C178" s="84">
        <v>3</v>
      </c>
      <c r="D178" s="123">
        <v>0.0024515626583209824</v>
      </c>
      <c r="E178" s="123">
        <v>2.40226138245468</v>
      </c>
      <c r="F178" s="84" t="s">
        <v>2374</v>
      </c>
      <c r="G178" s="84" t="b">
        <v>0</v>
      </c>
      <c r="H178" s="84" t="b">
        <v>0</v>
      </c>
      <c r="I178" s="84" t="b">
        <v>0</v>
      </c>
      <c r="J178" s="84" t="b">
        <v>0</v>
      </c>
      <c r="K178" s="84" t="b">
        <v>0</v>
      </c>
      <c r="L178" s="84" t="b">
        <v>0</v>
      </c>
    </row>
    <row r="179" spans="1:12" ht="15">
      <c r="A179" s="84" t="s">
        <v>1906</v>
      </c>
      <c r="B179" s="84" t="s">
        <v>1907</v>
      </c>
      <c r="C179" s="84">
        <v>3</v>
      </c>
      <c r="D179" s="123">
        <v>0.0024515626583209824</v>
      </c>
      <c r="E179" s="123">
        <v>2.101231386790699</v>
      </c>
      <c r="F179" s="84" t="s">
        <v>2374</v>
      </c>
      <c r="G179" s="84" t="b">
        <v>0</v>
      </c>
      <c r="H179" s="84" t="b">
        <v>0</v>
      </c>
      <c r="I179" s="84" t="b">
        <v>0</v>
      </c>
      <c r="J179" s="84" t="b">
        <v>0</v>
      </c>
      <c r="K179" s="84" t="b">
        <v>0</v>
      </c>
      <c r="L179" s="84" t="b">
        <v>0</v>
      </c>
    </row>
    <row r="180" spans="1:12" ht="15">
      <c r="A180" s="84" t="s">
        <v>1907</v>
      </c>
      <c r="B180" s="84" t="s">
        <v>308</v>
      </c>
      <c r="C180" s="84">
        <v>3</v>
      </c>
      <c r="D180" s="123">
        <v>0.0024515626583209824</v>
      </c>
      <c r="E180" s="123">
        <v>2.52720011906298</v>
      </c>
      <c r="F180" s="84" t="s">
        <v>2374</v>
      </c>
      <c r="G180" s="84" t="b">
        <v>0</v>
      </c>
      <c r="H180" s="84" t="b">
        <v>0</v>
      </c>
      <c r="I180" s="84" t="b">
        <v>0</v>
      </c>
      <c r="J180" s="84" t="b">
        <v>0</v>
      </c>
      <c r="K180" s="84" t="b">
        <v>0</v>
      </c>
      <c r="L180" s="84" t="b">
        <v>0</v>
      </c>
    </row>
    <row r="181" spans="1:12" ht="15">
      <c r="A181" s="84" t="s">
        <v>308</v>
      </c>
      <c r="B181" s="84" t="s">
        <v>2293</v>
      </c>
      <c r="C181" s="84">
        <v>3</v>
      </c>
      <c r="D181" s="123">
        <v>0.0024515626583209824</v>
      </c>
      <c r="E181" s="123">
        <v>2.8282301147269613</v>
      </c>
      <c r="F181" s="84" t="s">
        <v>2374</v>
      </c>
      <c r="G181" s="84" t="b">
        <v>0</v>
      </c>
      <c r="H181" s="84" t="b">
        <v>0</v>
      </c>
      <c r="I181" s="84" t="b">
        <v>0</v>
      </c>
      <c r="J181" s="84" t="b">
        <v>0</v>
      </c>
      <c r="K181" s="84" t="b">
        <v>0</v>
      </c>
      <c r="L181" s="84" t="b">
        <v>0</v>
      </c>
    </row>
    <row r="182" spans="1:12" ht="15">
      <c r="A182" s="84" t="s">
        <v>2204</v>
      </c>
      <c r="B182" s="84" t="s">
        <v>2294</v>
      </c>
      <c r="C182" s="84">
        <v>3</v>
      </c>
      <c r="D182" s="123">
        <v>0.0024515626583209824</v>
      </c>
      <c r="E182" s="123">
        <v>2.351108860007299</v>
      </c>
      <c r="F182" s="84" t="s">
        <v>2374</v>
      </c>
      <c r="G182" s="84" t="b">
        <v>0</v>
      </c>
      <c r="H182" s="84" t="b">
        <v>0</v>
      </c>
      <c r="I182" s="84" t="b">
        <v>0</v>
      </c>
      <c r="J182" s="84" t="b">
        <v>0</v>
      </c>
      <c r="K182" s="84" t="b">
        <v>0</v>
      </c>
      <c r="L182" s="84" t="b">
        <v>0</v>
      </c>
    </row>
    <row r="183" spans="1:12" ht="15">
      <c r="A183" s="84" t="s">
        <v>2295</v>
      </c>
      <c r="B183" s="84" t="s">
        <v>2296</v>
      </c>
      <c r="C183" s="84">
        <v>3</v>
      </c>
      <c r="D183" s="123">
        <v>0.0024515626583209824</v>
      </c>
      <c r="E183" s="123">
        <v>2.8282301147269613</v>
      </c>
      <c r="F183" s="84" t="s">
        <v>2374</v>
      </c>
      <c r="G183" s="84" t="b">
        <v>0</v>
      </c>
      <c r="H183" s="84" t="b">
        <v>0</v>
      </c>
      <c r="I183" s="84" t="b">
        <v>0</v>
      </c>
      <c r="J183" s="84" t="b">
        <v>0</v>
      </c>
      <c r="K183" s="84" t="b">
        <v>0</v>
      </c>
      <c r="L183" s="84" t="b">
        <v>0</v>
      </c>
    </row>
    <row r="184" spans="1:12" ht="15">
      <c r="A184" s="84" t="s">
        <v>2296</v>
      </c>
      <c r="B184" s="84" t="s">
        <v>2297</v>
      </c>
      <c r="C184" s="84">
        <v>3</v>
      </c>
      <c r="D184" s="123">
        <v>0.0024515626583209824</v>
      </c>
      <c r="E184" s="123">
        <v>2.8282301147269613</v>
      </c>
      <c r="F184" s="84" t="s">
        <v>2374</v>
      </c>
      <c r="G184" s="84" t="b">
        <v>0</v>
      </c>
      <c r="H184" s="84" t="b">
        <v>0</v>
      </c>
      <c r="I184" s="84" t="b">
        <v>0</v>
      </c>
      <c r="J184" s="84" t="b">
        <v>0</v>
      </c>
      <c r="K184" s="84" t="b">
        <v>0</v>
      </c>
      <c r="L184" s="84" t="b">
        <v>0</v>
      </c>
    </row>
    <row r="185" spans="1:12" ht="15">
      <c r="A185" s="84" t="s">
        <v>2297</v>
      </c>
      <c r="B185" s="84" t="s">
        <v>2298</v>
      </c>
      <c r="C185" s="84">
        <v>3</v>
      </c>
      <c r="D185" s="123">
        <v>0.0024515626583209824</v>
      </c>
      <c r="E185" s="123">
        <v>2.8282301147269613</v>
      </c>
      <c r="F185" s="84" t="s">
        <v>2374</v>
      </c>
      <c r="G185" s="84" t="b">
        <v>0</v>
      </c>
      <c r="H185" s="84" t="b">
        <v>0</v>
      </c>
      <c r="I185" s="84" t="b">
        <v>0</v>
      </c>
      <c r="J185" s="84" t="b">
        <v>0</v>
      </c>
      <c r="K185" s="84" t="b">
        <v>0</v>
      </c>
      <c r="L185" s="84" t="b">
        <v>0</v>
      </c>
    </row>
    <row r="186" spans="1:12" ht="15">
      <c r="A186" s="84" t="s">
        <v>2298</v>
      </c>
      <c r="B186" s="84" t="s">
        <v>2299</v>
      </c>
      <c r="C186" s="84">
        <v>3</v>
      </c>
      <c r="D186" s="123">
        <v>0.0024515626583209824</v>
      </c>
      <c r="E186" s="123">
        <v>2.8282301147269613</v>
      </c>
      <c r="F186" s="84" t="s">
        <v>2374</v>
      </c>
      <c r="G186" s="84" t="b">
        <v>0</v>
      </c>
      <c r="H186" s="84" t="b">
        <v>0</v>
      </c>
      <c r="I186" s="84" t="b">
        <v>0</v>
      </c>
      <c r="J186" s="84" t="b">
        <v>0</v>
      </c>
      <c r="K186" s="84" t="b">
        <v>0</v>
      </c>
      <c r="L186" s="84" t="b">
        <v>0</v>
      </c>
    </row>
    <row r="187" spans="1:12" ht="15">
      <c r="A187" s="84" t="s">
        <v>2299</v>
      </c>
      <c r="B187" s="84" t="s">
        <v>2204</v>
      </c>
      <c r="C187" s="84">
        <v>3</v>
      </c>
      <c r="D187" s="123">
        <v>0.0024515626583209824</v>
      </c>
      <c r="E187" s="123">
        <v>2.351108860007299</v>
      </c>
      <c r="F187" s="84" t="s">
        <v>2374</v>
      </c>
      <c r="G187" s="84" t="b">
        <v>0</v>
      </c>
      <c r="H187" s="84" t="b">
        <v>0</v>
      </c>
      <c r="I187" s="84" t="b">
        <v>0</v>
      </c>
      <c r="J187" s="84" t="b">
        <v>0</v>
      </c>
      <c r="K187" s="84" t="b">
        <v>0</v>
      </c>
      <c r="L187" s="84" t="b">
        <v>0</v>
      </c>
    </row>
    <row r="188" spans="1:12" ht="15">
      <c r="A188" s="84" t="s">
        <v>2204</v>
      </c>
      <c r="B188" s="84" t="s">
        <v>2300</v>
      </c>
      <c r="C188" s="84">
        <v>3</v>
      </c>
      <c r="D188" s="123">
        <v>0.0024515626583209824</v>
      </c>
      <c r="E188" s="123">
        <v>2.351108860007299</v>
      </c>
      <c r="F188" s="84" t="s">
        <v>2374</v>
      </c>
      <c r="G188" s="84" t="b">
        <v>0</v>
      </c>
      <c r="H188" s="84" t="b">
        <v>0</v>
      </c>
      <c r="I188" s="84" t="b">
        <v>0</v>
      </c>
      <c r="J188" s="84" t="b">
        <v>0</v>
      </c>
      <c r="K188" s="84" t="b">
        <v>0</v>
      </c>
      <c r="L188" s="84" t="b">
        <v>0</v>
      </c>
    </row>
    <row r="189" spans="1:12" ht="15">
      <c r="A189" s="84" t="s">
        <v>2300</v>
      </c>
      <c r="B189" s="84" t="s">
        <v>1866</v>
      </c>
      <c r="C189" s="84">
        <v>3</v>
      </c>
      <c r="D189" s="123">
        <v>0.0024515626583209824</v>
      </c>
      <c r="E189" s="123">
        <v>1.093163765042666</v>
      </c>
      <c r="F189" s="84" t="s">
        <v>2374</v>
      </c>
      <c r="G189" s="84" t="b">
        <v>0</v>
      </c>
      <c r="H189" s="84" t="b">
        <v>0</v>
      </c>
      <c r="I189" s="84" t="b">
        <v>0</v>
      </c>
      <c r="J189" s="84" t="b">
        <v>0</v>
      </c>
      <c r="K189" s="84" t="b">
        <v>0</v>
      </c>
      <c r="L189" s="84" t="b">
        <v>0</v>
      </c>
    </row>
    <row r="190" spans="1:12" ht="15">
      <c r="A190" s="84" t="s">
        <v>2302</v>
      </c>
      <c r="B190" s="84" t="s">
        <v>1909</v>
      </c>
      <c r="C190" s="84">
        <v>3</v>
      </c>
      <c r="D190" s="123">
        <v>0.0024515626583209824</v>
      </c>
      <c r="E190" s="123">
        <v>2.2639586842883985</v>
      </c>
      <c r="F190" s="84" t="s">
        <v>2374</v>
      </c>
      <c r="G190" s="84" t="b">
        <v>0</v>
      </c>
      <c r="H190" s="84" t="b">
        <v>0</v>
      </c>
      <c r="I190" s="84" t="b">
        <v>0</v>
      </c>
      <c r="J190" s="84" t="b">
        <v>0</v>
      </c>
      <c r="K190" s="84" t="b">
        <v>0</v>
      </c>
      <c r="L190" s="84" t="b">
        <v>0</v>
      </c>
    </row>
    <row r="191" spans="1:12" ht="15">
      <c r="A191" s="84" t="s">
        <v>1909</v>
      </c>
      <c r="B191" s="84" t="s">
        <v>2303</v>
      </c>
      <c r="C191" s="84">
        <v>3</v>
      </c>
      <c r="D191" s="123">
        <v>0.0024515626583209824</v>
      </c>
      <c r="E191" s="123">
        <v>2.2639586842883985</v>
      </c>
      <c r="F191" s="84" t="s">
        <v>2374</v>
      </c>
      <c r="G191" s="84" t="b">
        <v>0</v>
      </c>
      <c r="H191" s="84" t="b">
        <v>0</v>
      </c>
      <c r="I191" s="84" t="b">
        <v>0</v>
      </c>
      <c r="J191" s="84" t="b">
        <v>0</v>
      </c>
      <c r="K191" s="84" t="b">
        <v>0</v>
      </c>
      <c r="L191" s="84" t="b">
        <v>0</v>
      </c>
    </row>
    <row r="192" spans="1:12" ht="15">
      <c r="A192" s="84" t="s">
        <v>2303</v>
      </c>
      <c r="B192" s="84" t="s">
        <v>2243</v>
      </c>
      <c r="C192" s="84">
        <v>3</v>
      </c>
      <c r="D192" s="123">
        <v>0.0024515626583209824</v>
      </c>
      <c r="E192" s="123">
        <v>2.7032913781186614</v>
      </c>
      <c r="F192" s="84" t="s">
        <v>2374</v>
      </c>
      <c r="G192" s="84" t="b">
        <v>0</v>
      </c>
      <c r="H192" s="84" t="b">
        <v>0</v>
      </c>
      <c r="I192" s="84" t="b">
        <v>0</v>
      </c>
      <c r="J192" s="84" t="b">
        <v>0</v>
      </c>
      <c r="K192" s="84" t="b">
        <v>0</v>
      </c>
      <c r="L192" s="84" t="b">
        <v>0</v>
      </c>
    </row>
    <row r="193" spans="1:12" ht="15">
      <c r="A193" s="84" t="s">
        <v>1887</v>
      </c>
      <c r="B193" s="84" t="s">
        <v>2304</v>
      </c>
      <c r="C193" s="84">
        <v>3</v>
      </c>
      <c r="D193" s="123">
        <v>0.0024515626583209824</v>
      </c>
      <c r="E193" s="123">
        <v>2.07490244806835</v>
      </c>
      <c r="F193" s="84" t="s">
        <v>2374</v>
      </c>
      <c r="G193" s="84" t="b">
        <v>0</v>
      </c>
      <c r="H193" s="84" t="b">
        <v>0</v>
      </c>
      <c r="I193" s="84" t="b">
        <v>0</v>
      </c>
      <c r="J193" s="84" t="b">
        <v>0</v>
      </c>
      <c r="K193" s="84" t="b">
        <v>0</v>
      </c>
      <c r="L193" s="84" t="b">
        <v>0</v>
      </c>
    </row>
    <row r="194" spans="1:12" ht="15">
      <c r="A194" s="84" t="s">
        <v>2304</v>
      </c>
      <c r="B194" s="84" t="s">
        <v>2305</v>
      </c>
      <c r="C194" s="84">
        <v>3</v>
      </c>
      <c r="D194" s="123">
        <v>0.0024515626583209824</v>
      </c>
      <c r="E194" s="123">
        <v>2.8282301147269613</v>
      </c>
      <c r="F194" s="84" t="s">
        <v>2374</v>
      </c>
      <c r="G194" s="84" t="b">
        <v>0</v>
      </c>
      <c r="H194" s="84" t="b">
        <v>0</v>
      </c>
      <c r="I194" s="84" t="b">
        <v>0</v>
      </c>
      <c r="J194" s="84" t="b">
        <v>0</v>
      </c>
      <c r="K194" s="84" t="b">
        <v>0</v>
      </c>
      <c r="L194" s="84" t="b">
        <v>0</v>
      </c>
    </row>
    <row r="195" spans="1:12" ht="15">
      <c r="A195" s="84" t="s">
        <v>2305</v>
      </c>
      <c r="B195" s="84" t="s">
        <v>1909</v>
      </c>
      <c r="C195" s="84">
        <v>3</v>
      </c>
      <c r="D195" s="123">
        <v>0.0024515626583209824</v>
      </c>
      <c r="E195" s="123">
        <v>2.2639586842883985</v>
      </c>
      <c r="F195" s="84" t="s">
        <v>2374</v>
      </c>
      <c r="G195" s="84" t="b">
        <v>0</v>
      </c>
      <c r="H195" s="84" t="b">
        <v>0</v>
      </c>
      <c r="I195" s="84" t="b">
        <v>0</v>
      </c>
      <c r="J195" s="84" t="b">
        <v>0</v>
      </c>
      <c r="K195" s="84" t="b">
        <v>0</v>
      </c>
      <c r="L195" s="84" t="b">
        <v>0</v>
      </c>
    </row>
    <row r="196" spans="1:12" ht="15">
      <c r="A196" s="84" t="s">
        <v>1909</v>
      </c>
      <c r="B196" s="84" t="s">
        <v>2306</v>
      </c>
      <c r="C196" s="84">
        <v>3</v>
      </c>
      <c r="D196" s="123">
        <v>0.0024515626583209824</v>
      </c>
      <c r="E196" s="123">
        <v>2.2639586842883985</v>
      </c>
      <c r="F196" s="84" t="s">
        <v>2374</v>
      </c>
      <c r="G196" s="84" t="b">
        <v>0</v>
      </c>
      <c r="H196" s="84" t="b">
        <v>0</v>
      </c>
      <c r="I196" s="84" t="b">
        <v>0</v>
      </c>
      <c r="J196" s="84" t="b">
        <v>0</v>
      </c>
      <c r="K196" s="84" t="b">
        <v>0</v>
      </c>
      <c r="L196" s="84" t="b">
        <v>0</v>
      </c>
    </row>
    <row r="197" spans="1:12" ht="15">
      <c r="A197" s="84" t="s">
        <v>2306</v>
      </c>
      <c r="B197" s="84" t="s">
        <v>2307</v>
      </c>
      <c r="C197" s="84">
        <v>3</v>
      </c>
      <c r="D197" s="123">
        <v>0.0024515626583209824</v>
      </c>
      <c r="E197" s="123">
        <v>2.8282301147269613</v>
      </c>
      <c r="F197" s="84" t="s">
        <v>2374</v>
      </c>
      <c r="G197" s="84" t="b">
        <v>0</v>
      </c>
      <c r="H197" s="84" t="b">
        <v>0</v>
      </c>
      <c r="I197" s="84" t="b">
        <v>0</v>
      </c>
      <c r="J197" s="84" t="b">
        <v>0</v>
      </c>
      <c r="K197" s="84" t="b">
        <v>0</v>
      </c>
      <c r="L197" s="84" t="b">
        <v>0</v>
      </c>
    </row>
    <row r="198" spans="1:12" ht="15">
      <c r="A198" s="84" t="s">
        <v>2307</v>
      </c>
      <c r="B198" s="84" t="s">
        <v>2208</v>
      </c>
      <c r="C198" s="84">
        <v>3</v>
      </c>
      <c r="D198" s="123">
        <v>0.0024515626583209824</v>
      </c>
      <c r="E198" s="123">
        <v>2.40226138245468</v>
      </c>
      <c r="F198" s="84" t="s">
        <v>2374</v>
      </c>
      <c r="G198" s="84" t="b">
        <v>0</v>
      </c>
      <c r="H198" s="84" t="b">
        <v>0</v>
      </c>
      <c r="I198" s="84" t="b">
        <v>0</v>
      </c>
      <c r="J198" s="84" t="b">
        <v>0</v>
      </c>
      <c r="K198" s="84" t="b">
        <v>0</v>
      </c>
      <c r="L198" s="84" t="b">
        <v>0</v>
      </c>
    </row>
    <row r="199" spans="1:12" ht="15">
      <c r="A199" s="84" t="s">
        <v>2208</v>
      </c>
      <c r="B199" s="84" t="s">
        <v>284</v>
      </c>
      <c r="C199" s="84">
        <v>3</v>
      </c>
      <c r="D199" s="123">
        <v>0.0024515626583209824</v>
      </c>
      <c r="E199" s="123">
        <v>2.40226138245468</v>
      </c>
      <c r="F199" s="84" t="s">
        <v>2374</v>
      </c>
      <c r="G199" s="84" t="b">
        <v>0</v>
      </c>
      <c r="H199" s="84" t="b">
        <v>0</v>
      </c>
      <c r="I199" s="84" t="b">
        <v>0</v>
      </c>
      <c r="J199" s="84" t="b">
        <v>0</v>
      </c>
      <c r="K199" s="84" t="b">
        <v>0</v>
      </c>
      <c r="L199" s="84" t="b">
        <v>0</v>
      </c>
    </row>
    <row r="200" spans="1:12" ht="15">
      <c r="A200" s="84" t="s">
        <v>284</v>
      </c>
      <c r="B200" s="84" t="s">
        <v>2308</v>
      </c>
      <c r="C200" s="84">
        <v>3</v>
      </c>
      <c r="D200" s="123">
        <v>0.0024515626583209824</v>
      </c>
      <c r="E200" s="123">
        <v>2.8282301147269613</v>
      </c>
      <c r="F200" s="84" t="s">
        <v>2374</v>
      </c>
      <c r="G200" s="84" t="b">
        <v>0</v>
      </c>
      <c r="H200" s="84" t="b">
        <v>0</v>
      </c>
      <c r="I200" s="84" t="b">
        <v>0</v>
      </c>
      <c r="J200" s="84" t="b">
        <v>0</v>
      </c>
      <c r="K200" s="84" t="b">
        <v>0</v>
      </c>
      <c r="L200" s="84" t="b">
        <v>0</v>
      </c>
    </row>
    <row r="201" spans="1:12" ht="15">
      <c r="A201" s="84" t="s">
        <v>2308</v>
      </c>
      <c r="B201" s="84" t="s">
        <v>2309</v>
      </c>
      <c r="C201" s="84">
        <v>3</v>
      </c>
      <c r="D201" s="123">
        <v>0.0024515626583209824</v>
      </c>
      <c r="E201" s="123">
        <v>2.8282301147269613</v>
      </c>
      <c r="F201" s="84" t="s">
        <v>2374</v>
      </c>
      <c r="G201" s="84" t="b">
        <v>0</v>
      </c>
      <c r="H201" s="84" t="b">
        <v>0</v>
      </c>
      <c r="I201" s="84" t="b">
        <v>0</v>
      </c>
      <c r="J201" s="84" t="b">
        <v>0</v>
      </c>
      <c r="K201" s="84" t="b">
        <v>0</v>
      </c>
      <c r="L201" s="84" t="b">
        <v>0</v>
      </c>
    </row>
    <row r="202" spans="1:12" ht="15">
      <c r="A202" s="84" t="s">
        <v>1879</v>
      </c>
      <c r="B202" s="84" t="s">
        <v>2279</v>
      </c>
      <c r="C202" s="84">
        <v>3</v>
      </c>
      <c r="D202" s="123">
        <v>0.0024515626583209824</v>
      </c>
      <c r="E202" s="123">
        <v>1.8793826371743427</v>
      </c>
      <c r="F202" s="84" t="s">
        <v>2374</v>
      </c>
      <c r="G202" s="84" t="b">
        <v>0</v>
      </c>
      <c r="H202" s="84" t="b">
        <v>0</v>
      </c>
      <c r="I202" s="84" t="b">
        <v>0</v>
      </c>
      <c r="J202" s="84" t="b">
        <v>0</v>
      </c>
      <c r="K202" s="84" t="b">
        <v>0</v>
      </c>
      <c r="L202" s="84" t="b">
        <v>0</v>
      </c>
    </row>
    <row r="203" spans="1:12" ht="15">
      <c r="A203" s="84" t="s">
        <v>2279</v>
      </c>
      <c r="B203" s="84" t="s">
        <v>1835</v>
      </c>
      <c r="C203" s="84">
        <v>3</v>
      </c>
      <c r="D203" s="123">
        <v>0.0024515626583209824</v>
      </c>
      <c r="E203" s="123">
        <v>1.901659031885495</v>
      </c>
      <c r="F203" s="84" t="s">
        <v>2374</v>
      </c>
      <c r="G203" s="84" t="b">
        <v>0</v>
      </c>
      <c r="H203" s="84" t="b">
        <v>0</v>
      </c>
      <c r="I203" s="84" t="b">
        <v>0</v>
      </c>
      <c r="J203" s="84" t="b">
        <v>0</v>
      </c>
      <c r="K203" s="84" t="b">
        <v>0</v>
      </c>
      <c r="L203" s="84" t="b">
        <v>0</v>
      </c>
    </row>
    <row r="204" spans="1:12" ht="15">
      <c r="A204" s="84" t="s">
        <v>1866</v>
      </c>
      <c r="B204" s="84" t="s">
        <v>2280</v>
      </c>
      <c r="C204" s="84">
        <v>3</v>
      </c>
      <c r="D204" s="123">
        <v>0.0024515626583209824</v>
      </c>
      <c r="E204" s="123">
        <v>1.1510288551531143</v>
      </c>
      <c r="F204" s="84" t="s">
        <v>2374</v>
      </c>
      <c r="G204" s="84" t="b">
        <v>0</v>
      </c>
      <c r="H204" s="84" t="b">
        <v>0</v>
      </c>
      <c r="I204" s="84" t="b">
        <v>0</v>
      </c>
      <c r="J204" s="84" t="b">
        <v>0</v>
      </c>
      <c r="K204" s="84" t="b">
        <v>0</v>
      </c>
      <c r="L204" s="84" t="b">
        <v>0</v>
      </c>
    </row>
    <row r="205" spans="1:12" ht="15">
      <c r="A205" s="84" t="s">
        <v>2280</v>
      </c>
      <c r="B205" s="84" t="s">
        <v>2312</v>
      </c>
      <c r="C205" s="84">
        <v>3</v>
      </c>
      <c r="D205" s="123">
        <v>0.0024515626583209824</v>
      </c>
      <c r="E205" s="123">
        <v>2.7032913781186614</v>
      </c>
      <c r="F205" s="84" t="s">
        <v>2374</v>
      </c>
      <c r="G205" s="84" t="b">
        <v>0</v>
      </c>
      <c r="H205" s="84" t="b">
        <v>0</v>
      </c>
      <c r="I205" s="84" t="b">
        <v>0</v>
      </c>
      <c r="J205" s="84" t="b">
        <v>0</v>
      </c>
      <c r="K205" s="84" t="b">
        <v>0</v>
      </c>
      <c r="L205" s="84" t="b">
        <v>0</v>
      </c>
    </row>
    <row r="206" spans="1:12" ht="15">
      <c r="A206" s="84" t="s">
        <v>304</v>
      </c>
      <c r="B206" s="84" t="s">
        <v>2242</v>
      </c>
      <c r="C206" s="84">
        <v>2</v>
      </c>
      <c r="D206" s="123">
        <v>0.0017935176803830029</v>
      </c>
      <c r="E206" s="123">
        <v>2.52720011906298</v>
      </c>
      <c r="F206" s="84" t="s">
        <v>2374</v>
      </c>
      <c r="G206" s="84" t="b">
        <v>0</v>
      </c>
      <c r="H206" s="84" t="b">
        <v>0</v>
      </c>
      <c r="I206" s="84" t="b">
        <v>0</v>
      </c>
      <c r="J206" s="84" t="b">
        <v>0</v>
      </c>
      <c r="K206" s="84" t="b">
        <v>0</v>
      </c>
      <c r="L206" s="84" t="b">
        <v>0</v>
      </c>
    </row>
    <row r="207" spans="1:12" ht="15">
      <c r="A207" s="84" t="s">
        <v>1879</v>
      </c>
      <c r="B207" s="84" t="s">
        <v>1866</v>
      </c>
      <c r="C207" s="84">
        <v>2</v>
      </c>
      <c r="D207" s="123">
        <v>0.0017935176803830029</v>
      </c>
      <c r="E207" s="123">
        <v>0.09316376504266595</v>
      </c>
      <c r="F207" s="84" t="s">
        <v>2374</v>
      </c>
      <c r="G207" s="84" t="b">
        <v>0</v>
      </c>
      <c r="H207" s="84" t="b">
        <v>0</v>
      </c>
      <c r="I207" s="84" t="b">
        <v>0</v>
      </c>
      <c r="J207" s="84" t="b">
        <v>0</v>
      </c>
      <c r="K207" s="84" t="b">
        <v>0</v>
      </c>
      <c r="L207" s="84" t="b">
        <v>0</v>
      </c>
    </row>
    <row r="208" spans="1:12" ht="15">
      <c r="A208" s="84" t="s">
        <v>1866</v>
      </c>
      <c r="B208" s="84" t="s">
        <v>2222</v>
      </c>
      <c r="C208" s="84">
        <v>2</v>
      </c>
      <c r="D208" s="123">
        <v>0.0017935176803830029</v>
      </c>
      <c r="E208" s="123">
        <v>0.8780275830893766</v>
      </c>
      <c r="F208" s="84" t="s">
        <v>2374</v>
      </c>
      <c r="G208" s="84" t="b">
        <v>0</v>
      </c>
      <c r="H208" s="84" t="b">
        <v>0</v>
      </c>
      <c r="I208" s="84" t="b">
        <v>0</v>
      </c>
      <c r="J208" s="84" t="b">
        <v>0</v>
      </c>
      <c r="K208" s="84" t="b">
        <v>0</v>
      </c>
      <c r="L208" s="84" t="b">
        <v>0</v>
      </c>
    </row>
    <row r="209" spans="1:12" ht="15">
      <c r="A209" s="84" t="s">
        <v>2282</v>
      </c>
      <c r="B209" s="84" t="s">
        <v>305</v>
      </c>
      <c r="C209" s="84">
        <v>2</v>
      </c>
      <c r="D209" s="123">
        <v>0.0017935176803830029</v>
      </c>
      <c r="E209" s="123">
        <v>2.175017600951618</v>
      </c>
      <c r="F209" s="84" t="s">
        <v>2374</v>
      </c>
      <c r="G209" s="84" t="b">
        <v>0</v>
      </c>
      <c r="H209" s="84" t="b">
        <v>0</v>
      </c>
      <c r="I209" s="84" t="b">
        <v>0</v>
      </c>
      <c r="J209" s="84" t="b">
        <v>0</v>
      </c>
      <c r="K209" s="84" t="b">
        <v>0</v>
      </c>
      <c r="L209" s="84" t="b">
        <v>0</v>
      </c>
    </row>
    <row r="210" spans="1:12" ht="15">
      <c r="A210" s="84" t="s">
        <v>305</v>
      </c>
      <c r="B210" s="84" t="s">
        <v>2313</v>
      </c>
      <c r="C210" s="84">
        <v>2</v>
      </c>
      <c r="D210" s="123">
        <v>0.0017935176803830029</v>
      </c>
      <c r="E210" s="123">
        <v>2.226170123398999</v>
      </c>
      <c r="F210" s="84" t="s">
        <v>2374</v>
      </c>
      <c r="G210" s="84" t="b">
        <v>0</v>
      </c>
      <c r="H210" s="84" t="b">
        <v>0</v>
      </c>
      <c r="I210" s="84" t="b">
        <v>0</v>
      </c>
      <c r="J210" s="84" t="b">
        <v>1</v>
      </c>
      <c r="K210" s="84" t="b">
        <v>0</v>
      </c>
      <c r="L210" s="84" t="b">
        <v>0</v>
      </c>
    </row>
    <row r="211" spans="1:12" ht="15">
      <c r="A211" s="84" t="s">
        <v>2313</v>
      </c>
      <c r="B211" s="84" t="s">
        <v>2223</v>
      </c>
      <c r="C211" s="84">
        <v>2</v>
      </c>
      <c r="D211" s="123">
        <v>0.0017935176803830029</v>
      </c>
      <c r="E211" s="123">
        <v>2.52720011906298</v>
      </c>
      <c r="F211" s="84" t="s">
        <v>2374</v>
      </c>
      <c r="G211" s="84" t="b">
        <v>1</v>
      </c>
      <c r="H211" s="84" t="b">
        <v>0</v>
      </c>
      <c r="I211" s="84" t="b">
        <v>0</v>
      </c>
      <c r="J211" s="84" t="b">
        <v>0</v>
      </c>
      <c r="K211" s="84" t="b">
        <v>0</v>
      </c>
      <c r="L211" s="84" t="b">
        <v>0</v>
      </c>
    </row>
    <row r="212" spans="1:12" ht="15">
      <c r="A212" s="84" t="s">
        <v>1906</v>
      </c>
      <c r="B212" s="84" t="s">
        <v>325</v>
      </c>
      <c r="C212" s="84">
        <v>2</v>
      </c>
      <c r="D212" s="123">
        <v>0.0017935176803830029</v>
      </c>
      <c r="E212" s="123">
        <v>2.40226138245468</v>
      </c>
      <c r="F212" s="84" t="s">
        <v>2374</v>
      </c>
      <c r="G212" s="84" t="b">
        <v>0</v>
      </c>
      <c r="H212" s="84" t="b">
        <v>0</v>
      </c>
      <c r="I212" s="84" t="b">
        <v>0</v>
      </c>
      <c r="J212" s="84" t="b">
        <v>0</v>
      </c>
      <c r="K212" s="84" t="b">
        <v>0</v>
      </c>
      <c r="L212" s="84" t="b">
        <v>0</v>
      </c>
    </row>
    <row r="213" spans="1:12" ht="15">
      <c r="A213" s="84" t="s">
        <v>325</v>
      </c>
      <c r="B213" s="84" t="s">
        <v>1866</v>
      </c>
      <c r="C213" s="84">
        <v>2</v>
      </c>
      <c r="D213" s="123">
        <v>0.0017935176803830029</v>
      </c>
      <c r="E213" s="123">
        <v>1.093163765042666</v>
      </c>
      <c r="F213" s="84" t="s">
        <v>2374</v>
      </c>
      <c r="G213" s="84" t="b">
        <v>0</v>
      </c>
      <c r="H213" s="84" t="b">
        <v>0</v>
      </c>
      <c r="I213" s="84" t="b">
        <v>0</v>
      </c>
      <c r="J213" s="84" t="b">
        <v>0</v>
      </c>
      <c r="K213" s="84" t="b">
        <v>0</v>
      </c>
      <c r="L213" s="84" t="b">
        <v>0</v>
      </c>
    </row>
    <row r="214" spans="1:12" ht="15">
      <c r="A214" s="84" t="s">
        <v>283</v>
      </c>
      <c r="B214" s="84" t="s">
        <v>2253</v>
      </c>
      <c r="C214" s="84">
        <v>2</v>
      </c>
      <c r="D214" s="123">
        <v>0.0017935176803830029</v>
      </c>
      <c r="E214" s="123">
        <v>1.4858074339047551</v>
      </c>
      <c r="F214" s="84" t="s">
        <v>2374</v>
      </c>
      <c r="G214" s="84" t="b">
        <v>0</v>
      </c>
      <c r="H214" s="84" t="b">
        <v>0</v>
      </c>
      <c r="I214" s="84" t="b">
        <v>0</v>
      </c>
      <c r="J214" s="84" t="b">
        <v>0</v>
      </c>
      <c r="K214" s="84" t="b">
        <v>0</v>
      </c>
      <c r="L214" s="84" t="b">
        <v>0</v>
      </c>
    </row>
    <row r="215" spans="1:12" ht="15">
      <c r="A215" s="84" t="s">
        <v>2225</v>
      </c>
      <c r="B215" s="84" t="s">
        <v>2253</v>
      </c>
      <c r="C215" s="84">
        <v>2</v>
      </c>
      <c r="D215" s="123">
        <v>0.0017935176803830029</v>
      </c>
      <c r="E215" s="123">
        <v>2.226170123398999</v>
      </c>
      <c r="F215" s="84" t="s">
        <v>2374</v>
      </c>
      <c r="G215" s="84" t="b">
        <v>0</v>
      </c>
      <c r="H215" s="84" t="b">
        <v>0</v>
      </c>
      <c r="I215" s="84" t="b">
        <v>0</v>
      </c>
      <c r="J215" s="84" t="b">
        <v>0</v>
      </c>
      <c r="K215" s="84" t="b">
        <v>0</v>
      </c>
      <c r="L215" s="84" t="b">
        <v>0</v>
      </c>
    </row>
    <row r="216" spans="1:12" ht="15">
      <c r="A216" s="84" t="s">
        <v>2316</v>
      </c>
      <c r="B216" s="84" t="s">
        <v>2317</v>
      </c>
      <c r="C216" s="84">
        <v>2</v>
      </c>
      <c r="D216" s="123">
        <v>0.0017935176803830029</v>
      </c>
      <c r="E216" s="123">
        <v>3.0043213737826426</v>
      </c>
      <c r="F216" s="84" t="s">
        <v>2374</v>
      </c>
      <c r="G216" s="84" t="b">
        <v>0</v>
      </c>
      <c r="H216" s="84" t="b">
        <v>0</v>
      </c>
      <c r="I216" s="84" t="b">
        <v>0</v>
      </c>
      <c r="J216" s="84" t="b">
        <v>0</v>
      </c>
      <c r="K216" s="84" t="b">
        <v>0</v>
      </c>
      <c r="L216" s="84" t="b">
        <v>0</v>
      </c>
    </row>
    <row r="217" spans="1:12" ht="15">
      <c r="A217" s="84" t="s">
        <v>2317</v>
      </c>
      <c r="B217" s="84" t="s">
        <v>1867</v>
      </c>
      <c r="C217" s="84">
        <v>2</v>
      </c>
      <c r="D217" s="123">
        <v>0.0017935176803830029</v>
      </c>
      <c r="E217" s="123">
        <v>1.5129596799483698</v>
      </c>
      <c r="F217" s="84" t="s">
        <v>2374</v>
      </c>
      <c r="G217" s="84" t="b">
        <v>0</v>
      </c>
      <c r="H217" s="84" t="b">
        <v>0</v>
      </c>
      <c r="I217" s="84" t="b">
        <v>0</v>
      </c>
      <c r="J217" s="84" t="b">
        <v>0</v>
      </c>
      <c r="K217" s="84" t="b">
        <v>0</v>
      </c>
      <c r="L217" s="84" t="b">
        <v>0</v>
      </c>
    </row>
    <row r="218" spans="1:12" ht="15">
      <c r="A218" s="84" t="s">
        <v>1867</v>
      </c>
      <c r="B218" s="84" t="s">
        <v>2318</v>
      </c>
      <c r="C218" s="84">
        <v>2</v>
      </c>
      <c r="D218" s="123">
        <v>0.0017935176803830029</v>
      </c>
      <c r="E218" s="123">
        <v>1.4924380128037682</v>
      </c>
      <c r="F218" s="84" t="s">
        <v>2374</v>
      </c>
      <c r="G218" s="84" t="b">
        <v>0</v>
      </c>
      <c r="H218" s="84" t="b">
        <v>0</v>
      </c>
      <c r="I218" s="84" t="b">
        <v>0</v>
      </c>
      <c r="J218" s="84" t="b">
        <v>0</v>
      </c>
      <c r="K218" s="84" t="b">
        <v>0</v>
      </c>
      <c r="L218" s="84" t="b">
        <v>0</v>
      </c>
    </row>
    <row r="219" spans="1:12" ht="15">
      <c r="A219" s="84" t="s">
        <v>2318</v>
      </c>
      <c r="B219" s="84" t="s">
        <v>2225</v>
      </c>
      <c r="C219" s="84">
        <v>2</v>
      </c>
      <c r="D219" s="123">
        <v>0.0017935176803830029</v>
      </c>
      <c r="E219" s="123">
        <v>2.52720011906298</v>
      </c>
      <c r="F219" s="84" t="s">
        <v>2374</v>
      </c>
      <c r="G219" s="84" t="b">
        <v>0</v>
      </c>
      <c r="H219" s="84" t="b">
        <v>0</v>
      </c>
      <c r="I219" s="84" t="b">
        <v>0</v>
      </c>
      <c r="J219" s="84" t="b">
        <v>0</v>
      </c>
      <c r="K219" s="84" t="b">
        <v>0</v>
      </c>
      <c r="L219" s="84" t="b">
        <v>0</v>
      </c>
    </row>
    <row r="220" spans="1:12" ht="15">
      <c r="A220" s="84" t="s">
        <v>2225</v>
      </c>
      <c r="B220" s="84" t="s">
        <v>1866</v>
      </c>
      <c r="C220" s="84">
        <v>2</v>
      </c>
      <c r="D220" s="123">
        <v>0.0017935176803830029</v>
      </c>
      <c r="E220" s="123">
        <v>0.6160425103230035</v>
      </c>
      <c r="F220" s="84" t="s">
        <v>2374</v>
      </c>
      <c r="G220" s="84" t="b">
        <v>0</v>
      </c>
      <c r="H220" s="84" t="b">
        <v>0</v>
      </c>
      <c r="I220" s="84" t="b">
        <v>0</v>
      </c>
      <c r="J220" s="84" t="b">
        <v>0</v>
      </c>
      <c r="K220" s="84" t="b">
        <v>0</v>
      </c>
      <c r="L220" s="84" t="b">
        <v>0</v>
      </c>
    </row>
    <row r="221" spans="1:12" ht="15">
      <c r="A221" s="84" t="s">
        <v>1877</v>
      </c>
      <c r="B221" s="84" t="s">
        <v>2320</v>
      </c>
      <c r="C221" s="84">
        <v>2</v>
      </c>
      <c r="D221" s="123">
        <v>0.0017935176803830029</v>
      </c>
      <c r="E221" s="123">
        <v>2.0043213737826426</v>
      </c>
      <c r="F221" s="84" t="s">
        <v>2374</v>
      </c>
      <c r="G221" s="84" t="b">
        <v>0</v>
      </c>
      <c r="H221" s="84" t="b">
        <v>0</v>
      </c>
      <c r="I221" s="84" t="b">
        <v>0</v>
      </c>
      <c r="J221" s="84" t="b">
        <v>0</v>
      </c>
      <c r="K221" s="84" t="b">
        <v>0</v>
      </c>
      <c r="L221" s="84" t="b">
        <v>0</v>
      </c>
    </row>
    <row r="222" spans="1:12" ht="15">
      <c r="A222" s="84" t="s">
        <v>2320</v>
      </c>
      <c r="B222" s="84" t="s">
        <v>2321</v>
      </c>
      <c r="C222" s="84">
        <v>2</v>
      </c>
      <c r="D222" s="123">
        <v>0.0017935176803830029</v>
      </c>
      <c r="E222" s="123">
        <v>3.0043213737826426</v>
      </c>
      <c r="F222" s="84" t="s">
        <v>2374</v>
      </c>
      <c r="G222" s="84" t="b">
        <v>0</v>
      </c>
      <c r="H222" s="84" t="b">
        <v>0</v>
      </c>
      <c r="I222" s="84" t="b">
        <v>0</v>
      </c>
      <c r="J222" s="84" t="b">
        <v>0</v>
      </c>
      <c r="K222" s="84" t="b">
        <v>0</v>
      </c>
      <c r="L222" s="84" t="b">
        <v>0</v>
      </c>
    </row>
    <row r="223" spans="1:12" ht="15">
      <c r="A223" s="84" t="s">
        <v>2321</v>
      </c>
      <c r="B223" s="84" t="s">
        <v>1836</v>
      </c>
      <c r="C223" s="84">
        <v>2</v>
      </c>
      <c r="D223" s="123">
        <v>0.0017935176803830029</v>
      </c>
      <c r="E223" s="123">
        <v>2.7032913781186614</v>
      </c>
      <c r="F223" s="84" t="s">
        <v>2374</v>
      </c>
      <c r="G223" s="84" t="b">
        <v>0</v>
      </c>
      <c r="H223" s="84" t="b">
        <v>0</v>
      </c>
      <c r="I223" s="84" t="b">
        <v>0</v>
      </c>
      <c r="J223" s="84" t="b">
        <v>0</v>
      </c>
      <c r="K223" s="84" t="b">
        <v>0</v>
      </c>
      <c r="L223" s="84" t="b">
        <v>0</v>
      </c>
    </row>
    <row r="224" spans="1:12" ht="15">
      <c r="A224" s="84" t="s">
        <v>1836</v>
      </c>
      <c r="B224" s="84" t="s">
        <v>1835</v>
      </c>
      <c r="C224" s="84">
        <v>2</v>
      </c>
      <c r="D224" s="123">
        <v>0.0017935176803830029</v>
      </c>
      <c r="E224" s="123">
        <v>1.6286577598217573</v>
      </c>
      <c r="F224" s="84" t="s">
        <v>2374</v>
      </c>
      <c r="G224" s="84" t="b">
        <v>0</v>
      </c>
      <c r="H224" s="84" t="b">
        <v>0</v>
      </c>
      <c r="I224" s="84" t="b">
        <v>0</v>
      </c>
      <c r="J224" s="84" t="b">
        <v>0</v>
      </c>
      <c r="K224" s="84" t="b">
        <v>0</v>
      </c>
      <c r="L224" s="84" t="b">
        <v>0</v>
      </c>
    </row>
    <row r="225" spans="1:12" ht="15">
      <c r="A225" s="84" t="s">
        <v>1835</v>
      </c>
      <c r="B225" s="84" t="s">
        <v>2222</v>
      </c>
      <c r="C225" s="84">
        <v>2</v>
      </c>
      <c r="D225" s="123">
        <v>0.0017935176803830029</v>
      </c>
      <c r="E225" s="123">
        <v>1.606381365110605</v>
      </c>
      <c r="F225" s="84" t="s">
        <v>2374</v>
      </c>
      <c r="G225" s="84" t="b">
        <v>0</v>
      </c>
      <c r="H225" s="84" t="b">
        <v>0</v>
      </c>
      <c r="I225" s="84" t="b">
        <v>0</v>
      </c>
      <c r="J225" s="84" t="b">
        <v>0</v>
      </c>
      <c r="K225" s="84" t="b">
        <v>0</v>
      </c>
      <c r="L225" s="84" t="b">
        <v>0</v>
      </c>
    </row>
    <row r="226" spans="1:12" ht="15">
      <c r="A226" s="84" t="s">
        <v>2222</v>
      </c>
      <c r="B226" s="84" t="s">
        <v>2322</v>
      </c>
      <c r="C226" s="84">
        <v>2</v>
      </c>
      <c r="D226" s="123">
        <v>0.0017935176803830029</v>
      </c>
      <c r="E226" s="123">
        <v>2.52720011906298</v>
      </c>
      <c r="F226" s="84" t="s">
        <v>2374</v>
      </c>
      <c r="G226" s="84" t="b">
        <v>0</v>
      </c>
      <c r="H226" s="84" t="b">
        <v>0</v>
      </c>
      <c r="I226" s="84" t="b">
        <v>0</v>
      </c>
      <c r="J226" s="84" t="b">
        <v>0</v>
      </c>
      <c r="K226" s="84" t="b">
        <v>0</v>
      </c>
      <c r="L226" s="84" t="b">
        <v>0</v>
      </c>
    </row>
    <row r="227" spans="1:12" ht="15">
      <c r="A227" s="84" t="s">
        <v>2322</v>
      </c>
      <c r="B227" s="84" t="s">
        <v>1866</v>
      </c>
      <c r="C227" s="84">
        <v>2</v>
      </c>
      <c r="D227" s="123">
        <v>0.0017935176803830029</v>
      </c>
      <c r="E227" s="123">
        <v>1.093163765042666</v>
      </c>
      <c r="F227" s="84" t="s">
        <v>2374</v>
      </c>
      <c r="G227" s="84" t="b">
        <v>0</v>
      </c>
      <c r="H227" s="84" t="b">
        <v>0</v>
      </c>
      <c r="I227" s="84" t="b">
        <v>0</v>
      </c>
      <c r="J227" s="84" t="b">
        <v>0</v>
      </c>
      <c r="K227" s="84" t="b">
        <v>0</v>
      </c>
      <c r="L227" s="84" t="b">
        <v>0</v>
      </c>
    </row>
    <row r="228" spans="1:12" ht="15">
      <c r="A228" s="84" t="s">
        <v>1866</v>
      </c>
      <c r="B228" s="84" t="s">
        <v>320</v>
      </c>
      <c r="C228" s="84">
        <v>2</v>
      </c>
      <c r="D228" s="123">
        <v>0.0017935176803830029</v>
      </c>
      <c r="E228" s="123">
        <v>1.2759675917614142</v>
      </c>
      <c r="F228" s="84" t="s">
        <v>2374</v>
      </c>
      <c r="G228" s="84" t="b">
        <v>0</v>
      </c>
      <c r="H228" s="84" t="b">
        <v>0</v>
      </c>
      <c r="I228" s="84" t="b">
        <v>0</v>
      </c>
      <c r="J228" s="84" t="b">
        <v>0</v>
      </c>
      <c r="K228" s="84" t="b">
        <v>0</v>
      </c>
      <c r="L228" s="84" t="b">
        <v>0</v>
      </c>
    </row>
    <row r="229" spans="1:12" ht="15">
      <c r="A229" s="84" t="s">
        <v>1836</v>
      </c>
      <c r="B229" s="84" t="s">
        <v>1878</v>
      </c>
      <c r="C229" s="84">
        <v>2</v>
      </c>
      <c r="D229" s="123">
        <v>0.0017935176803830029</v>
      </c>
      <c r="E229" s="123">
        <v>1.6521388556712802</v>
      </c>
      <c r="F229" s="84" t="s">
        <v>2374</v>
      </c>
      <c r="G229" s="84" t="b">
        <v>0</v>
      </c>
      <c r="H229" s="84" t="b">
        <v>0</v>
      </c>
      <c r="I229" s="84" t="b">
        <v>0</v>
      </c>
      <c r="J229" s="84" t="b">
        <v>0</v>
      </c>
      <c r="K229" s="84" t="b">
        <v>0</v>
      </c>
      <c r="L229" s="84" t="b">
        <v>0</v>
      </c>
    </row>
    <row r="230" spans="1:12" ht="15">
      <c r="A230" s="84" t="s">
        <v>1878</v>
      </c>
      <c r="B230" s="84" t="s">
        <v>1835</v>
      </c>
      <c r="C230" s="84">
        <v>2</v>
      </c>
      <c r="D230" s="123">
        <v>0.0017935176803830029</v>
      </c>
      <c r="E230" s="123">
        <v>1.07235525905447</v>
      </c>
      <c r="F230" s="84" t="s">
        <v>2374</v>
      </c>
      <c r="G230" s="84" t="b">
        <v>0</v>
      </c>
      <c r="H230" s="84" t="b">
        <v>0</v>
      </c>
      <c r="I230" s="84" t="b">
        <v>0</v>
      </c>
      <c r="J230" s="84" t="b">
        <v>0</v>
      </c>
      <c r="K230" s="84" t="b">
        <v>0</v>
      </c>
      <c r="L230" s="84" t="b">
        <v>0</v>
      </c>
    </row>
    <row r="231" spans="1:12" ht="15">
      <c r="A231" s="84" t="s">
        <v>2255</v>
      </c>
      <c r="B231" s="84" t="s">
        <v>2324</v>
      </c>
      <c r="C231" s="84">
        <v>2</v>
      </c>
      <c r="D231" s="123">
        <v>0.0017935176803830029</v>
      </c>
      <c r="E231" s="123">
        <v>2.7032913781186614</v>
      </c>
      <c r="F231" s="84" t="s">
        <v>2374</v>
      </c>
      <c r="G231" s="84" t="b">
        <v>0</v>
      </c>
      <c r="H231" s="84" t="b">
        <v>0</v>
      </c>
      <c r="I231" s="84" t="b">
        <v>0</v>
      </c>
      <c r="J231" s="84" t="b">
        <v>0</v>
      </c>
      <c r="K231" s="84" t="b">
        <v>0</v>
      </c>
      <c r="L231" s="84" t="b">
        <v>0</v>
      </c>
    </row>
    <row r="232" spans="1:12" ht="15">
      <c r="A232" s="84" t="s">
        <v>2324</v>
      </c>
      <c r="B232" s="84" t="s">
        <v>2325</v>
      </c>
      <c r="C232" s="84">
        <v>2</v>
      </c>
      <c r="D232" s="123">
        <v>0.0017935176803830029</v>
      </c>
      <c r="E232" s="123">
        <v>3.0043213737826426</v>
      </c>
      <c r="F232" s="84" t="s">
        <v>2374</v>
      </c>
      <c r="G232" s="84" t="b">
        <v>0</v>
      </c>
      <c r="H232" s="84" t="b">
        <v>0</v>
      </c>
      <c r="I232" s="84" t="b">
        <v>0</v>
      </c>
      <c r="J232" s="84" t="b">
        <v>0</v>
      </c>
      <c r="K232" s="84" t="b">
        <v>0</v>
      </c>
      <c r="L232" s="84" t="b">
        <v>0</v>
      </c>
    </row>
    <row r="233" spans="1:12" ht="15">
      <c r="A233" s="84" t="s">
        <v>2325</v>
      </c>
      <c r="B233" s="84" t="s">
        <v>1866</v>
      </c>
      <c r="C233" s="84">
        <v>2</v>
      </c>
      <c r="D233" s="123">
        <v>0.0017935176803830029</v>
      </c>
      <c r="E233" s="123">
        <v>1.093163765042666</v>
      </c>
      <c r="F233" s="84" t="s">
        <v>2374</v>
      </c>
      <c r="G233" s="84" t="b">
        <v>0</v>
      </c>
      <c r="H233" s="84" t="b">
        <v>0</v>
      </c>
      <c r="I233" s="84" t="b">
        <v>0</v>
      </c>
      <c r="J233" s="84" t="b">
        <v>0</v>
      </c>
      <c r="K233" s="84" t="b">
        <v>0</v>
      </c>
      <c r="L233" s="84" t="b">
        <v>0</v>
      </c>
    </row>
    <row r="234" spans="1:12" ht="15">
      <c r="A234" s="84" t="s">
        <v>1866</v>
      </c>
      <c r="B234" s="84" t="s">
        <v>2326</v>
      </c>
      <c r="C234" s="84">
        <v>2</v>
      </c>
      <c r="D234" s="123">
        <v>0.0017935176803830029</v>
      </c>
      <c r="E234" s="123">
        <v>1.2759675917614142</v>
      </c>
      <c r="F234" s="84" t="s">
        <v>2374</v>
      </c>
      <c r="G234" s="84" t="b">
        <v>0</v>
      </c>
      <c r="H234" s="84" t="b">
        <v>0</v>
      </c>
      <c r="I234" s="84" t="b">
        <v>0</v>
      </c>
      <c r="J234" s="84" t="b">
        <v>0</v>
      </c>
      <c r="K234" s="84" t="b">
        <v>0</v>
      </c>
      <c r="L234" s="84" t="b">
        <v>0</v>
      </c>
    </row>
    <row r="235" spans="1:12" ht="15">
      <c r="A235" s="84" t="s">
        <v>2329</v>
      </c>
      <c r="B235" s="84" t="s">
        <v>2330</v>
      </c>
      <c r="C235" s="84">
        <v>2</v>
      </c>
      <c r="D235" s="123">
        <v>0.0017935176803830029</v>
      </c>
      <c r="E235" s="123">
        <v>3.0043213737826426</v>
      </c>
      <c r="F235" s="84" t="s">
        <v>2374</v>
      </c>
      <c r="G235" s="84" t="b">
        <v>0</v>
      </c>
      <c r="H235" s="84" t="b">
        <v>0</v>
      </c>
      <c r="I235" s="84" t="b">
        <v>0</v>
      </c>
      <c r="J235" s="84" t="b">
        <v>0</v>
      </c>
      <c r="K235" s="84" t="b">
        <v>0</v>
      </c>
      <c r="L235" s="84" t="b">
        <v>0</v>
      </c>
    </row>
    <row r="236" spans="1:12" ht="15">
      <c r="A236" s="84" t="s">
        <v>2330</v>
      </c>
      <c r="B236" s="84" t="s">
        <v>2331</v>
      </c>
      <c r="C236" s="84">
        <v>2</v>
      </c>
      <c r="D236" s="123">
        <v>0.0017935176803830029</v>
      </c>
      <c r="E236" s="123">
        <v>3.0043213737826426</v>
      </c>
      <c r="F236" s="84" t="s">
        <v>2374</v>
      </c>
      <c r="G236" s="84" t="b">
        <v>0</v>
      </c>
      <c r="H236" s="84" t="b">
        <v>0</v>
      </c>
      <c r="I236" s="84" t="b">
        <v>0</v>
      </c>
      <c r="J236" s="84" t="b">
        <v>0</v>
      </c>
      <c r="K236" s="84" t="b">
        <v>0</v>
      </c>
      <c r="L236" s="84" t="b">
        <v>0</v>
      </c>
    </row>
    <row r="237" spans="1:12" ht="15">
      <c r="A237" s="84" t="s">
        <v>2331</v>
      </c>
      <c r="B237" s="84" t="s">
        <v>2332</v>
      </c>
      <c r="C237" s="84">
        <v>2</v>
      </c>
      <c r="D237" s="123">
        <v>0.0017935176803830029</v>
      </c>
      <c r="E237" s="123">
        <v>3.0043213737826426</v>
      </c>
      <c r="F237" s="84" t="s">
        <v>2374</v>
      </c>
      <c r="G237" s="84" t="b">
        <v>0</v>
      </c>
      <c r="H237" s="84" t="b">
        <v>0</v>
      </c>
      <c r="I237" s="84" t="b">
        <v>0</v>
      </c>
      <c r="J237" s="84" t="b">
        <v>0</v>
      </c>
      <c r="K237" s="84" t="b">
        <v>0</v>
      </c>
      <c r="L237" s="84" t="b">
        <v>0</v>
      </c>
    </row>
    <row r="238" spans="1:12" ht="15">
      <c r="A238" s="84" t="s">
        <v>2332</v>
      </c>
      <c r="B238" s="84" t="s">
        <v>2223</v>
      </c>
      <c r="C238" s="84">
        <v>2</v>
      </c>
      <c r="D238" s="123">
        <v>0.0017935176803830029</v>
      </c>
      <c r="E238" s="123">
        <v>2.52720011906298</v>
      </c>
      <c r="F238" s="84" t="s">
        <v>2374</v>
      </c>
      <c r="G238" s="84" t="b">
        <v>0</v>
      </c>
      <c r="H238" s="84" t="b">
        <v>0</v>
      </c>
      <c r="I238" s="84" t="b">
        <v>0</v>
      </c>
      <c r="J238" s="84" t="b">
        <v>0</v>
      </c>
      <c r="K238" s="84" t="b">
        <v>0</v>
      </c>
      <c r="L238" s="84" t="b">
        <v>0</v>
      </c>
    </row>
    <row r="239" spans="1:12" ht="15">
      <c r="A239" s="84" t="s">
        <v>2223</v>
      </c>
      <c r="B239" s="84" t="s">
        <v>1866</v>
      </c>
      <c r="C239" s="84">
        <v>2</v>
      </c>
      <c r="D239" s="123">
        <v>0.0017935176803830029</v>
      </c>
      <c r="E239" s="123">
        <v>0.7921337693786848</v>
      </c>
      <c r="F239" s="84" t="s">
        <v>2374</v>
      </c>
      <c r="G239" s="84" t="b">
        <v>0</v>
      </c>
      <c r="H239" s="84" t="b">
        <v>0</v>
      </c>
      <c r="I239" s="84" t="b">
        <v>0</v>
      </c>
      <c r="J239" s="84" t="b">
        <v>0</v>
      </c>
      <c r="K239" s="84" t="b">
        <v>0</v>
      </c>
      <c r="L239" s="84" t="b">
        <v>0</v>
      </c>
    </row>
    <row r="240" spans="1:12" ht="15">
      <c r="A240" s="84" t="s">
        <v>2333</v>
      </c>
      <c r="B240" s="84" t="s">
        <v>2334</v>
      </c>
      <c r="C240" s="84">
        <v>2</v>
      </c>
      <c r="D240" s="123">
        <v>0.0017935176803830029</v>
      </c>
      <c r="E240" s="123">
        <v>3.0043213737826426</v>
      </c>
      <c r="F240" s="84" t="s">
        <v>2374</v>
      </c>
      <c r="G240" s="84" t="b">
        <v>1</v>
      </c>
      <c r="H240" s="84" t="b">
        <v>0</v>
      </c>
      <c r="I240" s="84" t="b">
        <v>0</v>
      </c>
      <c r="J240" s="84" t="b">
        <v>0</v>
      </c>
      <c r="K240" s="84" t="b">
        <v>0</v>
      </c>
      <c r="L240" s="84" t="b">
        <v>0</v>
      </c>
    </row>
    <row r="241" spans="1:12" ht="15">
      <c r="A241" s="84" t="s">
        <v>2334</v>
      </c>
      <c r="B241" s="84" t="s">
        <v>2335</v>
      </c>
      <c r="C241" s="84">
        <v>2</v>
      </c>
      <c r="D241" s="123">
        <v>0.0017935176803830029</v>
      </c>
      <c r="E241" s="123">
        <v>3.0043213737826426</v>
      </c>
      <c r="F241" s="84" t="s">
        <v>2374</v>
      </c>
      <c r="G241" s="84" t="b">
        <v>0</v>
      </c>
      <c r="H241" s="84" t="b">
        <v>0</v>
      </c>
      <c r="I241" s="84" t="b">
        <v>0</v>
      </c>
      <c r="J241" s="84" t="b">
        <v>1</v>
      </c>
      <c r="K241" s="84" t="b">
        <v>0</v>
      </c>
      <c r="L241" s="84" t="b">
        <v>0</v>
      </c>
    </row>
    <row r="242" spans="1:12" ht="15">
      <c r="A242" s="84" t="s">
        <v>2335</v>
      </c>
      <c r="B242" s="84" t="s">
        <v>1877</v>
      </c>
      <c r="C242" s="84">
        <v>2</v>
      </c>
      <c r="D242" s="123">
        <v>0.0017935176803830029</v>
      </c>
      <c r="E242" s="123">
        <v>2.026597768493795</v>
      </c>
      <c r="F242" s="84" t="s">
        <v>2374</v>
      </c>
      <c r="G242" s="84" t="b">
        <v>1</v>
      </c>
      <c r="H242" s="84" t="b">
        <v>0</v>
      </c>
      <c r="I242" s="84" t="b">
        <v>0</v>
      </c>
      <c r="J242" s="84" t="b">
        <v>0</v>
      </c>
      <c r="K242" s="84" t="b">
        <v>0</v>
      </c>
      <c r="L242" s="84" t="b">
        <v>0</v>
      </c>
    </row>
    <row r="243" spans="1:12" ht="15">
      <c r="A243" s="84" t="s">
        <v>1877</v>
      </c>
      <c r="B243" s="84" t="s">
        <v>305</v>
      </c>
      <c r="C243" s="84">
        <v>2</v>
      </c>
      <c r="D243" s="123">
        <v>0.0017935176803830029</v>
      </c>
      <c r="E243" s="123">
        <v>1.351108860007299</v>
      </c>
      <c r="F243" s="84" t="s">
        <v>2374</v>
      </c>
      <c r="G243" s="84" t="b">
        <v>0</v>
      </c>
      <c r="H243" s="84" t="b">
        <v>0</v>
      </c>
      <c r="I243" s="84" t="b">
        <v>0</v>
      </c>
      <c r="J243" s="84" t="b">
        <v>0</v>
      </c>
      <c r="K243" s="84" t="b">
        <v>0</v>
      </c>
      <c r="L243" s="84" t="b">
        <v>0</v>
      </c>
    </row>
    <row r="244" spans="1:12" ht="15">
      <c r="A244" s="84" t="s">
        <v>1866</v>
      </c>
      <c r="B244" s="84" t="s">
        <v>2336</v>
      </c>
      <c r="C244" s="84">
        <v>2</v>
      </c>
      <c r="D244" s="123">
        <v>0.0017935176803830029</v>
      </c>
      <c r="E244" s="123">
        <v>1.2759675917614142</v>
      </c>
      <c r="F244" s="84" t="s">
        <v>2374</v>
      </c>
      <c r="G244" s="84" t="b">
        <v>0</v>
      </c>
      <c r="H244" s="84" t="b">
        <v>0</v>
      </c>
      <c r="I244" s="84" t="b">
        <v>0</v>
      </c>
      <c r="J244" s="84" t="b">
        <v>0</v>
      </c>
      <c r="K244" s="84" t="b">
        <v>0</v>
      </c>
      <c r="L244" s="84" t="b">
        <v>0</v>
      </c>
    </row>
    <row r="245" spans="1:12" ht="15">
      <c r="A245" s="84" t="s">
        <v>2336</v>
      </c>
      <c r="B245" s="84" t="s">
        <v>2242</v>
      </c>
      <c r="C245" s="84">
        <v>2</v>
      </c>
      <c r="D245" s="123">
        <v>0.0017935176803830029</v>
      </c>
      <c r="E245" s="123">
        <v>2.7032913781186614</v>
      </c>
      <c r="F245" s="84" t="s">
        <v>2374</v>
      </c>
      <c r="G245" s="84" t="b">
        <v>0</v>
      </c>
      <c r="H245" s="84" t="b">
        <v>0</v>
      </c>
      <c r="I245" s="84" t="b">
        <v>0</v>
      </c>
      <c r="J245" s="84" t="b">
        <v>0</v>
      </c>
      <c r="K245" s="84" t="b">
        <v>0</v>
      </c>
      <c r="L245" s="84" t="b">
        <v>0</v>
      </c>
    </row>
    <row r="246" spans="1:12" ht="15">
      <c r="A246" s="84" t="s">
        <v>2242</v>
      </c>
      <c r="B246" s="84" t="s">
        <v>2337</v>
      </c>
      <c r="C246" s="84">
        <v>2</v>
      </c>
      <c r="D246" s="123">
        <v>0.0017935176803830029</v>
      </c>
      <c r="E246" s="123">
        <v>2.606381365110605</v>
      </c>
      <c r="F246" s="84" t="s">
        <v>2374</v>
      </c>
      <c r="G246" s="84" t="b">
        <v>0</v>
      </c>
      <c r="H246" s="84" t="b">
        <v>0</v>
      </c>
      <c r="I246" s="84" t="b">
        <v>0</v>
      </c>
      <c r="J246" s="84" t="b">
        <v>1</v>
      </c>
      <c r="K246" s="84" t="b">
        <v>0</v>
      </c>
      <c r="L246" s="84" t="b">
        <v>0</v>
      </c>
    </row>
    <row r="247" spans="1:12" ht="15">
      <c r="A247" s="84" t="s">
        <v>2337</v>
      </c>
      <c r="B247" s="84" t="s">
        <v>2338</v>
      </c>
      <c r="C247" s="84">
        <v>2</v>
      </c>
      <c r="D247" s="123">
        <v>0.0017935176803830029</v>
      </c>
      <c r="E247" s="123">
        <v>3.0043213737826426</v>
      </c>
      <c r="F247" s="84" t="s">
        <v>2374</v>
      </c>
      <c r="G247" s="84" t="b">
        <v>1</v>
      </c>
      <c r="H247" s="84" t="b">
        <v>0</v>
      </c>
      <c r="I247" s="84" t="b">
        <v>0</v>
      </c>
      <c r="J247" s="84" t="b">
        <v>0</v>
      </c>
      <c r="K247" s="84" t="b">
        <v>0</v>
      </c>
      <c r="L247" s="84" t="b">
        <v>0</v>
      </c>
    </row>
    <row r="248" spans="1:12" ht="15">
      <c r="A248" s="84" t="s">
        <v>281</v>
      </c>
      <c r="B248" s="84" t="s">
        <v>1868</v>
      </c>
      <c r="C248" s="84">
        <v>2</v>
      </c>
      <c r="D248" s="123">
        <v>0.0017935176803830029</v>
      </c>
      <c r="E248" s="123">
        <v>1.6332535115109064</v>
      </c>
      <c r="F248" s="84" t="s">
        <v>2374</v>
      </c>
      <c r="G248" s="84" t="b">
        <v>0</v>
      </c>
      <c r="H248" s="84" t="b">
        <v>0</v>
      </c>
      <c r="I248" s="84" t="b">
        <v>0</v>
      </c>
      <c r="J248" s="84" t="b">
        <v>0</v>
      </c>
      <c r="K248" s="84" t="b">
        <v>0</v>
      </c>
      <c r="L248" s="84" t="b">
        <v>0</v>
      </c>
    </row>
    <row r="249" spans="1:12" ht="15">
      <c r="A249" s="84" t="s">
        <v>315</v>
      </c>
      <c r="B249" s="84" t="s">
        <v>314</v>
      </c>
      <c r="C249" s="84">
        <v>2</v>
      </c>
      <c r="D249" s="123">
        <v>0.0017935176803830029</v>
      </c>
      <c r="E249" s="123">
        <v>2.8282301147269613</v>
      </c>
      <c r="F249" s="84" t="s">
        <v>2374</v>
      </c>
      <c r="G249" s="84" t="b">
        <v>0</v>
      </c>
      <c r="H249" s="84" t="b">
        <v>0</v>
      </c>
      <c r="I249" s="84" t="b">
        <v>0</v>
      </c>
      <c r="J249" s="84" t="b">
        <v>0</v>
      </c>
      <c r="K249" s="84" t="b">
        <v>0</v>
      </c>
      <c r="L249" s="84" t="b">
        <v>0</v>
      </c>
    </row>
    <row r="250" spans="1:12" ht="15">
      <c r="A250" s="84" t="s">
        <v>1866</v>
      </c>
      <c r="B250" s="84" t="s">
        <v>2203</v>
      </c>
      <c r="C250" s="84">
        <v>2</v>
      </c>
      <c r="D250" s="123">
        <v>0.0017935176803830029</v>
      </c>
      <c r="E250" s="123">
        <v>0.6227550779860704</v>
      </c>
      <c r="F250" s="84" t="s">
        <v>2374</v>
      </c>
      <c r="G250" s="84" t="b">
        <v>0</v>
      </c>
      <c r="H250" s="84" t="b">
        <v>0</v>
      </c>
      <c r="I250" s="84" t="b">
        <v>0</v>
      </c>
      <c r="J250" s="84" t="b">
        <v>0</v>
      </c>
      <c r="K250" s="84" t="b">
        <v>0</v>
      </c>
      <c r="L250" s="84" t="b">
        <v>0</v>
      </c>
    </row>
    <row r="251" spans="1:12" ht="15">
      <c r="A251" s="84" t="s">
        <v>1866</v>
      </c>
      <c r="B251" s="84" t="s">
        <v>2339</v>
      </c>
      <c r="C251" s="84">
        <v>2</v>
      </c>
      <c r="D251" s="123">
        <v>0.0017935176803830029</v>
      </c>
      <c r="E251" s="123">
        <v>1.2759675917614142</v>
      </c>
      <c r="F251" s="84" t="s">
        <v>2374</v>
      </c>
      <c r="G251" s="84" t="b">
        <v>0</v>
      </c>
      <c r="H251" s="84" t="b">
        <v>0</v>
      </c>
      <c r="I251" s="84" t="b">
        <v>0</v>
      </c>
      <c r="J251" s="84" t="b">
        <v>0</v>
      </c>
      <c r="K251" s="84" t="b">
        <v>0</v>
      </c>
      <c r="L251" s="84" t="b">
        <v>0</v>
      </c>
    </row>
    <row r="252" spans="1:12" ht="15">
      <c r="A252" s="84" t="s">
        <v>2339</v>
      </c>
      <c r="B252" s="84" t="s">
        <v>2286</v>
      </c>
      <c r="C252" s="84">
        <v>2</v>
      </c>
      <c r="D252" s="123">
        <v>0.0017935176803830029</v>
      </c>
      <c r="E252" s="123">
        <v>2.8282301147269613</v>
      </c>
      <c r="F252" s="84" t="s">
        <v>2374</v>
      </c>
      <c r="G252" s="84" t="b">
        <v>0</v>
      </c>
      <c r="H252" s="84" t="b">
        <v>0</v>
      </c>
      <c r="I252" s="84" t="b">
        <v>0</v>
      </c>
      <c r="J252" s="84" t="b">
        <v>0</v>
      </c>
      <c r="K252" s="84" t="b">
        <v>0</v>
      </c>
      <c r="L252" s="84" t="b">
        <v>0</v>
      </c>
    </row>
    <row r="253" spans="1:12" ht="15">
      <c r="A253" s="84" t="s">
        <v>2286</v>
      </c>
      <c r="B253" s="84" t="s">
        <v>2224</v>
      </c>
      <c r="C253" s="84">
        <v>2</v>
      </c>
      <c r="D253" s="123">
        <v>0.0017935176803830029</v>
      </c>
      <c r="E253" s="123">
        <v>2.351108860007299</v>
      </c>
      <c r="F253" s="84" t="s">
        <v>2374</v>
      </c>
      <c r="G253" s="84" t="b">
        <v>0</v>
      </c>
      <c r="H253" s="84" t="b">
        <v>0</v>
      </c>
      <c r="I253" s="84" t="b">
        <v>0</v>
      </c>
      <c r="J253" s="84" t="b">
        <v>1</v>
      </c>
      <c r="K253" s="84" t="b">
        <v>0</v>
      </c>
      <c r="L253" s="84" t="b">
        <v>0</v>
      </c>
    </row>
    <row r="254" spans="1:12" ht="15">
      <c r="A254" s="84" t="s">
        <v>2224</v>
      </c>
      <c r="B254" s="84" t="s">
        <v>2260</v>
      </c>
      <c r="C254" s="84">
        <v>2</v>
      </c>
      <c r="D254" s="123">
        <v>0.0017935176803830029</v>
      </c>
      <c r="E254" s="123">
        <v>2.226170123398999</v>
      </c>
      <c r="F254" s="84" t="s">
        <v>2374</v>
      </c>
      <c r="G254" s="84" t="b">
        <v>1</v>
      </c>
      <c r="H254" s="84" t="b">
        <v>0</v>
      </c>
      <c r="I254" s="84" t="b">
        <v>0</v>
      </c>
      <c r="J254" s="84" t="b">
        <v>1</v>
      </c>
      <c r="K254" s="84" t="b">
        <v>0</v>
      </c>
      <c r="L254" s="84" t="b">
        <v>0</v>
      </c>
    </row>
    <row r="255" spans="1:12" ht="15">
      <c r="A255" s="84" t="s">
        <v>1887</v>
      </c>
      <c r="B255" s="84" t="s">
        <v>2340</v>
      </c>
      <c r="C255" s="84">
        <v>2</v>
      </c>
      <c r="D255" s="123">
        <v>0.0017935176803830029</v>
      </c>
      <c r="E255" s="123">
        <v>2.07490244806835</v>
      </c>
      <c r="F255" s="84" t="s">
        <v>2374</v>
      </c>
      <c r="G255" s="84" t="b">
        <v>0</v>
      </c>
      <c r="H255" s="84" t="b">
        <v>0</v>
      </c>
      <c r="I255" s="84" t="b">
        <v>0</v>
      </c>
      <c r="J255" s="84" t="b">
        <v>0</v>
      </c>
      <c r="K255" s="84" t="b">
        <v>0</v>
      </c>
      <c r="L255" s="84" t="b">
        <v>0</v>
      </c>
    </row>
    <row r="256" spans="1:12" ht="15">
      <c r="A256" s="84" t="s">
        <v>2340</v>
      </c>
      <c r="B256" s="84" t="s">
        <v>2261</v>
      </c>
      <c r="C256" s="84">
        <v>2</v>
      </c>
      <c r="D256" s="123">
        <v>0.0017935176803830029</v>
      </c>
      <c r="E256" s="123">
        <v>2.7032913781186614</v>
      </c>
      <c r="F256" s="84" t="s">
        <v>2374</v>
      </c>
      <c r="G256" s="84" t="b">
        <v>0</v>
      </c>
      <c r="H256" s="84" t="b">
        <v>0</v>
      </c>
      <c r="I256" s="84" t="b">
        <v>0</v>
      </c>
      <c r="J256" s="84" t="b">
        <v>0</v>
      </c>
      <c r="K256" s="84" t="b">
        <v>0</v>
      </c>
      <c r="L256" s="84" t="b">
        <v>0</v>
      </c>
    </row>
    <row r="257" spans="1:12" ht="15">
      <c r="A257" s="84" t="s">
        <v>2261</v>
      </c>
      <c r="B257" s="84" t="s">
        <v>2341</v>
      </c>
      <c r="C257" s="84">
        <v>2</v>
      </c>
      <c r="D257" s="123">
        <v>0.0017935176803830029</v>
      </c>
      <c r="E257" s="123">
        <v>2.7032913781186614</v>
      </c>
      <c r="F257" s="84" t="s">
        <v>2374</v>
      </c>
      <c r="G257" s="84" t="b">
        <v>0</v>
      </c>
      <c r="H257" s="84" t="b">
        <v>0</v>
      </c>
      <c r="I257" s="84" t="b">
        <v>0</v>
      </c>
      <c r="J257" s="84" t="b">
        <v>0</v>
      </c>
      <c r="K257" s="84" t="b">
        <v>0</v>
      </c>
      <c r="L257" s="84" t="b">
        <v>0</v>
      </c>
    </row>
    <row r="258" spans="1:12" ht="15">
      <c r="A258" s="84" t="s">
        <v>2341</v>
      </c>
      <c r="B258" s="84" t="s">
        <v>2342</v>
      </c>
      <c r="C258" s="84">
        <v>2</v>
      </c>
      <c r="D258" s="123">
        <v>0.0017935176803830029</v>
      </c>
      <c r="E258" s="123">
        <v>3.0043213737826426</v>
      </c>
      <c r="F258" s="84" t="s">
        <v>2374</v>
      </c>
      <c r="G258" s="84" t="b">
        <v>0</v>
      </c>
      <c r="H258" s="84" t="b">
        <v>0</v>
      </c>
      <c r="I258" s="84" t="b">
        <v>0</v>
      </c>
      <c r="J258" s="84" t="b">
        <v>0</v>
      </c>
      <c r="K258" s="84" t="b">
        <v>0</v>
      </c>
      <c r="L258" s="84" t="b">
        <v>0</v>
      </c>
    </row>
    <row r="259" spans="1:12" ht="15">
      <c r="A259" s="84" t="s">
        <v>2342</v>
      </c>
      <c r="B259" s="84" t="s">
        <v>2204</v>
      </c>
      <c r="C259" s="84">
        <v>2</v>
      </c>
      <c r="D259" s="123">
        <v>0.0017935176803830029</v>
      </c>
      <c r="E259" s="123">
        <v>2.351108860007299</v>
      </c>
      <c r="F259" s="84" t="s">
        <v>2374</v>
      </c>
      <c r="G259" s="84" t="b">
        <v>0</v>
      </c>
      <c r="H259" s="84" t="b">
        <v>0</v>
      </c>
      <c r="I259" s="84" t="b">
        <v>0</v>
      </c>
      <c r="J259" s="84" t="b">
        <v>0</v>
      </c>
      <c r="K259" s="84" t="b">
        <v>0</v>
      </c>
      <c r="L259" s="84" t="b">
        <v>0</v>
      </c>
    </row>
    <row r="260" spans="1:12" ht="15">
      <c r="A260" s="84" t="s">
        <v>2204</v>
      </c>
      <c r="B260" s="84" t="s">
        <v>300</v>
      </c>
      <c r="C260" s="84">
        <v>2</v>
      </c>
      <c r="D260" s="123">
        <v>0.0017935176803830029</v>
      </c>
      <c r="E260" s="123">
        <v>1.6107461705130552</v>
      </c>
      <c r="F260" s="84" t="s">
        <v>2374</v>
      </c>
      <c r="G260" s="84" t="b">
        <v>0</v>
      </c>
      <c r="H260" s="84" t="b">
        <v>0</v>
      </c>
      <c r="I260" s="84" t="b">
        <v>0</v>
      </c>
      <c r="J260" s="84" t="b">
        <v>0</v>
      </c>
      <c r="K260" s="84" t="b">
        <v>0</v>
      </c>
      <c r="L260" s="84" t="b">
        <v>0</v>
      </c>
    </row>
    <row r="261" spans="1:12" ht="15">
      <c r="A261" s="84" t="s">
        <v>300</v>
      </c>
      <c r="B261" s="84" t="s">
        <v>2343</v>
      </c>
      <c r="C261" s="84">
        <v>2</v>
      </c>
      <c r="D261" s="123">
        <v>0.0017935176803830029</v>
      </c>
      <c r="E261" s="123">
        <v>2.263958684288399</v>
      </c>
      <c r="F261" s="84" t="s">
        <v>2374</v>
      </c>
      <c r="G261" s="84" t="b">
        <v>0</v>
      </c>
      <c r="H261" s="84" t="b">
        <v>0</v>
      </c>
      <c r="I261" s="84" t="b">
        <v>0</v>
      </c>
      <c r="J261" s="84" t="b">
        <v>1</v>
      </c>
      <c r="K261" s="84" t="b">
        <v>0</v>
      </c>
      <c r="L261" s="84" t="b">
        <v>0</v>
      </c>
    </row>
    <row r="262" spans="1:12" ht="15">
      <c r="A262" s="84" t="s">
        <v>2343</v>
      </c>
      <c r="B262" s="84" t="s">
        <v>2344</v>
      </c>
      <c r="C262" s="84">
        <v>2</v>
      </c>
      <c r="D262" s="123">
        <v>0.0017935176803830029</v>
      </c>
      <c r="E262" s="123">
        <v>3.0043213737826426</v>
      </c>
      <c r="F262" s="84" t="s">
        <v>2374</v>
      </c>
      <c r="G262" s="84" t="b">
        <v>1</v>
      </c>
      <c r="H262" s="84" t="b">
        <v>0</v>
      </c>
      <c r="I262" s="84" t="b">
        <v>0</v>
      </c>
      <c r="J262" s="84" t="b">
        <v>0</v>
      </c>
      <c r="K262" s="84" t="b">
        <v>0</v>
      </c>
      <c r="L262" s="84" t="b">
        <v>0</v>
      </c>
    </row>
    <row r="263" spans="1:12" ht="15">
      <c r="A263" s="84" t="s">
        <v>2344</v>
      </c>
      <c r="B263" s="84" t="s">
        <v>2345</v>
      </c>
      <c r="C263" s="84">
        <v>2</v>
      </c>
      <c r="D263" s="123">
        <v>0.0017935176803830029</v>
      </c>
      <c r="E263" s="123">
        <v>3.0043213737826426</v>
      </c>
      <c r="F263" s="84" t="s">
        <v>2374</v>
      </c>
      <c r="G263" s="84" t="b">
        <v>0</v>
      </c>
      <c r="H263" s="84" t="b">
        <v>0</v>
      </c>
      <c r="I263" s="84" t="b">
        <v>0</v>
      </c>
      <c r="J263" s="84" t="b">
        <v>0</v>
      </c>
      <c r="K263" s="84" t="b">
        <v>0</v>
      </c>
      <c r="L263" s="84" t="b">
        <v>0</v>
      </c>
    </row>
    <row r="264" spans="1:12" ht="15">
      <c r="A264" s="84" t="s">
        <v>2345</v>
      </c>
      <c r="B264" s="84" t="s">
        <v>2346</v>
      </c>
      <c r="C264" s="84">
        <v>2</v>
      </c>
      <c r="D264" s="123">
        <v>0.0017935176803830029</v>
      </c>
      <c r="E264" s="123">
        <v>3.0043213737826426</v>
      </c>
      <c r="F264" s="84" t="s">
        <v>2374</v>
      </c>
      <c r="G264" s="84" t="b">
        <v>0</v>
      </c>
      <c r="H264" s="84" t="b">
        <v>0</v>
      </c>
      <c r="I264" s="84" t="b">
        <v>0</v>
      </c>
      <c r="J264" s="84" t="b">
        <v>0</v>
      </c>
      <c r="K264" s="84" t="b">
        <v>0</v>
      </c>
      <c r="L264" s="84" t="b">
        <v>0</v>
      </c>
    </row>
    <row r="265" spans="1:12" ht="15">
      <c r="A265" s="84" t="s">
        <v>2346</v>
      </c>
      <c r="B265" s="84" t="s">
        <v>2347</v>
      </c>
      <c r="C265" s="84">
        <v>2</v>
      </c>
      <c r="D265" s="123">
        <v>0.0017935176803830029</v>
      </c>
      <c r="E265" s="123">
        <v>3.0043213737826426</v>
      </c>
      <c r="F265" s="84" t="s">
        <v>2374</v>
      </c>
      <c r="G265" s="84" t="b">
        <v>0</v>
      </c>
      <c r="H265" s="84" t="b">
        <v>0</v>
      </c>
      <c r="I265" s="84" t="b">
        <v>0</v>
      </c>
      <c r="J265" s="84" t="b">
        <v>0</v>
      </c>
      <c r="K265" s="84" t="b">
        <v>0</v>
      </c>
      <c r="L265" s="84" t="b">
        <v>0</v>
      </c>
    </row>
    <row r="266" spans="1:12" ht="15">
      <c r="A266" s="84" t="s">
        <v>2347</v>
      </c>
      <c r="B266" s="84" t="s">
        <v>2348</v>
      </c>
      <c r="C266" s="84">
        <v>2</v>
      </c>
      <c r="D266" s="123">
        <v>0.0017935176803830029</v>
      </c>
      <c r="E266" s="123">
        <v>3.0043213737826426</v>
      </c>
      <c r="F266" s="84" t="s">
        <v>2374</v>
      </c>
      <c r="G266" s="84" t="b">
        <v>0</v>
      </c>
      <c r="H266" s="84" t="b">
        <v>0</v>
      </c>
      <c r="I266" s="84" t="b">
        <v>0</v>
      </c>
      <c r="J266" s="84" t="b">
        <v>0</v>
      </c>
      <c r="K266" s="84" t="b">
        <v>0</v>
      </c>
      <c r="L266" s="84" t="b">
        <v>0</v>
      </c>
    </row>
    <row r="267" spans="1:12" ht="15">
      <c r="A267" s="84" t="s">
        <v>285</v>
      </c>
      <c r="B267" s="84" t="s">
        <v>2266</v>
      </c>
      <c r="C267" s="84">
        <v>2</v>
      </c>
      <c r="D267" s="123">
        <v>0.0017935176803830029</v>
      </c>
      <c r="E267" s="123">
        <v>2.65213885567128</v>
      </c>
      <c r="F267" s="84" t="s">
        <v>2374</v>
      </c>
      <c r="G267" s="84" t="b">
        <v>0</v>
      </c>
      <c r="H267" s="84" t="b">
        <v>0</v>
      </c>
      <c r="I267" s="84" t="b">
        <v>0</v>
      </c>
      <c r="J267" s="84" t="b">
        <v>0</v>
      </c>
      <c r="K267" s="84" t="b">
        <v>0</v>
      </c>
      <c r="L267" s="84" t="b">
        <v>0</v>
      </c>
    </row>
    <row r="268" spans="1:12" ht="15">
      <c r="A268" s="84" t="s">
        <v>2350</v>
      </c>
      <c r="B268" s="84" t="s">
        <v>2351</v>
      </c>
      <c r="C268" s="84">
        <v>2</v>
      </c>
      <c r="D268" s="123">
        <v>0.0017935176803830029</v>
      </c>
      <c r="E268" s="123">
        <v>3.0043213737826426</v>
      </c>
      <c r="F268" s="84" t="s">
        <v>2374</v>
      </c>
      <c r="G268" s="84" t="b">
        <v>0</v>
      </c>
      <c r="H268" s="84" t="b">
        <v>0</v>
      </c>
      <c r="I268" s="84" t="b">
        <v>0</v>
      </c>
      <c r="J268" s="84" t="b">
        <v>0</v>
      </c>
      <c r="K268" s="84" t="b">
        <v>0</v>
      </c>
      <c r="L268" s="84" t="b">
        <v>0</v>
      </c>
    </row>
    <row r="269" spans="1:12" ht="15">
      <c r="A269" s="84" t="s">
        <v>2351</v>
      </c>
      <c r="B269" s="84" t="s">
        <v>2284</v>
      </c>
      <c r="C269" s="84">
        <v>2</v>
      </c>
      <c r="D269" s="123">
        <v>0.0017935176803830029</v>
      </c>
      <c r="E269" s="123">
        <v>2.8282301147269613</v>
      </c>
      <c r="F269" s="84" t="s">
        <v>2374</v>
      </c>
      <c r="G269" s="84" t="b">
        <v>0</v>
      </c>
      <c r="H269" s="84" t="b">
        <v>0</v>
      </c>
      <c r="I269" s="84" t="b">
        <v>0</v>
      </c>
      <c r="J269" s="84" t="b">
        <v>0</v>
      </c>
      <c r="K269" s="84" t="b">
        <v>0</v>
      </c>
      <c r="L269" s="84" t="b">
        <v>0</v>
      </c>
    </row>
    <row r="270" spans="1:12" ht="15">
      <c r="A270" s="84" t="s">
        <v>2284</v>
      </c>
      <c r="B270" s="84" t="s">
        <v>2352</v>
      </c>
      <c r="C270" s="84">
        <v>2</v>
      </c>
      <c r="D270" s="123">
        <v>0.0017935176803830029</v>
      </c>
      <c r="E270" s="123">
        <v>2.8282301147269613</v>
      </c>
      <c r="F270" s="84" t="s">
        <v>2374</v>
      </c>
      <c r="G270" s="84" t="b">
        <v>0</v>
      </c>
      <c r="H270" s="84" t="b">
        <v>0</v>
      </c>
      <c r="I270" s="84" t="b">
        <v>0</v>
      </c>
      <c r="J270" s="84" t="b">
        <v>1</v>
      </c>
      <c r="K270" s="84" t="b">
        <v>0</v>
      </c>
      <c r="L270" s="84" t="b">
        <v>0</v>
      </c>
    </row>
    <row r="271" spans="1:12" ht="15">
      <c r="A271" s="84" t="s">
        <v>2352</v>
      </c>
      <c r="B271" s="84" t="s">
        <v>1867</v>
      </c>
      <c r="C271" s="84">
        <v>2</v>
      </c>
      <c r="D271" s="123">
        <v>0.0017935176803830029</v>
      </c>
      <c r="E271" s="123">
        <v>1.5129596799483698</v>
      </c>
      <c r="F271" s="84" t="s">
        <v>2374</v>
      </c>
      <c r="G271" s="84" t="b">
        <v>1</v>
      </c>
      <c r="H271" s="84" t="b">
        <v>0</v>
      </c>
      <c r="I271" s="84" t="b">
        <v>0</v>
      </c>
      <c r="J271" s="84" t="b">
        <v>0</v>
      </c>
      <c r="K271" s="84" t="b">
        <v>0</v>
      </c>
      <c r="L271" s="84" t="b">
        <v>0</v>
      </c>
    </row>
    <row r="272" spans="1:12" ht="15">
      <c r="A272" s="84" t="s">
        <v>2353</v>
      </c>
      <c r="B272" s="84" t="s">
        <v>1868</v>
      </c>
      <c r="C272" s="84">
        <v>2</v>
      </c>
      <c r="D272" s="123">
        <v>0.0017935176803830029</v>
      </c>
      <c r="E272" s="123">
        <v>1.6332535115109064</v>
      </c>
      <c r="F272" s="84" t="s">
        <v>2374</v>
      </c>
      <c r="G272" s="84" t="b">
        <v>0</v>
      </c>
      <c r="H272" s="84" t="b">
        <v>0</v>
      </c>
      <c r="I272" s="84" t="b">
        <v>0</v>
      </c>
      <c r="J272" s="84" t="b">
        <v>0</v>
      </c>
      <c r="K272" s="84" t="b">
        <v>0</v>
      </c>
      <c r="L272" s="84" t="b">
        <v>0</v>
      </c>
    </row>
    <row r="273" spans="1:12" ht="15">
      <c r="A273" s="84" t="s">
        <v>1868</v>
      </c>
      <c r="B273" s="84" t="s">
        <v>2193</v>
      </c>
      <c r="C273" s="84">
        <v>2</v>
      </c>
      <c r="D273" s="123">
        <v>0.0017935176803830029</v>
      </c>
      <c r="E273" s="123">
        <v>0.845958881687393</v>
      </c>
      <c r="F273" s="84" t="s">
        <v>2374</v>
      </c>
      <c r="G273" s="84" t="b">
        <v>0</v>
      </c>
      <c r="H273" s="84" t="b">
        <v>0</v>
      </c>
      <c r="I273" s="84" t="b">
        <v>0</v>
      </c>
      <c r="J273" s="84" t="b">
        <v>0</v>
      </c>
      <c r="K273" s="84" t="b">
        <v>0</v>
      </c>
      <c r="L273" s="84" t="b">
        <v>0</v>
      </c>
    </row>
    <row r="274" spans="1:12" ht="15">
      <c r="A274" s="84" t="s">
        <v>2193</v>
      </c>
      <c r="B274" s="84" t="s">
        <v>1907</v>
      </c>
      <c r="C274" s="84">
        <v>2</v>
      </c>
      <c r="D274" s="123">
        <v>0.0017935176803830029</v>
      </c>
      <c r="E274" s="123">
        <v>1.7868374295687364</v>
      </c>
      <c r="F274" s="84" t="s">
        <v>2374</v>
      </c>
      <c r="G274" s="84" t="b">
        <v>0</v>
      </c>
      <c r="H274" s="84" t="b">
        <v>0</v>
      </c>
      <c r="I274" s="84" t="b">
        <v>0</v>
      </c>
      <c r="J274" s="84" t="b">
        <v>0</v>
      </c>
      <c r="K274" s="84" t="b">
        <v>0</v>
      </c>
      <c r="L274" s="84" t="b">
        <v>0</v>
      </c>
    </row>
    <row r="275" spans="1:12" ht="15">
      <c r="A275" s="84" t="s">
        <v>1907</v>
      </c>
      <c r="B275" s="84" t="s">
        <v>1866</v>
      </c>
      <c r="C275" s="84">
        <v>2</v>
      </c>
      <c r="D275" s="123">
        <v>0.0017935176803830029</v>
      </c>
      <c r="E275" s="123">
        <v>0.6160425103230035</v>
      </c>
      <c r="F275" s="84" t="s">
        <v>2374</v>
      </c>
      <c r="G275" s="84" t="b">
        <v>0</v>
      </c>
      <c r="H275" s="84" t="b">
        <v>0</v>
      </c>
      <c r="I275" s="84" t="b">
        <v>0</v>
      </c>
      <c r="J275" s="84" t="b">
        <v>0</v>
      </c>
      <c r="K275" s="84" t="b">
        <v>0</v>
      </c>
      <c r="L275" s="84" t="b">
        <v>0</v>
      </c>
    </row>
    <row r="276" spans="1:12" ht="15">
      <c r="A276" s="84" t="s">
        <v>1866</v>
      </c>
      <c r="B276" s="84" t="s">
        <v>291</v>
      </c>
      <c r="C276" s="84">
        <v>2</v>
      </c>
      <c r="D276" s="123">
        <v>0.0017935176803830029</v>
      </c>
      <c r="E276" s="123">
        <v>-0.02506240390256707</v>
      </c>
      <c r="F276" s="84" t="s">
        <v>2374</v>
      </c>
      <c r="G276" s="84" t="b">
        <v>0</v>
      </c>
      <c r="H276" s="84" t="b">
        <v>0</v>
      </c>
      <c r="I276" s="84" t="b">
        <v>0</v>
      </c>
      <c r="J276" s="84" t="b">
        <v>0</v>
      </c>
      <c r="K276" s="84" t="b">
        <v>0</v>
      </c>
      <c r="L276" s="84" t="b">
        <v>0</v>
      </c>
    </row>
    <row r="277" spans="1:12" ht="15">
      <c r="A277" s="84" t="s">
        <v>291</v>
      </c>
      <c r="B277" s="84" t="s">
        <v>2354</v>
      </c>
      <c r="C277" s="84">
        <v>2</v>
      </c>
      <c r="D277" s="123">
        <v>0.0017935176803830029</v>
      </c>
      <c r="E277" s="123">
        <v>1.7032913781186614</v>
      </c>
      <c r="F277" s="84" t="s">
        <v>2374</v>
      </c>
      <c r="G277" s="84" t="b">
        <v>0</v>
      </c>
      <c r="H277" s="84" t="b">
        <v>0</v>
      </c>
      <c r="I277" s="84" t="b">
        <v>0</v>
      </c>
      <c r="J277" s="84" t="b">
        <v>0</v>
      </c>
      <c r="K277" s="84" t="b">
        <v>0</v>
      </c>
      <c r="L277" s="84" t="b">
        <v>0</v>
      </c>
    </row>
    <row r="278" spans="1:12" ht="15">
      <c r="A278" s="84" t="s">
        <v>2354</v>
      </c>
      <c r="B278" s="84" t="s">
        <v>2220</v>
      </c>
      <c r="C278" s="84">
        <v>2</v>
      </c>
      <c r="D278" s="123">
        <v>0.0017935176803830029</v>
      </c>
      <c r="E278" s="123">
        <v>2.606381365110605</v>
      </c>
      <c r="F278" s="84" t="s">
        <v>2374</v>
      </c>
      <c r="G278" s="84" t="b">
        <v>0</v>
      </c>
      <c r="H278" s="84" t="b">
        <v>0</v>
      </c>
      <c r="I278" s="84" t="b">
        <v>0</v>
      </c>
      <c r="J278" s="84" t="b">
        <v>0</v>
      </c>
      <c r="K278" s="84" t="b">
        <v>0</v>
      </c>
      <c r="L278" s="84" t="b">
        <v>0</v>
      </c>
    </row>
    <row r="279" spans="1:12" ht="15">
      <c r="A279" s="84" t="s">
        <v>2220</v>
      </c>
      <c r="B279" s="84" t="s">
        <v>2355</v>
      </c>
      <c r="C279" s="84">
        <v>2</v>
      </c>
      <c r="D279" s="123">
        <v>0.0017935176803830029</v>
      </c>
      <c r="E279" s="123">
        <v>2.460253329432367</v>
      </c>
      <c r="F279" s="84" t="s">
        <v>2374</v>
      </c>
      <c r="G279" s="84" t="b">
        <v>0</v>
      </c>
      <c r="H279" s="84" t="b">
        <v>0</v>
      </c>
      <c r="I279" s="84" t="b">
        <v>0</v>
      </c>
      <c r="J279" s="84" t="b">
        <v>0</v>
      </c>
      <c r="K279" s="84" t="b">
        <v>0</v>
      </c>
      <c r="L279" s="84" t="b">
        <v>0</v>
      </c>
    </row>
    <row r="280" spans="1:12" ht="15">
      <c r="A280" s="84" t="s">
        <v>2355</v>
      </c>
      <c r="B280" s="84" t="s">
        <v>2203</v>
      </c>
      <c r="C280" s="84">
        <v>2</v>
      </c>
      <c r="D280" s="123">
        <v>0.0017935176803830029</v>
      </c>
      <c r="E280" s="123">
        <v>2.351108860007299</v>
      </c>
      <c r="F280" s="84" t="s">
        <v>2374</v>
      </c>
      <c r="G280" s="84" t="b">
        <v>0</v>
      </c>
      <c r="H280" s="84" t="b">
        <v>0</v>
      </c>
      <c r="I280" s="84" t="b">
        <v>0</v>
      </c>
      <c r="J280" s="84" t="b">
        <v>0</v>
      </c>
      <c r="K280" s="84" t="b">
        <v>0</v>
      </c>
      <c r="L280" s="84" t="b">
        <v>0</v>
      </c>
    </row>
    <row r="281" spans="1:12" ht="15">
      <c r="A281" s="84" t="s">
        <v>2203</v>
      </c>
      <c r="B281" s="84" t="s">
        <v>2191</v>
      </c>
      <c r="C281" s="84">
        <v>2</v>
      </c>
      <c r="D281" s="123">
        <v>0.0017935176803830029</v>
      </c>
      <c r="E281" s="123">
        <v>1.719890639938123</v>
      </c>
      <c r="F281" s="84" t="s">
        <v>2374</v>
      </c>
      <c r="G281" s="84" t="b">
        <v>0</v>
      </c>
      <c r="H281" s="84" t="b">
        <v>0</v>
      </c>
      <c r="I281" s="84" t="b">
        <v>0</v>
      </c>
      <c r="J281" s="84" t="b">
        <v>0</v>
      </c>
      <c r="K281" s="84" t="b">
        <v>0</v>
      </c>
      <c r="L281" s="84" t="b">
        <v>0</v>
      </c>
    </row>
    <row r="282" spans="1:12" ht="15">
      <c r="A282" s="84" t="s">
        <v>234</v>
      </c>
      <c r="B282" s="84" t="s">
        <v>1900</v>
      </c>
      <c r="C282" s="84">
        <v>2</v>
      </c>
      <c r="D282" s="123">
        <v>0.0017935176803830029</v>
      </c>
      <c r="E282" s="123">
        <v>2.8282301147269613</v>
      </c>
      <c r="F282" s="84" t="s">
        <v>2374</v>
      </c>
      <c r="G282" s="84" t="b">
        <v>0</v>
      </c>
      <c r="H282" s="84" t="b">
        <v>0</v>
      </c>
      <c r="I282" s="84" t="b">
        <v>0</v>
      </c>
      <c r="J282" s="84" t="b">
        <v>0</v>
      </c>
      <c r="K282" s="84" t="b">
        <v>0</v>
      </c>
      <c r="L282" s="84" t="b">
        <v>0</v>
      </c>
    </row>
    <row r="283" spans="1:12" ht="15">
      <c r="A283" s="84" t="s">
        <v>2293</v>
      </c>
      <c r="B283" s="84" t="s">
        <v>2359</v>
      </c>
      <c r="C283" s="84">
        <v>2</v>
      </c>
      <c r="D283" s="123">
        <v>0.0017935176803830029</v>
      </c>
      <c r="E283" s="123">
        <v>2.8282301147269613</v>
      </c>
      <c r="F283" s="84" t="s">
        <v>2374</v>
      </c>
      <c r="G283" s="84" t="b">
        <v>0</v>
      </c>
      <c r="H283" s="84" t="b">
        <v>0</v>
      </c>
      <c r="I283" s="84" t="b">
        <v>0</v>
      </c>
      <c r="J283" s="84" t="b">
        <v>0</v>
      </c>
      <c r="K283" s="84" t="b">
        <v>0</v>
      </c>
      <c r="L283" s="84" t="b">
        <v>0</v>
      </c>
    </row>
    <row r="284" spans="1:12" ht="15">
      <c r="A284" s="84" t="s">
        <v>299</v>
      </c>
      <c r="B284" s="84" t="s">
        <v>2295</v>
      </c>
      <c r="C284" s="84">
        <v>2</v>
      </c>
      <c r="D284" s="123">
        <v>0.0017935176803830029</v>
      </c>
      <c r="E284" s="123">
        <v>2.1592233337683857</v>
      </c>
      <c r="F284" s="84" t="s">
        <v>2374</v>
      </c>
      <c r="G284" s="84" t="b">
        <v>0</v>
      </c>
      <c r="H284" s="84" t="b">
        <v>0</v>
      </c>
      <c r="I284" s="84" t="b">
        <v>0</v>
      </c>
      <c r="J284" s="84" t="b">
        <v>0</v>
      </c>
      <c r="K284" s="84" t="b">
        <v>0</v>
      </c>
      <c r="L284" s="84" t="b">
        <v>0</v>
      </c>
    </row>
    <row r="285" spans="1:12" ht="15">
      <c r="A285" s="84" t="s">
        <v>2291</v>
      </c>
      <c r="B285" s="84" t="s">
        <v>2220</v>
      </c>
      <c r="C285" s="84">
        <v>2</v>
      </c>
      <c r="D285" s="123">
        <v>0.0017935176803830029</v>
      </c>
      <c r="E285" s="123">
        <v>2.430290106054924</v>
      </c>
      <c r="F285" s="84" t="s">
        <v>2374</v>
      </c>
      <c r="G285" s="84" t="b">
        <v>0</v>
      </c>
      <c r="H285" s="84" t="b">
        <v>0</v>
      </c>
      <c r="I285" s="84" t="b">
        <v>0</v>
      </c>
      <c r="J285" s="84" t="b">
        <v>0</v>
      </c>
      <c r="K285" s="84" t="b">
        <v>0</v>
      </c>
      <c r="L285" s="84" t="b">
        <v>0</v>
      </c>
    </row>
    <row r="286" spans="1:12" ht="15">
      <c r="A286" s="84" t="s">
        <v>2196</v>
      </c>
      <c r="B286" s="84" t="s">
        <v>2365</v>
      </c>
      <c r="C286" s="84">
        <v>2</v>
      </c>
      <c r="D286" s="123">
        <v>0.0017935176803830029</v>
      </c>
      <c r="E286" s="123">
        <v>2.305351369446624</v>
      </c>
      <c r="F286" s="84" t="s">
        <v>2374</v>
      </c>
      <c r="G286" s="84" t="b">
        <v>0</v>
      </c>
      <c r="H286" s="84" t="b">
        <v>0</v>
      </c>
      <c r="I286" s="84" t="b">
        <v>0</v>
      </c>
      <c r="J286" s="84" t="b">
        <v>0</v>
      </c>
      <c r="K286" s="84" t="b">
        <v>0</v>
      </c>
      <c r="L286" s="84" t="b">
        <v>0</v>
      </c>
    </row>
    <row r="287" spans="1:12" ht="15">
      <c r="A287" s="84" t="s">
        <v>2365</v>
      </c>
      <c r="B287" s="84" t="s">
        <v>1890</v>
      </c>
      <c r="C287" s="84">
        <v>2</v>
      </c>
      <c r="D287" s="123">
        <v>0.0017935176803830029</v>
      </c>
      <c r="E287" s="123">
        <v>2.226170123398999</v>
      </c>
      <c r="F287" s="84" t="s">
        <v>2374</v>
      </c>
      <c r="G287" s="84" t="b">
        <v>0</v>
      </c>
      <c r="H287" s="84" t="b">
        <v>0</v>
      </c>
      <c r="I287" s="84" t="b">
        <v>0</v>
      </c>
      <c r="J287" s="84" t="b">
        <v>0</v>
      </c>
      <c r="K287" s="84" t="b">
        <v>0</v>
      </c>
      <c r="L287" s="84" t="b">
        <v>0</v>
      </c>
    </row>
    <row r="288" spans="1:12" ht="15">
      <c r="A288" s="84" t="s">
        <v>1890</v>
      </c>
      <c r="B288" s="84" t="s">
        <v>1835</v>
      </c>
      <c r="C288" s="84">
        <v>2</v>
      </c>
      <c r="D288" s="123">
        <v>0.0017935176803830029</v>
      </c>
      <c r="E288" s="123">
        <v>1.2484465181101512</v>
      </c>
      <c r="F288" s="84" t="s">
        <v>2374</v>
      </c>
      <c r="G288" s="84" t="b">
        <v>0</v>
      </c>
      <c r="H288" s="84" t="b">
        <v>0</v>
      </c>
      <c r="I288" s="84" t="b">
        <v>0</v>
      </c>
      <c r="J288" s="84" t="b">
        <v>0</v>
      </c>
      <c r="K288" s="84" t="b">
        <v>0</v>
      </c>
      <c r="L288" s="84" t="b">
        <v>0</v>
      </c>
    </row>
    <row r="289" spans="1:12" ht="15">
      <c r="A289" s="84" t="s">
        <v>2273</v>
      </c>
      <c r="B289" s="84" t="s">
        <v>2301</v>
      </c>
      <c r="C289" s="84">
        <v>2</v>
      </c>
      <c r="D289" s="123">
        <v>0.0017935176803830029</v>
      </c>
      <c r="E289" s="123">
        <v>2.52720011906298</v>
      </c>
      <c r="F289" s="84" t="s">
        <v>2374</v>
      </c>
      <c r="G289" s="84" t="b">
        <v>1</v>
      </c>
      <c r="H289" s="84" t="b">
        <v>0</v>
      </c>
      <c r="I289" s="84" t="b">
        <v>0</v>
      </c>
      <c r="J289" s="84" t="b">
        <v>0</v>
      </c>
      <c r="K289" s="84" t="b">
        <v>0</v>
      </c>
      <c r="L289" s="84" t="b">
        <v>0</v>
      </c>
    </row>
    <row r="290" spans="1:12" ht="15">
      <c r="A290" s="84" t="s">
        <v>283</v>
      </c>
      <c r="B290" s="84" t="s">
        <v>2302</v>
      </c>
      <c r="C290" s="84">
        <v>2</v>
      </c>
      <c r="D290" s="123">
        <v>0.0017935176803830029</v>
      </c>
      <c r="E290" s="123">
        <v>1.7868374295687364</v>
      </c>
      <c r="F290" s="84" t="s">
        <v>2374</v>
      </c>
      <c r="G290" s="84" t="b">
        <v>0</v>
      </c>
      <c r="H290" s="84" t="b">
        <v>0</v>
      </c>
      <c r="I290" s="84" t="b">
        <v>0</v>
      </c>
      <c r="J290" s="84" t="b">
        <v>0</v>
      </c>
      <c r="K290" s="84" t="b">
        <v>0</v>
      </c>
      <c r="L290" s="84" t="b">
        <v>0</v>
      </c>
    </row>
    <row r="291" spans="1:12" ht="15">
      <c r="A291" s="84" t="s">
        <v>2309</v>
      </c>
      <c r="B291" s="84" t="s">
        <v>2367</v>
      </c>
      <c r="C291" s="84">
        <v>2</v>
      </c>
      <c r="D291" s="123">
        <v>0.0017935176803830029</v>
      </c>
      <c r="E291" s="123">
        <v>2.8282301147269613</v>
      </c>
      <c r="F291" s="84" t="s">
        <v>2374</v>
      </c>
      <c r="G291" s="84" t="b">
        <v>0</v>
      </c>
      <c r="H291" s="84" t="b">
        <v>0</v>
      </c>
      <c r="I291" s="84" t="b">
        <v>0</v>
      </c>
      <c r="J291" s="84" t="b">
        <v>0</v>
      </c>
      <c r="K291" s="84" t="b">
        <v>0</v>
      </c>
      <c r="L291" s="84" t="b">
        <v>0</v>
      </c>
    </row>
    <row r="292" spans="1:12" ht="15">
      <c r="A292" s="84" t="s">
        <v>2311</v>
      </c>
      <c r="B292" s="84" t="s">
        <v>1867</v>
      </c>
      <c r="C292" s="84">
        <v>2</v>
      </c>
      <c r="D292" s="123">
        <v>0.0017935176803830029</v>
      </c>
      <c r="E292" s="123">
        <v>1.3368684208926886</v>
      </c>
      <c r="F292" s="84" t="s">
        <v>2374</v>
      </c>
      <c r="G292" s="84" t="b">
        <v>0</v>
      </c>
      <c r="H292" s="84" t="b">
        <v>0</v>
      </c>
      <c r="I292" s="84" t="b">
        <v>0</v>
      </c>
      <c r="J292" s="84" t="b">
        <v>0</v>
      </c>
      <c r="K292" s="84" t="b">
        <v>0</v>
      </c>
      <c r="L292" s="84" t="b">
        <v>0</v>
      </c>
    </row>
    <row r="293" spans="1:12" ht="15">
      <c r="A293" s="84" t="s">
        <v>1878</v>
      </c>
      <c r="B293" s="84" t="s">
        <v>1880</v>
      </c>
      <c r="C293" s="84">
        <v>2</v>
      </c>
      <c r="D293" s="123">
        <v>0.0017935176803830029</v>
      </c>
      <c r="E293" s="123">
        <v>1.271927613959674</v>
      </c>
      <c r="F293" s="84" t="s">
        <v>2374</v>
      </c>
      <c r="G293" s="84" t="b">
        <v>0</v>
      </c>
      <c r="H293" s="84" t="b">
        <v>0</v>
      </c>
      <c r="I293" s="84" t="b">
        <v>0</v>
      </c>
      <c r="J293" s="84" t="b">
        <v>0</v>
      </c>
      <c r="K293" s="84" t="b">
        <v>0</v>
      </c>
      <c r="L293" s="84" t="b">
        <v>0</v>
      </c>
    </row>
    <row r="294" spans="1:12" ht="15">
      <c r="A294" s="84" t="s">
        <v>1880</v>
      </c>
      <c r="B294" s="84" t="s">
        <v>2203</v>
      </c>
      <c r="C294" s="84">
        <v>2</v>
      </c>
      <c r="D294" s="123">
        <v>0.0017935176803830029</v>
      </c>
      <c r="E294" s="123">
        <v>1.5729576096236553</v>
      </c>
      <c r="F294" s="84" t="s">
        <v>2374</v>
      </c>
      <c r="G294" s="84" t="b">
        <v>0</v>
      </c>
      <c r="H294" s="84" t="b">
        <v>0</v>
      </c>
      <c r="I294" s="84" t="b">
        <v>0</v>
      </c>
      <c r="J294" s="84" t="b">
        <v>0</v>
      </c>
      <c r="K294" s="84" t="b">
        <v>0</v>
      </c>
      <c r="L294" s="84" t="b">
        <v>0</v>
      </c>
    </row>
    <row r="295" spans="1:12" ht="15">
      <c r="A295" s="84" t="s">
        <v>2203</v>
      </c>
      <c r="B295" s="84" t="s">
        <v>2369</v>
      </c>
      <c r="C295" s="84">
        <v>2</v>
      </c>
      <c r="D295" s="123">
        <v>0.0017935176803830029</v>
      </c>
      <c r="E295" s="123">
        <v>2.460253329432367</v>
      </c>
      <c r="F295" s="84" t="s">
        <v>2374</v>
      </c>
      <c r="G295" s="84" t="b">
        <v>0</v>
      </c>
      <c r="H295" s="84" t="b">
        <v>0</v>
      </c>
      <c r="I295" s="84" t="b">
        <v>0</v>
      </c>
      <c r="J295" s="84" t="b">
        <v>0</v>
      </c>
      <c r="K295" s="84" t="b">
        <v>0</v>
      </c>
      <c r="L295" s="84" t="b">
        <v>0</v>
      </c>
    </row>
    <row r="296" spans="1:12" ht="15">
      <c r="A296" s="84" t="s">
        <v>2369</v>
      </c>
      <c r="B296" s="84" t="s">
        <v>1877</v>
      </c>
      <c r="C296" s="84">
        <v>2</v>
      </c>
      <c r="D296" s="123">
        <v>0.0017935176803830029</v>
      </c>
      <c r="E296" s="123">
        <v>2.026597768493795</v>
      </c>
      <c r="F296" s="84" t="s">
        <v>2374</v>
      </c>
      <c r="G296" s="84" t="b">
        <v>0</v>
      </c>
      <c r="H296" s="84" t="b">
        <v>0</v>
      </c>
      <c r="I296" s="84" t="b">
        <v>0</v>
      </c>
      <c r="J296" s="84" t="b">
        <v>0</v>
      </c>
      <c r="K296" s="84" t="b">
        <v>0</v>
      </c>
      <c r="L296" s="84" t="b">
        <v>0</v>
      </c>
    </row>
    <row r="297" spans="1:12" ht="15">
      <c r="A297" s="84" t="s">
        <v>1877</v>
      </c>
      <c r="B297" s="84" t="s">
        <v>2370</v>
      </c>
      <c r="C297" s="84">
        <v>2</v>
      </c>
      <c r="D297" s="123">
        <v>0.0017935176803830029</v>
      </c>
      <c r="E297" s="123">
        <v>2.0043213737826426</v>
      </c>
      <c r="F297" s="84" t="s">
        <v>2374</v>
      </c>
      <c r="G297" s="84" t="b">
        <v>0</v>
      </c>
      <c r="H297" s="84" t="b">
        <v>0</v>
      </c>
      <c r="I297" s="84" t="b">
        <v>0</v>
      </c>
      <c r="J297" s="84" t="b">
        <v>0</v>
      </c>
      <c r="K297" s="84" t="b">
        <v>0</v>
      </c>
      <c r="L297" s="84" t="b">
        <v>0</v>
      </c>
    </row>
    <row r="298" spans="1:12" ht="15">
      <c r="A298" s="84" t="s">
        <v>2370</v>
      </c>
      <c r="B298" s="84" t="s">
        <v>2239</v>
      </c>
      <c r="C298" s="84">
        <v>2</v>
      </c>
      <c r="D298" s="123">
        <v>0.0017935176803830029</v>
      </c>
      <c r="E298" s="123">
        <v>2.52720011906298</v>
      </c>
      <c r="F298" s="84" t="s">
        <v>2374</v>
      </c>
      <c r="G298" s="84" t="b">
        <v>0</v>
      </c>
      <c r="H298" s="84" t="b">
        <v>0</v>
      </c>
      <c r="I298" s="84" t="b">
        <v>0</v>
      </c>
      <c r="J298" s="84" t="b">
        <v>0</v>
      </c>
      <c r="K298" s="84" t="b">
        <v>0</v>
      </c>
      <c r="L298" s="84" t="b">
        <v>0</v>
      </c>
    </row>
    <row r="299" spans="1:12" ht="15">
      <c r="A299" s="84" t="s">
        <v>2241</v>
      </c>
      <c r="B299" s="84" t="s">
        <v>1866</v>
      </c>
      <c r="C299" s="84">
        <v>2</v>
      </c>
      <c r="D299" s="123">
        <v>0.0017935176803830029</v>
      </c>
      <c r="E299" s="123">
        <v>0.6160425103230035</v>
      </c>
      <c r="F299" s="84" t="s">
        <v>2374</v>
      </c>
      <c r="G299" s="84" t="b">
        <v>0</v>
      </c>
      <c r="H299" s="84" t="b">
        <v>0</v>
      </c>
      <c r="I299" s="84" t="b">
        <v>0</v>
      </c>
      <c r="J299" s="84" t="b">
        <v>0</v>
      </c>
      <c r="K299" s="84" t="b">
        <v>0</v>
      </c>
      <c r="L299" s="84" t="b">
        <v>0</v>
      </c>
    </row>
    <row r="300" spans="1:12" ht="15">
      <c r="A300" s="84" t="s">
        <v>299</v>
      </c>
      <c r="B300" s="84" t="s">
        <v>1879</v>
      </c>
      <c r="C300" s="84">
        <v>2</v>
      </c>
      <c r="D300" s="123">
        <v>0.0017935176803830029</v>
      </c>
      <c r="E300" s="123">
        <v>1.2561333467764422</v>
      </c>
      <c r="F300" s="84" t="s">
        <v>2374</v>
      </c>
      <c r="G300" s="84" t="b">
        <v>0</v>
      </c>
      <c r="H300" s="84" t="b">
        <v>0</v>
      </c>
      <c r="I300" s="84" t="b">
        <v>0</v>
      </c>
      <c r="J300" s="84" t="b">
        <v>0</v>
      </c>
      <c r="K300" s="84" t="b">
        <v>0</v>
      </c>
      <c r="L300" s="84" t="b">
        <v>0</v>
      </c>
    </row>
    <row r="301" spans="1:12" ht="15">
      <c r="A301" s="84" t="s">
        <v>2196</v>
      </c>
      <c r="B301" s="84" t="s">
        <v>1866</v>
      </c>
      <c r="C301" s="84">
        <v>2</v>
      </c>
      <c r="D301" s="123">
        <v>0.0017935176803830029</v>
      </c>
      <c r="E301" s="123">
        <v>0.39419376070664713</v>
      </c>
      <c r="F301" s="84" t="s">
        <v>2374</v>
      </c>
      <c r="G301" s="84" t="b">
        <v>0</v>
      </c>
      <c r="H301" s="84" t="b">
        <v>0</v>
      </c>
      <c r="I301" s="84" t="b">
        <v>0</v>
      </c>
      <c r="J301" s="84" t="b">
        <v>0</v>
      </c>
      <c r="K301" s="84" t="b">
        <v>0</v>
      </c>
      <c r="L301" s="84" t="b">
        <v>0</v>
      </c>
    </row>
    <row r="302" spans="1:12" ht="15">
      <c r="A302" s="84" t="s">
        <v>2312</v>
      </c>
      <c r="B302" s="84" t="s">
        <v>2371</v>
      </c>
      <c r="C302" s="84">
        <v>2</v>
      </c>
      <c r="D302" s="123">
        <v>0.0017935176803830029</v>
      </c>
      <c r="E302" s="123">
        <v>2.8282301147269613</v>
      </c>
      <c r="F302" s="84" t="s">
        <v>2374</v>
      </c>
      <c r="G302" s="84" t="b">
        <v>0</v>
      </c>
      <c r="H302" s="84" t="b">
        <v>0</v>
      </c>
      <c r="I302" s="84" t="b">
        <v>0</v>
      </c>
      <c r="J302" s="84" t="b">
        <v>0</v>
      </c>
      <c r="K302" s="84" t="b">
        <v>0</v>
      </c>
      <c r="L302" s="84" t="b">
        <v>0</v>
      </c>
    </row>
    <row r="303" spans="1:12" ht="15">
      <c r="A303" s="84" t="s">
        <v>1866</v>
      </c>
      <c r="B303" s="84" t="s">
        <v>1912</v>
      </c>
      <c r="C303" s="84">
        <v>2</v>
      </c>
      <c r="D303" s="123">
        <v>0.0017935176803830029</v>
      </c>
      <c r="E303" s="123">
        <v>1.0998763327057328</v>
      </c>
      <c r="F303" s="84" t="s">
        <v>2374</v>
      </c>
      <c r="G303" s="84" t="b">
        <v>0</v>
      </c>
      <c r="H303" s="84" t="b">
        <v>0</v>
      </c>
      <c r="I303" s="84" t="b">
        <v>0</v>
      </c>
      <c r="J303" s="84" t="b">
        <v>0</v>
      </c>
      <c r="K303" s="84" t="b">
        <v>0</v>
      </c>
      <c r="L303" s="84" t="b">
        <v>0</v>
      </c>
    </row>
    <row r="304" spans="1:12" ht="15">
      <c r="A304" s="84" t="s">
        <v>1912</v>
      </c>
      <c r="B304" s="84" t="s">
        <v>1913</v>
      </c>
      <c r="C304" s="84">
        <v>2</v>
      </c>
      <c r="D304" s="123">
        <v>0.0017935176803830029</v>
      </c>
      <c r="E304" s="123">
        <v>3.0043213737826426</v>
      </c>
      <c r="F304" s="84" t="s">
        <v>2374</v>
      </c>
      <c r="G304" s="84" t="b">
        <v>0</v>
      </c>
      <c r="H304" s="84" t="b">
        <v>0</v>
      </c>
      <c r="I304" s="84" t="b">
        <v>0</v>
      </c>
      <c r="J304" s="84" t="b">
        <v>0</v>
      </c>
      <c r="K304" s="84" t="b">
        <v>0</v>
      </c>
      <c r="L304" s="84" t="b">
        <v>0</v>
      </c>
    </row>
    <row r="305" spans="1:12" ht="15">
      <c r="A305" s="84" t="s">
        <v>1913</v>
      </c>
      <c r="B305" s="84" t="s">
        <v>1914</v>
      </c>
      <c r="C305" s="84">
        <v>2</v>
      </c>
      <c r="D305" s="123">
        <v>0.0017935176803830029</v>
      </c>
      <c r="E305" s="123">
        <v>3.0043213737826426</v>
      </c>
      <c r="F305" s="84" t="s">
        <v>2374</v>
      </c>
      <c r="G305" s="84" t="b">
        <v>0</v>
      </c>
      <c r="H305" s="84" t="b">
        <v>0</v>
      </c>
      <c r="I305" s="84" t="b">
        <v>0</v>
      </c>
      <c r="J305" s="84" t="b">
        <v>0</v>
      </c>
      <c r="K305" s="84" t="b">
        <v>0</v>
      </c>
      <c r="L305" s="84" t="b">
        <v>0</v>
      </c>
    </row>
    <row r="306" spans="1:12" ht="15">
      <c r="A306" s="84" t="s">
        <v>1914</v>
      </c>
      <c r="B306" s="84" t="s">
        <v>1915</v>
      </c>
      <c r="C306" s="84">
        <v>2</v>
      </c>
      <c r="D306" s="123">
        <v>0.0017935176803830029</v>
      </c>
      <c r="E306" s="123">
        <v>3.0043213737826426</v>
      </c>
      <c r="F306" s="84" t="s">
        <v>2374</v>
      </c>
      <c r="G306" s="84" t="b">
        <v>0</v>
      </c>
      <c r="H306" s="84" t="b">
        <v>0</v>
      </c>
      <c r="I306" s="84" t="b">
        <v>0</v>
      </c>
      <c r="J306" s="84" t="b">
        <v>0</v>
      </c>
      <c r="K306" s="84" t="b">
        <v>0</v>
      </c>
      <c r="L306" s="84" t="b">
        <v>0</v>
      </c>
    </row>
    <row r="307" spans="1:12" ht="15">
      <c r="A307" s="84" t="s">
        <v>1915</v>
      </c>
      <c r="B307" s="84" t="s">
        <v>1909</v>
      </c>
      <c r="C307" s="84">
        <v>2</v>
      </c>
      <c r="D307" s="123">
        <v>0.0017935176803830029</v>
      </c>
      <c r="E307" s="123">
        <v>2.263958684288399</v>
      </c>
      <c r="F307" s="84" t="s">
        <v>2374</v>
      </c>
      <c r="G307" s="84" t="b">
        <v>0</v>
      </c>
      <c r="H307" s="84" t="b">
        <v>0</v>
      </c>
      <c r="I307" s="84" t="b">
        <v>0</v>
      </c>
      <c r="J307" s="84" t="b">
        <v>0</v>
      </c>
      <c r="K307" s="84" t="b">
        <v>0</v>
      </c>
      <c r="L307" s="84" t="b">
        <v>0</v>
      </c>
    </row>
    <row r="308" spans="1:12" ht="15">
      <c r="A308" s="84" t="s">
        <v>1909</v>
      </c>
      <c r="B308" s="84" t="s">
        <v>306</v>
      </c>
      <c r="C308" s="84">
        <v>2</v>
      </c>
      <c r="D308" s="123">
        <v>0.0017935176803830029</v>
      </c>
      <c r="E308" s="123">
        <v>2.263958684288399</v>
      </c>
      <c r="F308" s="84" t="s">
        <v>2374</v>
      </c>
      <c r="G308" s="84" t="b">
        <v>0</v>
      </c>
      <c r="H308" s="84" t="b">
        <v>0</v>
      </c>
      <c r="I308" s="84" t="b">
        <v>0</v>
      </c>
      <c r="J308" s="84" t="b">
        <v>0</v>
      </c>
      <c r="K308" s="84" t="b">
        <v>0</v>
      </c>
      <c r="L308" s="84" t="b">
        <v>0</v>
      </c>
    </row>
    <row r="309" spans="1:12" ht="15">
      <c r="A309" s="84" t="s">
        <v>306</v>
      </c>
      <c r="B309" s="84" t="s">
        <v>1910</v>
      </c>
      <c r="C309" s="84">
        <v>2</v>
      </c>
      <c r="D309" s="123">
        <v>0.0017935176803830029</v>
      </c>
      <c r="E309" s="123">
        <v>2.460253329432367</v>
      </c>
      <c r="F309" s="84" t="s">
        <v>2374</v>
      </c>
      <c r="G309" s="84" t="b">
        <v>0</v>
      </c>
      <c r="H309" s="84" t="b">
        <v>0</v>
      </c>
      <c r="I309" s="84" t="b">
        <v>0</v>
      </c>
      <c r="J309" s="84" t="b">
        <v>0</v>
      </c>
      <c r="K309" s="84" t="b">
        <v>0</v>
      </c>
      <c r="L309" s="84" t="b">
        <v>0</v>
      </c>
    </row>
    <row r="310" spans="1:12" ht="15">
      <c r="A310" s="84" t="s">
        <v>1910</v>
      </c>
      <c r="B310" s="84" t="s">
        <v>1867</v>
      </c>
      <c r="C310" s="84">
        <v>2</v>
      </c>
      <c r="D310" s="123">
        <v>0.0017935176803830029</v>
      </c>
      <c r="E310" s="123">
        <v>0.9688916355980942</v>
      </c>
      <c r="F310" s="84" t="s">
        <v>2374</v>
      </c>
      <c r="G310" s="84" t="b">
        <v>0</v>
      </c>
      <c r="H310" s="84" t="b">
        <v>0</v>
      </c>
      <c r="I310" s="84" t="b">
        <v>0</v>
      </c>
      <c r="J310" s="84" t="b">
        <v>0</v>
      </c>
      <c r="K310" s="84" t="b">
        <v>0</v>
      </c>
      <c r="L310" s="84" t="b">
        <v>0</v>
      </c>
    </row>
    <row r="311" spans="1:12" ht="15">
      <c r="A311" s="84" t="s">
        <v>2201</v>
      </c>
      <c r="B311" s="84" t="s">
        <v>1851</v>
      </c>
      <c r="C311" s="84">
        <v>2</v>
      </c>
      <c r="D311" s="123">
        <v>0.0017935176803830029</v>
      </c>
      <c r="E311" s="123">
        <v>2.351108860007299</v>
      </c>
      <c r="F311" s="84" t="s">
        <v>2374</v>
      </c>
      <c r="G311" s="84" t="b">
        <v>0</v>
      </c>
      <c r="H311" s="84" t="b">
        <v>0</v>
      </c>
      <c r="I311" s="84" t="b">
        <v>0</v>
      </c>
      <c r="J311" s="84" t="b">
        <v>0</v>
      </c>
      <c r="K311" s="84" t="b">
        <v>0</v>
      </c>
      <c r="L311" s="84" t="b">
        <v>0</v>
      </c>
    </row>
    <row r="312" spans="1:12" ht="15">
      <c r="A312" s="84" t="s">
        <v>1870</v>
      </c>
      <c r="B312" s="84" t="s">
        <v>290</v>
      </c>
      <c r="C312" s="84">
        <v>29</v>
      </c>
      <c r="D312" s="123">
        <v>0.011249989189510172</v>
      </c>
      <c r="E312" s="123">
        <v>1.2870548776706683</v>
      </c>
      <c r="F312" s="84" t="s">
        <v>1772</v>
      </c>
      <c r="G312" s="84" t="b">
        <v>0</v>
      </c>
      <c r="H312" s="84" t="b">
        <v>0</v>
      </c>
      <c r="I312" s="84" t="b">
        <v>0</v>
      </c>
      <c r="J312" s="84" t="b">
        <v>0</v>
      </c>
      <c r="K312" s="84" t="b">
        <v>0</v>
      </c>
      <c r="L312" s="84" t="b">
        <v>0</v>
      </c>
    </row>
    <row r="313" spans="1:12" ht="15">
      <c r="A313" s="84" t="s">
        <v>290</v>
      </c>
      <c r="B313" s="84" t="s">
        <v>1871</v>
      </c>
      <c r="C313" s="84">
        <v>29</v>
      </c>
      <c r="D313" s="123">
        <v>0.011249989189510172</v>
      </c>
      <c r="E313" s="123">
        <v>1.2870548776706683</v>
      </c>
      <c r="F313" s="84" t="s">
        <v>1772</v>
      </c>
      <c r="G313" s="84" t="b">
        <v>0</v>
      </c>
      <c r="H313" s="84" t="b">
        <v>0</v>
      </c>
      <c r="I313" s="84" t="b">
        <v>0</v>
      </c>
      <c r="J313" s="84" t="b">
        <v>1</v>
      </c>
      <c r="K313" s="84" t="b">
        <v>0</v>
      </c>
      <c r="L313" s="84" t="b">
        <v>0</v>
      </c>
    </row>
    <row r="314" spans="1:12" ht="15">
      <c r="A314" s="84" t="s">
        <v>1871</v>
      </c>
      <c r="B314" s="84" t="s">
        <v>1868</v>
      </c>
      <c r="C314" s="84">
        <v>29</v>
      </c>
      <c r="D314" s="123">
        <v>0.011249989189510172</v>
      </c>
      <c r="E314" s="123">
        <v>1.1731115253638316</v>
      </c>
      <c r="F314" s="84" t="s">
        <v>1772</v>
      </c>
      <c r="G314" s="84" t="b">
        <v>1</v>
      </c>
      <c r="H314" s="84" t="b">
        <v>0</v>
      </c>
      <c r="I314" s="84" t="b">
        <v>0</v>
      </c>
      <c r="J314" s="84" t="b">
        <v>0</v>
      </c>
      <c r="K314" s="84" t="b">
        <v>0</v>
      </c>
      <c r="L314" s="84" t="b">
        <v>0</v>
      </c>
    </row>
    <row r="315" spans="1:12" ht="15">
      <c r="A315" s="84" t="s">
        <v>1868</v>
      </c>
      <c r="B315" s="84" t="s">
        <v>291</v>
      </c>
      <c r="C315" s="84">
        <v>29</v>
      </c>
      <c r="D315" s="123">
        <v>0.011249989189510172</v>
      </c>
      <c r="E315" s="123">
        <v>1.0444449162362883</v>
      </c>
      <c r="F315" s="84" t="s">
        <v>1772</v>
      </c>
      <c r="G315" s="84" t="b">
        <v>0</v>
      </c>
      <c r="H315" s="84" t="b">
        <v>0</v>
      </c>
      <c r="I315" s="84" t="b">
        <v>0</v>
      </c>
      <c r="J315" s="84" t="b">
        <v>0</v>
      </c>
      <c r="K315" s="84" t="b">
        <v>0</v>
      </c>
      <c r="L315" s="84" t="b">
        <v>0</v>
      </c>
    </row>
    <row r="316" spans="1:12" ht="15">
      <c r="A316" s="84" t="s">
        <v>291</v>
      </c>
      <c r="B316" s="84" t="s">
        <v>1866</v>
      </c>
      <c r="C316" s="84">
        <v>29</v>
      </c>
      <c r="D316" s="123">
        <v>0.011249989189510172</v>
      </c>
      <c r="E316" s="123">
        <v>0.945313443234274</v>
      </c>
      <c r="F316" s="84" t="s">
        <v>1772</v>
      </c>
      <c r="G316" s="84" t="b">
        <v>0</v>
      </c>
      <c r="H316" s="84" t="b">
        <v>0</v>
      </c>
      <c r="I316" s="84" t="b">
        <v>0</v>
      </c>
      <c r="J316" s="84" t="b">
        <v>0</v>
      </c>
      <c r="K316" s="84" t="b">
        <v>0</v>
      </c>
      <c r="L316" s="84" t="b">
        <v>0</v>
      </c>
    </row>
    <row r="317" spans="1:12" ht="15">
      <c r="A317" s="84" t="s">
        <v>1866</v>
      </c>
      <c r="B317" s="84" t="s">
        <v>1872</v>
      </c>
      <c r="C317" s="84">
        <v>29</v>
      </c>
      <c r="D317" s="123">
        <v>0.011249989189510172</v>
      </c>
      <c r="E317" s="123">
        <v>1.1109636186149872</v>
      </c>
      <c r="F317" s="84" t="s">
        <v>1772</v>
      </c>
      <c r="G317" s="84" t="b">
        <v>0</v>
      </c>
      <c r="H317" s="84" t="b">
        <v>0</v>
      </c>
      <c r="I317" s="84" t="b">
        <v>0</v>
      </c>
      <c r="J317" s="84" t="b">
        <v>0</v>
      </c>
      <c r="K317" s="84" t="b">
        <v>0</v>
      </c>
      <c r="L317" s="84" t="b">
        <v>0</v>
      </c>
    </row>
    <row r="318" spans="1:12" ht="15">
      <c r="A318" s="84" t="s">
        <v>1872</v>
      </c>
      <c r="B318" s="84" t="s">
        <v>1873</v>
      </c>
      <c r="C318" s="84">
        <v>29</v>
      </c>
      <c r="D318" s="123">
        <v>0.011249989189510172</v>
      </c>
      <c r="E318" s="123">
        <v>1.3017781344913746</v>
      </c>
      <c r="F318" s="84" t="s">
        <v>1772</v>
      </c>
      <c r="G318" s="84" t="b">
        <v>0</v>
      </c>
      <c r="H318" s="84" t="b">
        <v>0</v>
      </c>
      <c r="I318" s="84" t="b">
        <v>0</v>
      </c>
      <c r="J318" s="84" t="b">
        <v>0</v>
      </c>
      <c r="K318" s="84" t="b">
        <v>0</v>
      </c>
      <c r="L318" s="84" t="b">
        <v>0</v>
      </c>
    </row>
    <row r="319" spans="1:12" ht="15">
      <c r="A319" s="84" t="s">
        <v>1873</v>
      </c>
      <c r="B319" s="84" t="s">
        <v>1874</v>
      </c>
      <c r="C319" s="84">
        <v>29</v>
      </c>
      <c r="D319" s="123">
        <v>0.011249989189510172</v>
      </c>
      <c r="E319" s="123">
        <v>1.3017781344913746</v>
      </c>
      <c r="F319" s="84" t="s">
        <v>1772</v>
      </c>
      <c r="G319" s="84" t="b">
        <v>0</v>
      </c>
      <c r="H319" s="84" t="b">
        <v>0</v>
      </c>
      <c r="I319" s="84" t="b">
        <v>0</v>
      </c>
      <c r="J319" s="84" t="b">
        <v>0</v>
      </c>
      <c r="K319" s="84" t="b">
        <v>0</v>
      </c>
      <c r="L319" s="84" t="b">
        <v>0</v>
      </c>
    </row>
    <row r="320" spans="1:12" ht="15">
      <c r="A320" s="84" t="s">
        <v>1874</v>
      </c>
      <c r="B320" s="84" t="s">
        <v>2188</v>
      </c>
      <c r="C320" s="84">
        <v>29</v>
      </c>
      <c r="D320" s="123">
        <v>0.011249989189510172</v>
      </c>
      <c r="E320" s="123">
        <v>1.3017781344913746</v>
      </c>
      <c r="F320" s="84" t="s">
        <v>1772</v>
      </c>
      <c r="G320" s="84" t="b">
        <v>0</v>
      </c>
      <c r="H320" s="84" t="b">
        <v>0</v>
      </c>
      <c r="I320" s="84" t="b">
        <v>0</v>
      </c>
      <c r="J320" s="84" t="b">
        <v>0</v>
      </c>
      <c r="K320" s="84" t="b">
        <v>0</v>
      </c>
      <c r="L320" s="84" t="b">
        <v>0</v>
      </c>
    </row>
    <row r="321" spans="1:12" ht="15">
      <c r="A321" s="84" t="s">
        <v>289</v>
      </c>
      <c r="B321" s="84" t="s">
        <v>1870</v>
      </c>
      <c r="C321" s="84">
        <v>28</v>
      </c>
      <c r="D321" s="123">
        <v>0.011537246919557088</v>
      </c>
      <c r="E321" s="123">
        <v>1.1731115253638313</v>
      </c>
      <c r="F321" s="84" t="s">
        <v>1772</v>
      </c>
      <c r="G321" s="84" t="b">
        <v>0</v>
      </c>
      <c r="H321" s="84" t="b">
        <v>0</v>
      </c>
      <c r="I321" s="84" t="b">
        <v>0</v>
      </c>
      <c r="J321" s="84" t="b">
        <v>0</v>
      </c>
      <c r="K321" s="84" t="b">
        <v>0</v>
      </c>
      <c r="L321" s="84" t="b">
        <v>0</v>
      </c>
    </row>
    <row r="322" spans="1:12" ht="15">
      <c r="A322" s="84" t="s">
        <v>2188</v>
      </c>
      <c r="B322" s="84" t="s">
        <v>2189</v>
      </c>
      <c r="C322" s="84">
        <v>28</v>
      </c>
      <c r="D322" s="123">
        <v>0.011537246919557088</v>
      </c>
      <c r="E322" s="123">
        <v>1.3017781344913746</v>
      </c>
      <c r="F322" s="84" t="s">
        <v>1772</v>
      </c>
      <c r="G322" s="84" t="b">
        <v>0</v>
      </c>
      <c r="H322" s="84" t="b">
        <v>0</v>
      </c>
      <c r="I322" s="84" t="b">
        <v>0</v>
      </c>
      <c r="J322" s="84" t="b">
        <v>0</v>
      </c>
      <c r="K322" s="84" t="b">
        <v>0</v>
      </c>
      <c r="L322" s="84" t="b">
        <v>0</v>
      </c>
    </row>
    <row r="323" spans="1:12" ht="15">
      <c r="A323" s="84" t="s">
        <v>2210</v>
      </c>
      <c r="B323" s="84" t="s">
        <v>1868</v>
      </c>
      <c r="C323" s="84">
        <v>8</v>
      </c>
      <c r="D323" s="123">
        <v>0.01018329353298725</v>
      </c>
      <c r="E323" s="123">
        <v>1.1731115253638316</v>
      </c>
      <c r="F323" s="84" t="s">
        <v>1772</v>
      </c>
      <c r="G323" s="84" t="b">
        <v>0</v>
      </c>
      <c r="H323" s="84" t="b">
        <v>0</v>
      </c>
      <c r="I323" s="84" t="b">
        <v>0</v>
      </c>
      <c r="J323" s="84" t="b">
        <v>0</v>
      </c>
      <c r="K323" s="84" t="b">
        <v>0</v>
      </c>
      <c r="L323" s="84" t="b">
        <v>0</v>
      </c>
    </row>
    <row r="324" spans="1:12" ht="15">
      <c r="A324" s="84" t="s">
        <v>1868</v>
      </c>
      <c r="B324" s="84" t="s">
        <v>2211</v>
      </c>
      <c r="C324" s="84">
        <v>8</v>
      </c>
      <c r="D324" s="123">
        <v>0.01018329353298725</v>
      </c>
      <c r="E324" s="123">
        <v>1.1731115253638316</v>
      </c>
      <c r="F324" s="84" t="s">
        <v>1772</v>
      </c>
      <c r="G324" s="84" t="b">
        <v>0</v>
      </c>
      <c r="H324" s="84" t="b">
        <v>0</v>
      </c>
      <c r="I324" s="84" t="b">
        <v>0</v>
      </c>
      <c r="J324" s="84" t="b">
        <v>0</v>
      </c>
      <c r="K324" s="84" t="b">
        <v>0</v>
      </c>
      <c r="L324" s="84" t="b">
        <v>0</v>
      </c>
    </row>
    <row r="325" spans="1:12" ht="15">
      <c r="A325" s="84" t="s">
        <v>2211</v>
      </c>
      <c r="B325" s="84" t="s">
        <v>2212</v>
      </c>
      <c r="C325" s="84">
        <v>8</v>
      </c>
      <c r="D325" s="123">
        <v>0.01018329353298725</v>
      </c>
      <c r="E325" s="123">
        <v>1.8610861453983871</v>
      </c>
      <c r="F325" s="84" t="s">
        <v>1772</v>
      </c>
      <c r="G325" s="84" t="b">
        <v>0</v>
      </c>
      <c r="H325" s="84" t="b">
        <v>0</v>
      </c>
      <c r="I325" s="84" t="b">
        <v>0</v>
      </c>
      <c r="J325" s="84" t="b">
        <v>0</v>
      </c>
      <c r="K325" s="84" t="b">
        <v>0</v>
      </c>
      <c r="L325" s="84" t="b">
        <v>0</v>
      </c>
    </row>
    <row r="326" spans="1:12" ht="15">
      <c r="A326" s="84" t="s">
        <v>2212</v>
      </c>
      <c r="B326" s="84" t="s">
        <v>2192</v>
      </c>
      <c r="C326" s="84">
        <v>8</v>
      </c>
      <c r="D326" s="123">
        <v>0.01018329353298725</v>
      </c>
      <c r="E326" s="123">
        <v>1.809933622951006</v>
      </c>
      <c r="F326" s="84" t="s">
        <v>1772</v>
      </c>
      <c r="G326" s="84" t="b">
        <v>0</v>
      </c>
      <c r="H326" s="84" t="b">
        <v>0</v>
      </c>
      <c r="I326" s="84" t="b">
        <v>0</v>
      </c>
      <c r="J326" s="84" t="b">
        <v>0</v>
      </c>
      <c r="K326" s="84" t="b">
        <v>0</v>
      </c>
      <c r="L326" s="84" t="b">
        <v>0</v>
      </c>
    </row>
    <row r="327" spans="1:12" ht="15">
      <c r="A327" s="84" t="s">
        <v>2192</v>
      </c>
      <c r="B327" s="84" t="s">
        <v>2190</v>
      </c>
      <c r="C327" s="84">
        <v>8</v>
      </c>
      <c r="D327" s="123">
        <v>0.01018329353298725</v>
      </c>
      <c r="E327" s="123">
        <v>1.4825746885646756</v>
      </c>
      <c r="F327" s="84" t="s">
        <v>1772</v>
      </c>
      <c r="G327" s="84" t="b">
        <v>0</v>
      </c>
      <c r="H327" s="84" t="b">
        <v>0</v>
      </c>
      <c r="I327" s="84" t="b">
        <v>0</v>
      </c>
      <c r="J327" s="84" t="b">
        <v>1</v>
      </c>
      <c r="K327" s="84" t="b">
        <v>0</v>
      </c>
      <c r="L327" s="84" t="b">
        <v>0</v>
      </c>
    </row>
    <row r="328" spans="1:12" ht="15">
      <c r="A328" s="84" t="s">
        <v>2190</v>
      </c>
      <c r="B328" s="84" t="s">
        <v>2213</v>
      </c>
      <c r="C328" s="84">
        <v>8</v>
      </c>
      <c r="D328" s="123">
        <v>0.01018329353298725</v>
      </c>
      <c r="E328" s="123">
        <v>1.5600561497344059</v>
      </c>
      <c r="F328" s="84" t="s">
        <v>1772</v>
      </c>
      <c r="G328" s="84" t="b">
        <v>1</v>
      </c>
      <c r="H328" s="84" t="b">
        <v>0</v>
      </c>
      <c r="I328" s="84" t="b">
        <v>0</v>
      </c>
      <c r="J328" s="84" t="b">
        <v>0</v>
      </c>
      <c r="K328" s="84" t="b">
        <v>0</v>
      </c>
      <c r="L328" s="84" t="b">
        <v>0</v>
      </c>
    </row>
    <row r="329" spans="1:12" ht="15">
      <c r="A329" s="84" t="s">
        <v>2213</v>
      </c>
      <c r="B329" s="84" t="s">
        <v>1866</v>
      </c>
      <c r="C329" s="84">
        <v>8</v>
      </c>
      <c r="D329" s="123">
        <v>0.01018329353298725</v>
      </c>
      <c r="E329" s="123">
        <v>1.0739800523618173</v>
      </c>
      <c r="F329" s="84" t="s">
        <v>1772</v>
      </c>
      <c r="G329" s="84" t="b">
        <v>0</v>
      </c>
      <c r="H329" s="84" t="b">
        <v>0</v>
      </c>
      <c r="I329" s="84" t="b">
        <v>0</v>
      </c>
      <c r="J329" s="84" t="b">
        <v>0</v>
      </c>
      <c r="K329" s="84" t="b">
        <v>0</v>
      </c>
      <c r="L329" s="84" t="b">
        <v>0</v>
      </c>
    </row>
    <row r="330" spans="1:12" ht="15">
      <c r="A330" s="84" t="s">
        <v>1866</v>
      </c>
      <c r="B330" s="84" t="s">
        <v>2214</v>
      </c>
      <c r="C330" s="84">
        <v>8</v>
      </c>
      <c r="D330" s="123">
        <v>0.01018329353298725</v>
      </c>
      <c r="E330" s="123">
        <v>1.1109636186149872</v>
      </c>
      <c r="F330" s="84" t="s">
        <v>1772</v>
      </c>
      <c r="G330" s="84" t="b">
        <v>0</v>
      </c>
      <c r="H330" s="84" t="b">
        <v>0</v>
      </c>
      <c r="I330" s="84" t="b">
        <v>0</v>
      </c>
      <c r="J330" s="84" t="b">
        <v>0</v>
      </c>
      <c r="K330" s="84" t="b">
        <v>0</v>
      </c>
      <c r="L330" s="84" t="b">
        <v>0</v>
      </c>
    </row>
    <row r="331" spans="1:12" ht="15">
      <c r="A331" s="84" t="s">
        <v>2214</v>
      </c>
      <c r="B331" s="84" t="s">
        <v>2215</v>
      </c>
      <c r="C331" s="84">
        <v>8</v>
      </c>
      <c r="D331" s="123">
        <v>0.01018329353298725</v>
      </c>
      <c r="E331" s="123">
        <v>1.8610861453983871</v>
      </c>
      <c r="F331" s="84" t="s">
        <v>1772</v>
      </c>
      <c r="G331" s="84" t="b">
        <v>0</v>
      </c>
      <c r="H331" s="84" t="b">
        <v>0</v>
      </c>
      <c r="I331" s="84" t="b">
        <v>0</v>
      </c>
      <c r="J331" s="84" t="b">
        <v>0</v>
      </c>
      <c r="K331" s="84" t="b">
        <v>0</v>
      </c>
      <c r="L331" s="84" t="b">
        <v>0</v>
      </c>
    </row>
    <row r="332" spans="1:12" ht="15">
      <c r="A332" s="84" t="s">
        <v>2215</v>
      </c>
      <c r="B332" s="84" t="s">
        <v>291</v>
      </c>
      <c r="C332" s="84">
        <v>8</v>
      </c>
      <c r="D332" s="123">
        <v>0.01018329353298725</v>
      </c>
      <c r="E332" s="123">
        <v>1.1731115253638316</v>
      </c>
      <c r="F332" s="84" t="s">
        <v>1772</v>
      </c>
      <c r="G332" s="84" t="b">
        <v>0</v>
      </c>
      <c r="H332" s="84" t="b">
        <v>0</v>
      </c>
      <c r="I332" s="84" t="b">
        <v>0</v>
      </c>
      <c r="J332" s="84" t="b">
        <v>0</v>
      </c>
      <c r="K332" s="84" t="b">
        <v>0</v>
      </c>
      <c r="L332" s="84" t="b">
        <v>0</v>
      </c>
    </row>
    <row r="333" spans="1:12" ht="15">
      <c r="A333" s="84" t="s">
        <v>291</v>
      </c>
      <c r="B333" s="84" t="s">
        <v>2190</v>
      </c>
      <c r="C333" s="84">
        <v>8</v>
      </c>
      <c r="D333" s="123">
        <v>0.01018329353298725</v>
      </c>
      <c r="E333" s="123">
        <v>0.8457525909775012</v>
      </c>
      <c r="F333" s="84" t="s">
        <v>1772</v>
      </c>
      <c r="G333" s="84" t="b">
        <v>0</v>
      </c>
      <c r="H333" s="84" t="b">
        <v>0</v>
      </c>
      <c r="I333" s="84" t="b">
        <v>0</v>
      </c>
      <c r="J333" s="84" t="b">
        <v>1</v>
      </c>
      <c r="K333" s="84" t="b">
        <v>0</v>
      </c>
      <c r="L333" s="84" t="b">
        <v>0</v>
      </c>
    </row>
    <row r="334" spans="1:12" ht="15">
      <c r="A334" s="84" t="s">
        <v>2190</v>
      </c>
      <c r="B334" s="84" t="s">
        <v>2216</v>
      </c>
      <c r="C334" s="84">
        <v>8</v>
      </c>
      <c r="D334" s="123">
        <v>0.01018329353298725</v>
      </c>
      <c r="E334" s="123">
        <v>1.5600561497344059</v>
      </c>
      <c r="F334" s="84" t="s">
        <v>1772</v>
      </c>
      <c r="G334" s="84" t="b">
        <v>1</v>
      </c>
      <c r="H334" s="84" t="b">
        <v>0</v>
      </c>
      <c r="I334" s="84" t="b">
        <v>0</v>
      </c>
      <c r="J334" s="84" t="b">
        <v>0</v>
      </c>
      <c r="K334" s="84" t="b">
        <v>0</v>
      </c>
      <c r="L334" s="84" t="b">
        <v>0</v>
      </c>
    </row>
    <row r="335" spans="1:12" ht="15">
      <c r="A335" s="84" t="s">
        <v>289</v>
      </c>
      <c r="B335" s="84" t="s">
        <v>2210</v>
      </c>
      <c r="C335" s="84">
        <v>7</v>
      </c>
      <c r="D335" s="123">
        <v>0.00955269770978759</v>
      </c>
      <c r="E335" s="123">
        <v>1.1731115253638313</v>
      </c>
      <c r="F335" s="84" t="s">
        <v>1772</v>
      </c>
      <c r="G335" s="84" t="b">
        <v>0</v>
      </c>
      <c r="H335" s="84" t="b">
        <v>0</v>
      </c>
      <c r="I335" s="84" t="b">
        <v>0</v>
      </c>
      <c r="J335" s="84" t="b">
        <v>0</v>
      </c>
      <c r="K335" s="84" t="b">
        <v>0</v>
      </c>
      <c r="L335" s="84" t="b">
        <v>0</v>
      </c>
    </row>
    <row r="336" spans="1:12" ht="15">
      <c r="A336" s="84" t="s">
        <v>312</v>
      </c>
      <c r="B336" s="84" t="s">
        <v>2235</v>
      </c>
      <c r="C336" s="84">
        <v>4</v>
      </c>
      <c r="D336" s="123">
        <v>0.00699689990360743</v>
      </c>
      <c r="E336" s="123">
        <v>2.162116141062368</v>
      </c>
      <c r="F336" s="84" t="s">
        <v>1772</v>
      </c>
      <c r="G336" s="84" t="b">
        <v>0</v>
      </c>
      <c r="H336" s="84" t="b">
        <v>0</v>
      </c>
      <c r="I336" s="84" t="b">
        <v>0</v>
      </c>
      <c r="J336" s="84" t="b">
        <v>0</v>
      </c>
      <c r="K336" s="84" t="b">
        <v>0</v>
      </c>
      <c r="L336" s="84" t="b">
        <v>0</v>
      </c>
    </row>
    <row r="337" spans="1:12" ht="15">
      <c r="A337" s="84" t="s">
        <v>2235</v>
      </c>
      <c r="B337" s="84" t="s">
        <v>1866</v>
      </c>
      <c r="C337" s="84">
        <v>4</v>
      </c>
      <c r="D337" s="123">
        <v>0.00699689990360743</v>
      </c>
      <c r="E337" s="123">
        <v>1.0739800523618173</v>
      </c>
      <c r="F337" s="84" t="s">
        <v>1772</v>
      </c>
      <c r="G337" s="84" t="b">
        <v>0</v>
      </c>
      <c r="H337" s="84" t="b">
        <v>0</v>
      </c>
      <c r="I337" s="84" t="b">
        <v>0</v>
      </c>
      <c r="J337" s="84" t="b">
        <v>0</v>
      </c>
      <c r="K337" s="84" t="b">
        <v>0</v>
      </c>
      <c r="L337" s="84" t="b">
        <v>0</v>
      </c>
    </row>
    <row r="338" spans="1:12" ht="15">
      <c r="A338" s="84" t="s">
        <v>1866</v>
      </c>
      <c r="B338" s="84" t="s">
        <v>2262</v>
      </c>
      <c r="C338" s="84">
        <v>4</v>
      </c>
      <c r="D338" s="123">
        <v>0.00699689990360743</v>
      </c>
      <c r="E338" s="123">
        <v>1.1109636186149872</v>
      </c>
      <c r="F338" s="84" t="s">
        <v>1772</v>
      </c>
      <c r="G338" s="84" t="b">
        <v>0</v>
      </c>
      <c r="H338" s="84" t="b">
        <v>0</v>
      </c>
      <c r="I338" s="84" t="b">
        <v>0</v>
      </c>
      <c r="J338" s="84" t="b">
        <v>0</v>
      </c>
      <c r="K338" s="84" t="b">
        <v>0</v>
      </c>
      <c r="L338" s="84" t="b">
        <v>0</v>
      </c>
    </row>
    <row r="339" spans="1:12" ht="15">
      <c r="A339" s="84" t="s">
        <v>2262</v>
      </c>
      <c r="B339" s="84" t="s">
        <v>2263</v>
      </c>
      <c r="C339" s="84">
        <v>4</v>
      </c>
      <c r="D339" s="123">
        <v>0.00699689990360743</v>
      </c>
      <c r="E339" s="123">
        <v>2.162116141062368</v>
      </c>
      <c r="F339" s="84" t="s">
        <v>1772</v>
      </c>
      <c r="G339" s="84" t="b">
        <v>0</v>
      </c>
      <c r="H339" s="84" t="b">
        <v>0</v>
      </c>
      <c r="I339" s="84" t="b">
        <v>0</v>
      </c>
      <c r="J339" s="84" t="b">
        <v>0</v>
      </c>
      <c r="K339" s="84" t="b">
        <v>0</v>
      </c>
      <c r="L339" s="84" t="b">
        <v>0</v>
      </c>
    </row>
    <row r="340" spans="1:12" ht="15">
      <c r="A340" s="84" t="s">
        <v>2263</v>
      </c>
      <c r="B340" s="84" t="s">
        <v>2264</v>
      </c>
      <c r="C340" s="84">
        <v>4</v>
      </c>
      <c r="D340" s="123">
        <v>0.00699689990360743</v>
      </c>
      <c r="E340" s="123">
        <v>2.162116141062368</v>
      </c>
      <c r="F340" s="84" t="s">
        <v>1772</v>
      </c>
      <c r="G340" s="84" t="b">
        <v>0</v>
      </c>
      <c r="H340" s="84" t="b">
        <v>0</v>
      </c>
      <c r="I340" s="84" t="b">
        <v>0</v>
      </c>
      <c r="J340" s="84" t="b">
        <v>0</v>
      </c>
      <c r="K340" s="84" t="b">
        <v>0</v>
      </c>
      <c r="L340" s="84" t="b">
        <v>0</v>
      </c>
    </row>
    <row r="341" spans="1:12" ht="15">
      <c r="A341" s="84" t="s">
        <v>2264</v>
      </c>
      <c r="B341" s="84" t="s">
        <v>2265</v>
      </c>
      <c r="C341" s="84">
        <v>4</v>
      </c>
      <c r="D341" s="123">
        <v>0.00699689990360743</v>
      </c>
      <c r="E341" s="123">
        <v>2.162116141062368</v>
      </c>
      <c r="F341" s="84" t="s">
        <v>1772</v>
      </c>
      <c r="G341" s="84" t="b">
        <v>0</v>
      </c>
      <c r="H341" s="84" t="b">
        <v>0</v>
      </c>
      <c r="I341" s="84" t="b">
        <v>0</v>
      </c>
      <c r="J341" s="84" t="b">
        <v>0</v>
      </c>
      <c r="K341" s="84" t="b">
        <v>0</v>
      </c>
      <c r="L341" s="84" t="b">
        <v>0</v>
      </c>
    </row>
    <row r="342" spans="1:12" ht="15">
      <c r="A342" s="84" t="s">
        <v>2265</v>
      </c>
      <c r="B342" s="84" t="s">
        <v>311</v>
      </c>
      <c r="C342" s="84">
        <v>4</v>
      </c>
      <c r="D342" s="123">
        <v>0.00699689990360743</v>
      </c>
      <c r="E342" s="123">
        <v>2.162116141062368</v>
      </c>
      <c r="F342" s="84" t="s">
        <v>1772</v>
      </c>
      <c r="G342" s="84" t="b">
        <v>0</v>
      </c>
      <c r="H342" s="84" t="b">
        <v>0</v>
      </c>
      <c r="I342" s="84" t="b">
        <v>0</v>
      </c>
      <c r="J342" s="84" t="b">
        <v>0</v>
      </c>
      <c r="K342" s="84" t="b">
        <v>0</v>
      </c>
      <c r="L342" s="84" t="b">
        <v>0</v>
      </c>
    </row>
    <row r="343" spans="1:12" ht="15">
      <c r="A343" s="84" t="s">
        <v>311</v>
      </c>
      <c r="B343" s="84" t="s">
        <v>310</v>
      </c>
      <c r="C343" s="84">
        <v>4</v>
      </c>
      <c r="D343" s="123">
        <v>0.00699689990360743</v>
      </c>
      <c r="E343" s="123">
        <v>2.162116141062368</v>
      </c>
      <c r="F343" s="84" t="s">
        <v>1772</v>
      </c>
      <c r="G343" s="84" t="b">
        <v>0</v>
      </c>
      <c r="H343" s="84" t="b">
        <v>0</v>
      </c>
      <c r="I343" s="84" t="b">
        <v>0</v>
      </c>
      <c r="J343" s="84" t="b">
        <v>0</v>
      </c>
      <c r="K343" s="84" t="b">
        <v>0</v>
      </c>
      <c r="L343" s="84" t="b">
        <v>0</v>
      </c>
    </row>
    <row r="344" spans="1:12" ht="15">
      <c r="A344" s="84" t="s">
        <v>310</v>
      </c>
      <c r="B344" s="84" t="s">
        <v>292</v>
      </c>
      <c r="C344" s="84">
        <v>4</v>
      </c>
      <c r="D344" s="123">
        <v>0.00699689990360743</v>
      </c>
      <c r="E344" s="123">
        <v>2.162116141062368</v>
      </c>
      <c r="F344" s="84" t="s">
        <v>1772</v>
      </c>
      <c r="G344" s="84" t="b">
        <v>0</v>
      </c>
      <c r="H344" s="84" t="b">
        <v>0</v>
      </c>
      <c r="I344" s="84" t="b">
        <v>0</v>
      </c>
      <c r="J344" s="84" t="b">
        <v>0</v>
      </c>
      <c r="K344" s="84" t="b">
        <v>0</v>
      </c>
      <c r="L344" s="84" t="b">
        <v>0</v>
      </c>
    </row>
    <row r="345" spans="1:12" ht="15">
      <c r="A345" s="84" t="s">
        <v>289</v>
      </c>
      <c r="B345" s="84" t="s">
        <v>312</v>
      </c>
      <c r="C345" s="84">
        <v>3</v>
      </c>
      <c r="D345" s="123">
        <v>0.005840738550846237</v>
      </c>
      <c r="E345" s="123">
        <v>1.1731115253638316</v>
      </c>
      <c r="F345" s="84" t="s">
        <v>1772</v>
      </c>
      <c r="G345" s="84" t="b">
        <v>0</v>
      </c>
      <c r="H345" s="84" t="b">
        <v>0</v>
      </c>
      <c r="I345" s="84" t="b">
        <v>0</v>
      </c>
      <c r="J345" s="84" t="b">
        <v>0</v>
      </c>
      <c r="K345" s="84" t="b">
        <v>0</v>
      </c>
      <c r="L345" s="84" t="b">
        <v>0</v>
      </c>
    </row>
    <row r="346" spans="1:12" ht="15">
      <c r="A346" s="84" t="s">
        <v>2353</v>
      </c>
      <c r="B346" s="84" t="s">
        <v>1868</v>
      </c>
      <c r="C346" s="84">
        <v>2</v>
      </c>
      <c r="D346" s="123">
        <v>0.004451076520360617</v>
      </c>
      <c r="E346" s="123">
        <v>1.1731115253638316</v>
      </c>
      <c r="F346" s="84" t="s">
        <v>1772</v>
      </c>
      <c r="G346" s="84" t="b">
        <v>0</v>
      </c>
      <c r="H346" s="84" t="b">
        <v>0</v>
      </c>
      <c r="I346" s="84" t="b">
        <v>0</v>
      </c>
      <c r="J346" s="84" t="b">
        <v>0</v>
      </c>
      <c r="K346" s="84" t="b">
        <v>0</v>
      </c>
      <c r="L346" s="84" t="b">
        <v>0</v>
      </c>
    </row>
    <row r="347" spans="1:12" ht="15">
      <c r="A347" s="84" t="s">
        <v>1868</v>
      </c>
      <c r="B347" s="84" t="s">
        <v>2193</v>
      </c>
      <c r="C347" s="84">
        <v>2</v>
      </c>
      <c r="D347" s="123">
        <v>0.004451076520360617</v>
      </c>
      <c r="E347" s="123">
        <v>0.8720815296998503</v>
      </c>
      <c r="F347" s="84" t="s">
        <v>1772</v>
      </c>
      <c r="G347" s="84" t="b">
        <v>0</v>
      </c>
      <c r="H347" s="84" t="b">
        <v>0</v>
      </c>
      <c r="I347" s="84" t="b">
        <v>0</v>
      </c>
      <c r="J347" s="84" t="b">
        <v>0</v>
      </c>
      <c r="K347" s="84" t="b">
        <v>0</v>
      </c>
      <c r="L347" s="84" t="b">
        <v>0</v>
      </c>
    </row>
    <row r="348" spans="1:12" ht="15">
      <c r="A348" s="84" t="s">
        <v>2193</v>
      </c>
      <c r="B348" s="84" t="s">
        <v>1907</v>
      </c>
      <c r="C348" s="84">
        <v>2</v>
      </c>
      <c r="D348" s="123">
        <v>0.004451076520360617</v>
      </c>
      <c r="E348" s="123">
        <v>2.287054877670668</v>
      </c>
      <c r="F348" s="84" t="s">
        <v>1772</v>
      </c>
      <c r="G348" s="84" t="b">
        <v>0</v>
      </c>
      <c r="H348" s="84" t="b">
        <v>0</v>
      </c>
      <c r="I348" s="84" t="b">
        <v>0</v>
      </c>
      <c r="J348" s="84" t="b">
        <v>0</v>
      </c>
      <c r="K348" s="84" t="b">
        <v>0</v>
      </c>
      <c r="L348" s="84" t="b">
        <v>0</v>
      </c>
    </row>
    <row r="349" spans="1:12" ht="15">
      <c r="A349" s="84" t="s">
        <v>1907</v>
      </c>
      <c r="B349" s="84" t="s">
        <v>1866</v>
      </c>
      <c r="C349" s="84">
        <v>2</v>
      </c>
      <c r="D349" s="123">
        <v>0.004451076520360617</v>
      </c>
      <c r="E349" s="123">
        <v>1.0739800523618173</v>
      </c>
      <c r="F349" s="84" t="s">
        <v>1772</v>
      </c>
      <c r="G349" s="84" t="b">
        <v>0</v>
      </c>
      <c r="H349" s="84" t="b">
        <v>0</v>
      </c>
      <c r="I349" s="84" t="b">
        <v>0</v>
      </c>
      <c r="J349" s="84" t="b">
        <v>0</v>
      </c>
      <c r="K349" s="84" t="b">
        <v>0</v>
      </c>
      <c r="L349" s="84" t="b">
        <v>0</v>
      </c>
    </row>
    <row r="350" spans="1:12" ht="15">
      <c r="A350" s="84" t="s">
        <v>1866</v>
      </c>
      <c r="B350" s="84" t="s">
        <v>291</v>
      </c>
      <c r="C350" s="84">
        <v>2</v>
      </c>
      <c r="D350" s="123">
        <v>0.004451076520360617</v>
      </c>
      <c r="E350" s="123">
        <v>-0.17907099274753102</v>
      </c>
      <c r="F350" s="84" t="s">
        <v>1772</v>
      </c>
      <c r="G350" s="84" t="b">
        <v>0</v>
      </c>
      <c r="H350" s="84" t="b">
        <v>0</v>
      </c>
      <c r="I350" s="84" t="b">
        <v>0</v>
      </c>
      <c r="J350" s="84" t="b">
        <v>0</v>
      </c>
      <c r="K350" s="84" t="b">
        <v>0</v>
      </c>
      <c r="L350" s="84" t="b">
        <v>0</v>
      </c>
    </row>
    <row r="351" spans="1:12" ht="15">
      <c r="A351" s="84" t="s">
        <v>291</v>
      </c>
      <c r="B351" s="84" t="s">
        <v>2354</v>
      </c>
      <c r="C351" s="84">
        <v>2</v>
      </c>
      <c r="D351" s="123">
        <v>0.004451076520360617</v>
      </c>
      <c r="E351" s="123">
        <v>1.1731115253638316</v>
      </c>
      <c r="F351" s="84" t="s">
        <v>1772</v>
      </c>
      <c r="G351" s="84" t="b">
        <v>0</v>
      </c>
      <c r="H351" s="84" t="b">
        <v>0</v>
      </c>
      <c r="I351" s="84" t="b">
        <v>0</v>
      </c>
      <c r="J351" s="84" t="b">
        <v>0</v>
      </c>
      <c r="K351" s="84" t="b">
        <v>0</v>
      </c>
      <c r="L351" s="84" t="b">
        <v>0</v>
      </c>
    </row>
    <row r="352" spans="1:12" ht="15">
      <c r="A352" s="84" t="s">
        <v>2354</v>
      </c>
      <c r="B352" s="84" t="s">
        <v>2220</v>
      </c>
      <c r="C352" s="84">
        <v>2</v>
      </c>
      <c r="D352" s="123">
        <v>0.004451076520360617</v>
      </c>
      <c r="E352" s="123">
        <v>2.287054877670668</v>
      </c>
      <c r="F352" s="84" t="s">
        <v>1772</v>
      </c>
      <c r="G352" s="84" t="b">
        <v>0</v>
      </c>
      <c r="H352" s="84" t="b">
        <v>0</v>
      </c>
      <c r="I352" s="84" t="b">
        <v>0</v>
      </c>
      <c r="J352" s="84" t="b">
        <v>0</v>
      </c>
      <c r="K352" s="84" t="b">
        <v>0</v>
      </c>
      <c r="L352" s="84" t="b">
        <v>0</v>
      </c>
    </row>
    <row r="353" spans="1:12" ht="15">
      <c r="A353" s="84" t="s">
        <v>2220</v>
      </c>
      <c r="B353" s="84" t="s">
        <v>2355</v>
      </c>
      <c r="C353" s="84">
        <v>2</v>
      </c>
      <c r="D353" s="123">
        <v>0.004451076520360617</v>
      </c>
      <c r="E353" s="123">
        <v>2.287054877670668</v>
      </c>
      <c r="F353" s="84" t="s">
        <v>1772</v>
      </c>
      <c r="G353" s="84" t="b">
        <v>0</v>
      </c>
      <c r="H353" s="84" t="b">
        <v>0</v>
      </c>
      <c r="I353" s="84" t="b">
        <v>0</v>
      </c>
      <c r="J353" s="84" t="b">
        <v>0</v>
      </c>
      <c r="K353" s="84" t="b">
        <v>0</v>
      </c>
      <c r="L353" s="84" t="b">
        <v>0</v>
      </c>
    </row>
    <row r="354" spans="1:12" ht="15">
      <c r="A354" s="84" t="s">
        <v>2355</v>
      </c>
      <c r="B354" s="84" t="s">
        <v>2203</v>
      </c>
      <c r="C354" s="84">
        <v>2</v>
      </c>
      <c r="D354" s="123">
        <v>0.004451076520360617</v>
      </c>
      <c r="E354" s="123">
        <v>2.4631461367263494</v>
      </c>
      <c r="F354" s="84" t="s">
        <v>1772</v>
      </c>
      <c r="G354" s="84" t="b">
        <v>0</v>
      </c>
      <c r="H354" s="84" t="b">
        <v>0</v>
      </c>
      <c r="I354" s="84" t="b">
        <v>0</v>
      </c>
      <c r="J354" s="84" t="b">
        <v>0</v>
      </c>
      <c r="K354" s="84" t="b">
        <v>0</v>
      </c>
      <c r="L354" s="84" t="b">
        <v>0</v>
      </c>
    </row>
    <row r="355" spans="1:12" ht="15">
      <c r="A355" s="84" t="s">
        <v>2203</v>
      </c>
      <c r="B355" s="84" t="s">
        <v>2191</v>
      </c>
      <c r="C355" s="84">
        <v>2</v>
      </c>
      <c r="D355" s="123">
        <v>0.004451076520360617</v>
      </c>
      <c r="E355" s="123">
        <v>2.4631461367263494</v>
      </c>
      <c r="F355" s="84" t="s">
        <v>1772</v>
      </c>
      <c r="G355" s="84" t="b">
        <v>0</v>
      </c>
      <c r="H355" s="84" t="b">
        <v>0</v>
      </c>
      <c r="I355" s="84" t="b">
        <v>0</v>
      </c>
      <c r="J355" s="84" t="b">
        <v>0</v>
      </c>
      <c r="K355" s="84" t="b">
        <v>0</v>
      </c>
      <c r="L355" s="84" t="b">
        <v>0</v>
      </c>
    </row>
    <row r="356" spans="1:12" ht="15">
      <c r="A356" s="84" t="s">
        <v>305</v>
      </c>
      <c r="B356" s="84" t="s">
        <v>1866</v>
      </c>
      <c r="C356" s="84">
        <v>2</v>
      </c>
      <c r="D356" s="123">
        <v>0.004451076520360617</v>
      </c>
      <c r="E356" s="123">
        <v>1.0739800523618173</v>
      </c>
      <c r="F356" s="84" t="s">
        <v>1772</v>
      </c>
      <c r="G356" s="84" t="b">
        <v>0</v>
      </c>
      <c r="H356" s="84" t="b">
        <v>0</v>
      </c>
      <c r="I356" s="84" t="b">
        <v>0</v>
      </c>
      <c r="J356" s="84" t="b">
        <v>0</v>
      </c>
      <c r="K356" s="84" t="b">
        <v>0</v>
      </c>
      <c r="L356" s="84" t="b">
        <v>0</v>
      </c>
    </row>
    <row r="357" spans="1:12" ht="15">
      <c r="A357" s="84" t="s">
        <v>2217</v>
      </c>
      <c r="B357" s="84" t="s">
        <v>1918</v>
      </c>
      <c r="C357" s="84">
        <v>2</v>
      </c>
      <c r="D357" s="123">
        <v>0.004451076520360617</v>
      </c>
      <c r="E357" s="123">
        <v>2.4631461367263494</v>
      </c>
      <c r="F357" s="84" t="s">
        <v>1772</v>
      </c>
      <c r="G357" s="84" t="b">
        <v>0</v>
      </c>
      <c r="H357" s="84" t="b">
        <v>0</v>
      </c>
      <c r="I357" s="84" t="b">
        <v>0</v>
      </c>
      <c r="J357" s="84" t="b">
        <v>0</v>
      </c>
      <c r="K357" s="84" t="b">
        <v>0</v>
      </c>
      <c r="L357" s="84" t="b">
        <v>0</v>
      </c>
    </row>
    <row r="358" spans="1:12" ht="15">
      <c r="A358" s="84" t="s">
        <v>1918</v>
      </c>
      <c r="B358" s="84" t="s">
        <v>2206</v>
      </c>
      <c r="C358" s="84">
        <v>2</v>
      </c>
      <c r="D358" s="123">
        <v>0.004451076520360617</v>
      </c>
      <c r="E358" s="123">
        <v>2.4631461367263494</v>
      </c>
      <c r="F358" s="84" t="s">
        <v>1772</v>
      </c>
      <c r="G358" s="84" t="b">
        <v>0</v>
      </c>
      <c r="H358" s="84" t="b">
        <v>0</v>
      </c>
      <c r="I358" s="84" t="b">
        <v>0</v>
      </c>
      <c r="J358" s="84" t="b">
        <v>0</v>
      </c>
      <c r="K358" s="84" t="b">
        <v>0</v>
      </c>
      <c r="L358" s="84" t="b">
        <v>0</v>
      </c>
    </row>
    <row r="359" spans="1:12" ht="15">
      <c r="A359" s="84" t="s">
        <v>2221</v>
      </c>
      <c r="B359" s="84" t="s">
        <v>2193</v>
      </c>
      <c r="C359" s="84">
        <v>2</v>
      </c>
      <c r="D359" s="123">
        <v>0.004451076520360617</v>
      </c>
      <c r="E359" s="123">
        <v>2.162116141062368</v>
      </c>
      <c r="F359" s="84" t="s">
        <v>1772</v>
      </c>
      <c r="G359" s="84" t="b">
        <v>1</v>
      </c>
      <c r="H359" s="84" t="b">
        <v>0</v>
      </c>
      <c r="I359" s="84" t="b">
        <v>0</v>
      </c>
      <c r="J359" s="84" t="b">
        <v>0</v>
      </c>
      <c r="K359" s="84" t="b">
        <v>0</v>
      </c>
      <c r="L359" s="84" t="b">
        <v>0</v>
      </c>
    </row>
    <row r="360" spans="1:12" ht="15">
      <c r="A360" s="84" t="s">
        <v>1867</v>
      </c>
      <c r="B360" s="84" t="s">
        <v>1876</v>
      </c>
      <c r="C360" s="84">
        <v>29</v>
      </c>
      <c r="D360" s="123">
        <v>0.014481599864034585</v>
      </c>
      <c r="E360" s="123">
        <v>1.2925273076400317</v>
      </c>
      <c r="F360" s="84" t="s">
        <v>1773</v>
      </c>
      <c r="G360" s="84" t="b">
        <v>0</v>
      </c>
      <c r="H360" s="84" t="b">
        <v>0</v>
      </c>
      <c r="I360" s="84" t="b">
        <v>0</v>
      </c>
      <c r="J360" s="84" t="b">
        <v>0</v>
      </c>
      <c r="K360" s="84" t="b">
        <v>0</v>
      </c>
      <c r="L360" s="84" t="b">
        <v>0</v>
      </c>
    </row>
    <row r="361" spans="1:12" ht="15">
      <c r="A361" s="84" t="s">
        <v>1876</v>
      </c>
      <c r="B361" s="84" t="s">
        <v>1878</v>
      </c>
      <c r="C361" s="84">
        <v>13</v>
      </c>
      <c r="D361" s="123">
        <v>0.010769287444772006</v>
      </c>
      <c r="E361" s="123">
        <v>1.4581774830207448</v>
      </c>
      <c r="F361" s="84" t="s">
        <v>1773</v>
      </c>
      <c r="G361" s="84" t="b">
        <v>0</v>
      </c>
      <c r="H361" s="84" t="b">
        <v>0</v>
      </c>
      <c r="I361" s="84" t="b">
        <v>0</v>
      </c>
      <c r="J361" s="84" t="b">
        <v>0</v>
      </c>
      <c r="K361" s="84" t="b">
        <v>0</v>
      </c>
      <c r="L361" s="84" t="b">
        <v>0</v>
      </c>
    </row>
    <row r="362" spans="1:12" ht="15">
      <c r="A362" s="84" t="s">
        <v>1880</v>
      </c>
      <c r="B362" s="84" t="s">
        <v>1881</v>
      </c>
      <c r="C362" s="84">
        <v>10</v>
      </c>
      <c r="D362" s="123">
        <v>0.009360019600495702</v>
      </c>
      <c r="E362" s="123">
        <v>1.8999380173520952</v>
      </c>
      <c r="F362" s="84" t="s">
        <v>1773</v>
      </c>
      <c r="G362" s="84" t="b">
        <v>0</v>
      </c>
      <c r="H362" s="84" t="b">
        <v>0</v>
      </c>
      <c r="I362" s="84" t="b">
        <v>0</v>
      </c>
      <c r="J362" s="84" t="b">
        <v>0</v>
      </c>
      <c r="K362" s="84" t="b">
        <v>0</v>
      </c>
      <c r="L362" s="84" t="b">
        <v>0</v>
      </c>
    </row>
    <row r="363" spans="1:12" ht="15">
      <c r="A363" s="84" t="s">
        <v>283</v>
      </c>
      <c r="B363" s="84" t="s">
        <v>1879</v>
      </c>
      <c r="C363" s="84">
        <v>9</v>
      </c>
      <c r="D363" s="123">
        <v>0.008812891497902294</v>
      </c>
      <c r="E363" s="123">
        <v>1.4805998639788271</v>
      </c>
      <c r="F363" s="84" t="s">
        <v>1773</v>
      </c>
      <c r="G363" s="84" t="b">
        <v>0</v>
      </c>
      <c r="H363" s="84" t="b">
        <v>0</v>
      </c>
      <c r="I363" s="84" t="b">
        <v>0</v>
      </c>
      <c r="J363" s="84" t="b">
        <v>0</v>
      </c>
      <c r="K363" s="84" t="b">
        <v>0</v>
      </c>
      <c r="L363" s="84" t="b">
        <v>0</v>
      </c>
    </row>
    <row r="364" spans="1:12" ht="15">
      <c r="A364" s="84" t="s">
        <v>1879</v>
      </c>
      <c r="B364" s="84" t="s">
        <v>1880</v>
      </c>
      <c r="C364" s="84">
        <v>9</v>
      </c>
      <c r="D364" s="123">
        <v>0.008812891497902294</v>
      </c>
      <c r="E364" s="123">
        <v>1.7494451762714072</v>
      </c>
      <c r="F364" s="84" t="s">
        <v>1773</v>
      </c>
      <c r="G364" s="84" t="b">
        <v>0</v>
      </c>
      <c r="H364" s="84" t="b">
        <v>0</v>
      </c>
      <c r="I364" s="84" t="b">
        <v>0</v>
      </c>
      <c r="J364" s="84" t="b">
        <v>0</v>
      </c>
      <c r="K364" s="84" t="b">
        <v>0</v>
      </c>
      <c r="L364" s="84" t="b">
        <v>0</v>
      </c>
    </row>
    <row r="365" spans="1:12" ht="15">
      <c r="A365" s="84" t="s">
        <v>1881</v>
      </c>
      <c r="B365" s="84" t="s">
        <v>2194</v>
      </c>
      <c r="C365" s="84">
        <v>9</v>
      </c>
      <c r="D365" s="123">
        <v>0.008812891497902294</v>
      </c>
      <c r="E365" s="123">
        <v>1.9413307025103204</v>
      </c>
      <c r="F365" s="84" t="s">
        <v>1773</v>
      </c>
      <c r="G365" s="84" t="b">
        <v>0</v>
      </c>
      <c r="H365" s="84" t="b">
        <v>0</v>
      </c>
      <c r="I365" s="84" t="b">
        <v>0</v>
      </c>
      <c r="J365" s="84" t="b">
        <v>1</v>
      </c>
      <c r="K365" s="84" t="b">
        <v>0</v>
      </c>
      <c r="L365" s="84" t="b">
        <v>0</v>
      </c>
    </row>
    <row r="366" spans="1:12" ht="15">
      <c r="A366" s="84" t="s">
        <v>2194</v>
      </c>
      <c r="B366" s="84" t="s">
        <v>300</v>
      </c>
      <c r="C366" s="84">
        <v>9</v>
      </c>
      <c r="D366" s="123">
        <v>0.008812891497902294</v>
      </c>
      <c r="E366" s="123">
        <v>1.9413307025103204</v>
      </c>
      <c r="F366" s="84" t="s">
        <v>1773</v>
      </c>
      <c r="G366" s="84" t="b">
        <v>1</v>
      </c>
      <c r="H366" s="84" t="b">
        <v>0</v>
      </c>
      <c r="I366" s="84" t="b">
        <v>0</v>
      </c>
      <c r="J366" s="84" t="b">
        <v>0</v>
      </c>
      <c r="K366" s="84" t="b">
        <v>0</v>
      </c>
      <c r="L366" s="84" t="b">
        <v>0</v>
      </c>
    </row>
    <row r="367" spans="1:12" ht="15">
      <c r="A367" s="84" t="s">
        <v>300</v>
      </c>
      <c r="B367" s="84" t="s">
        <v>1867</v>
      </c>
      <c r="C367" s="84">
        <v>9</v>
      </c>
      <c r="D367" s="123">
        <v>0.008812891497902294</v>
      </c>
      <c r="E367" s="123">
        <v>1.214331974574058</v>
      </c>
      <c r="F367" s="84" t="s">
        <v>1773</v>
      </c>
      <c r="G367" s="84" t="b">
        <v>0</v>
      </c>
      <c r="H367" s="84" t="b">
        <v>0</v>
      </c>
      <c r="I367" s="84" t="b">
        <v>0</v>
      </c>
      <c r="J367" s="84" t="b">
        <v>0</v>
      </c>
      <c r="K367" s="84" t="b">
        <v>0</v>
      </c>
      <c r="L367" s="84" t="b">
        <v>0</v>
      </c>
    </row>
    <row r="368" spans="1:12" ht="15">
      <c r="A368" s="84" t="s">
        <v>1876</v>
      </c>
      <c r="B368" s="84" t="s">
        <v>2198</v>
      </c>
      <c r="C368" s="84">
        <v>9</v>
      </c>
      <c r="D368" s="123">
        <v>0.008812891497902294</v>
      </c>
      <c r="E368" s="123">
        <v>1.5203253897695892</v>
      </c>
      <c r="F368" s="84" t="s">
        <v>1773</v>
      </c>
      <c r="G368" s="84" t="b">
        <v>0</v>
      </c>
      <c r="H368" s="84" t="b">
        <v>0</v>
      </c>
      <c r="I368" s="84" t="b">
        <v>0</v>
      </c>
      <c r="J368" s="84" t="b">
        <v>0</v>
      </c>
      <c r="K368" s="84" t="b">
        <v>0</v>
      </c>
      <c r="L368" s="84" t="b">
        <v>0</v>
      </c>
    </row>
    <row r="369" spans="1:12" ht="15">
      <c r="A369" s="84" t="s">
        <v>2198</v>
      </c>
      <c r="B369" s="84" t="s">
        <v>2199</v>
      </c>
      <c r="C369" s="84">
        <v>9</v>
      </c>
      <c r="D369" s="123">
        <v>0.008812891497902294</v>
      </c>
      <c r="E369" s="123">
        <v>2.0284808782292205</v>
      </c>
      <c r="F369" s="84" t="s">
        <v>1773</v>
      </c>
      <c r="G369" s="84" t="b">
        <v>0</v>
      </c>
      <c r="H369" s="84" t="b">
        <v>0</v>
      </c>
      <c r="I369" s="84" t="b">
        <v>0</v>
      </c>
      <c r="J369" s="84" t="b">
        <v>0</v>
      </c>
      <c r="K369" s="84" t="b">
        <v>1</v>
      </c>
      <c r="L369" s="84" t="b">
        <v>0</v>
      </c>
    </row>
    <row r="370" spans="1:12" ht="15">
      <c r="A370" s="84" t="s">
        <v>2199</v>
      </c>
      <c r="B370" s="84" t="s">
        <v>2200</v>
      </c>
      <c r="C370" s="84">
        <v>9</v>
      </c>
      <c r="D370" s="123">
        <v>0.008812891497902294</v>
      </c>
      <c r="E370" s="123">
        <v>2.0284808782292205</v>
      </c>
      <c r="F370" s="84" t="s">
        <v>1773</v>
      </c>
      <c r="G370" s="84" t="b">
        <v>0</v>
      </c>
      <c r="H370" s="84" t="b">
        <v>1</v>
      </c>
      <c r="I370" s="84" t="b">
        <v>0</v>
      </c>
      <c r="J370" s="84" t="b">
        <v>0</v>
      </c>
      <c r="K370" s="84" t="b">
        <v>0</v>
      </c>
      <c r="L370" s="84" t="b">
        <v>0</v>
      </c>
    </row>
    <row r="371" spans="1:12" ht="15">
      <c r="A371" s="84" t="s">
        <v>1866</v>
      </c>
      <c r="B371" s="84" t="s">
        <v>283</v>
      </c>
      <c r="C371" s="84">
        <v>9</v>
      </c>
      <c r="D371" s="123">
        <v>0.008812891497902294</v>
      </c>
      <c r="E371" s="123">
        <v>1.1765434136846582</v>
      </c>
      <c r="F371" s="84" t="s">
        <v>1773</v>
      </c>
      <c r="G371" s="84" t="b">
        <v>0</v>
      </c>
      <c r="H371" s="84" t="b">
        <v>0</v>
      </c>
      <c r="I371" s="84" t="b">
        <v>0</v>
      </c>
      <c r="J371" s="84" t="b">
        <v>0</v>
      </c>
      <c r="K371" s="84" t="b">
        <v>0</v>
      </c>
      <c r="L371" s="84" t="b">
        <v>0</v>
      </c>
    </row>
    <row r="372" spans="1:12" ht="15">
      <c r="A372" s="84" t="s">
        <v>2200</v>
      </c>
      <c r="B372" s="84" t="s">
        <v>2205</v>
      </c>
      <c r="C372" s="84">
        <v>8</v>
      </c>
      <c r="D372" s="123">
        <v>0.008220102653073099</v>
      </c>
      <c r="E372" s="123">
        <v>2.0284808782292205</v>
      </c>
      <c r="F372" s="84" t="s">
        <v>1773</v>
      </c>
      <c r="G372" s="84" t="b">
        <v>0</v>
      </c>
      <c r="H372" s="84" t="b">
        <v>0</v>
      </c>
      <c r="I372" s="84" t="b">
        <v>0</v>
      </c>
      <c r="J372" s="84" t="b">
        <v>0</v>
      </c>
      <c r="K372" s="84" t="b">
        <v>0</v>
      </c>
      <c r="L372" s="84" t="b">
        <v>0</v>
      </c>
    </row>
    <row r="373" spans="1:12" ht="15">
      <c r="A373" s="84" t="s">
        <v>2191</v>
      </c>
      <c r="B373" s="84" t="s">
        <v>2196</v>
      </c>
      <c r="C373" s="84">
        <v>6</v>
      </c>
      <c r="D373" s="123">
        <v>0.006872945185885843</v>
      </c>
      <c r="E373" s="123">
        <v>2.1376253476542884</v>
      </c>
      <c r="F373" s="84" t="s">
        <v>1773</v>
      </c>
      <c r="G373" s="84" t="b">
        <v>0</v>
      </c>
      <c r="H373" s="84" t="b">
        <v>0</v>
      </c>
      <c r="I373" s="84" t="b">
        <v>0</v>
      </c>
      <c r="J373" s="84" t="b">
        <v>0</v>
      </c>
      <c r="K373" s="84" t="b">
        <v>0</v>
      </c>
      <c r="L373" s="84" t="b">
        <v>0</v>
      </c>
    </row>
    <row r="374" spans="1:12" ht="15">
      <c r="A374" s="84" t="s">
        <v>267</v>
      </c>
      <c r="B374" s="84" t="s">
        <v>2197</v>
      </c>
      <c r="C374" s="84">
        <v>6</v>
      </c>
      <c r="D374" s="123">
        <v>0.006872945185885843</v>
      </c>
      <c r="E374" s="123">
        <v>1.9827233876685453</v>
      </c>
      <c r="F374" s="84" t="s">
        <v>1773</v>
      </c>
      <c r="G374" s="84" t="b">
        <v>0</v>
      </c>
      <c r="H374" s="84" t="b">
        <v>0</v>
      </c>
      <c r="I374" s="84" t="b">
        <v>0</v>
      </c>
      <c r="J374" s="84" t="b">
        <v>0</v>
      </c>
      <c r="K374" s="84" t="b">
        <v>0</v>
      </c>
      <c r="L374" s="84" t="b">
        <v>0</v>
      </c>
    </row>
    <row r="375" spans="1:12" ht="15">
      <c r="A375" s="84" t="s">
        <v>2207</v>
      </c>
      <c r="B375" s="84" t="s">
        <v>1866</v>
      </c>
      <c r="C375" s="84">
        <v>6</v>
      </c>
      <c r="D375" s="123">
        <v>0.006872945185885843</v>
      </c>
      <c r="E375" s="123">
        <v>1.0236819953474516</v>
      </c>
      <c r="F375" s="84" t="s">
        <v>1773</v>
      </c>
      <c r="G375" s="84" t="b">
        <v>0</v>
      </c>
      <c r="H375" s="84" t="b">
        <v>0</v>
      </c>
      <c r="I375" s="84" t="b">
        <v>0</v>
      </c>
      <c r="J375" s="84" t="b">
        <v>0</v>
      </c>
      <c r="K375" s="84" t="b">
        <v>0</v>
      </c>
      <c r="L375" s="84" t="b">
        <v>0</v>
      </c>
    </row>
    <row r="376" spans="1:12" ht="15">
      <c r="A376" s="84" t="s">
        <v>283</v>
      </c>
      <c r="B376" s="84" t="s">
        <v>301</v>
      </c>
      <c r="C376" s="84">
        <v>6</v>
      </c>
      <c r="D376" s="123">
        <v>0.006872945185885843</v>
      </c>
      <c r="E376" s="123">
        <v>1.5677500396977273</v>
      </c>
      <c r="F376" s="84" t="s">
        <v>1773</v>
      </c>
      <c r="G376" s="84" t="b">
        <v>0</v>
      </c>
      <c r="H376" s="84" t="b">
        <v>0</v>
      </c>
      <c r="I376" s="84" t="b">
        <v>0</v>
      </c>
      <c r="J376" s="84" t="b">
        <v>0</v>
      </c>
      <c r="K376" s="84" t="b">
        <v>0</v>
      </c>
      <c r="L376" s="84" t="b">
        <v>0</v>
      </c>
    </row>
    <row r="377" spans="1:12" ht="15">
      <c r="A377" s="84" t="s">
        <v>2243</v>
      </c>
      <c r="B377" s="84" t="s">
        <v>1887</v>
      </c>
      <c r="C377" s="84">
        <v>5</v>
      </c>
      <c r="D377" s="123">
        <v>0.006101303453052295</v>
      </c>
      <c r="E377" s="123">
        <v>1.9827233876685453</v>
      </c>
      <c r="F377" s="84" t="s">
        <v>1773</v>
      </c>
      <c r="G377" s="84" t="b">
        <v>0</v>
      </c>
      <c r="H377" s="84" t="b">
        <v>0</v>
      </c>
      <c r="I377" s="84" t="b">
        <v>0</v>
      </c>
      <c r="J377" s="84" t="b">
        <v>0</v>
      </c>
      <c r="K377" s="84" t="b">
        <v>0</v>
      </c>
      <c r="L377" s="84" t="b">
        <v>0</v>
      </c>
    </row>
    <row r="378" spans="1:12" ht="15">
      <c r="A378" s="84" t="s">
        <v>1835</v>
      </c>
      <c r="B378" s="84" t="s">
        <v>1866</v>
      </c>
      <c r="C378" s="84">
        <v>5</v>
      </c>
      <c r="D378" s="123">
        <v>0.006101303453052295</v>
      </c>
      <c r="E378" s="123">
        <v>0.5854788066581589</v>
      </c>
      <c r="F378" s="84" t="s">
        <v>1773</v>
      </c>
      <c r="G378" s="84" t="b">
        <v>0</v>
      </c>
      <c r="H378" s="84" t="b">
        <v>0</v>
      </c>
      <c r="I378" s="84" t="b">
        <v>0</v>
      </c>
      <c r="J378" s="84" t="b">
        <v>0</v>
      </c>
      <c r="K378" s="84" t="b">
        <v>0</v>
      </c>
      <c r="L378" s="84" t="b">
        <v>0</v>
      </c>
    </row>
    <row r="379" spans="1:12" ht="15">
      <c r="A379" s="84" t="s">
        <v>2197</v>
      </c>
      <c r="B379" s="84" t="s">
        <v>1867</v>
      </c>
      <c r="C379" s="84">
        <v>5</v>
      </c>
      <c r="D379" s="123">
        <v>0.006101303453052295</v>
      </c>
      <c r="E379" s="123">
        <v>1.0973621676370333</v>
      </c>
      <c r="F379" s="84" t="s">
        <v>1773</v>
      </c>
      <c r="G379" s="84" t="b">
        <v>0</v>
      </c>
      <c r="H379" s="84" t="b">
        <v>0</v>
      </c>
      <c r="I379" s="84" t="b">
        <v>0</v>
      </c>
      <c r="J379" s="84" t="b">
        <v>0</v>
      </c>
      <c r="K379" s="84" t="b">
        <v>0</v>
      </c>
      <c r="L379" s="84" t="b">
        <v>0</v>
      </c>
    </row>
    <row r="380" spans="1:12" ht="15">
      <c r="A380" s="84" t="s">
        <v>1878</v>
      </c>
      <c r="B380" s="84" t="s">
        <v>2237</v>
      </c>
      <c r="C380" s="84">
        <v>5</v>
      </c>
      <c r="D380" s="123">
        <v>0.006101303453052295</v>
      </c>
      <c r="E380" s="123">
        <v>1.8066321286128642</v>
      </c>
      <c r="F380" s="84" t="s">
        <v>1773</v>
      </c>
      <c r="G380" s="84" t="b">
        <v>0</v>
      </c>
      <c r="H380" s="84" t="b">
        <v>0</v>
      </c>
      <c r="I380" s="84" t="b">
        <v>0</v>
      </c>
      <c r="J380" s="84" t="b">
        <v>1</v>
      </c>
      <c r="K380" s="84" t="b">
        <v>0</v>
      </c>
      <c r="L380" s="84" t="b">
        <v>0</v>
      </c>
    </row>
    <row r="381" spans="1:12" ht="15">
      <c r="A381" s="84" t="s">
        <v>2237</v>
      </c>
      <c r="B381" s="84" t="s">
        <v>2238</v>
      </c>
      <c r="C381" s="84">
        <v>5</v>
      </c>
      <c r="D381" s="123">
        <v>0.006101303453052295</v>
      </c>
      <c r="E381" s="123">
        <v>2.2837533833325265</v>
      </c>
      <c r="F381" s="84" t="s">
        <v>1773</v>
      </c>
      <c r="G381" s="84" t="b">
        <v>1</v>
      </c>
      <c r="H381" s="84" t="b">
        <v>0</v>
      </c>
      <c r="I381" s="84" t="b">
        <v>0</v>
      </c>
      <c r="J381" s="84" t="b">
        <v>0</v>
      </c>
      <c r="K381" s="84" t="b">
        <v>0</v>
      </c>
      <c r="L381" s="84" t="b">
        <v>0</v>
      </c>
    </row>
    <row r="382" spans="1:12" ht="15">
      <c r="A382" s="84" t="s">
        <v>2238</v>
      </c>
      <c r="B382" s="84" t="s">
        <v>2209</v>
      </c>
      <c r="C382" s="84">
        <v>5</v>
      </c>
      <c r="D382" s="123">
        <v>0.006101303453052295</v>
      </c>
      <c r="E382" s="123">
        <v>2.204572137284902</v>
      </c>
      <c r="F382" s="84" t="s">
        <v>1773</v>
      </c>
      <c r="G382" s="84" t="b">
        <v>0</v>
      </c>
      <c r="H382" s="84" t="b">
        <v>0</v>
      </c>
      <c r="I382" s="84" t="b">
        <v>0</v>
      </c>
      <c r="J382" s="84" t="b">
        <v>1</v>
      </c>
      <c r="K382" s="84" t="b">
        <v>0</v>
      </c>
      <c r="L382" s="84" t="b">
        <v>0</v>
      </c>
    </row>
    <row r="383" spans="1:12" ht="15">
      <c r="A383" s="84" t="s">
        <v>2209</v>
      </c>
      <c r="B383" s="84" t="s">
        <v>2207</v>
      </c>
      <c r="C383" s="84">
        <v>5</v>
      </c>
      <c r="D383" s="123">
        <v>0.006101303453052295</v>
      </c>
      <c r="E383" s="123">
        <v>1.9914973119760504</v>
      </c>
      <c r="F383" s="84" t="s">
        <v>1773</v>
      </c>
      <c r="G383" s="84" t="b">
        <v>1</v>
      </c>
      <c r="H383" s="84" t="b">
        <v>0</v>
      </c>
      <c r="I383" s="84" t="b">
        <v>0</v>
      </c>
      <c r="J383" s="84" t="b">
        <v>0</v>
      </c>
      <c r="K383" s="84" t="b">
        <v>0</v>
      </c>
      <c r="L383" s="84" t="b">
        <v>0</v>
      </c>
    </row>
    <row r="384" spans="1:12" ht="15">
      <c r="A384" s="84" t="s">
        <v>305</v>
      </c>
      <c r="B384" s="84" t="s">
        <v>1866</v>
      </c>
      <c r="C384" s="84">
        <v>4</v>
      </c>
      <c r="D384" s="123">
        <v>0.005247086248780104</v>
      </c>
      <c r="E384" s="123">
        <v>0.7384462668667024</v>
      </c>
      <c r="F384" s="84" t="s">
        <v>1773</v>
      </c>
      <c r="G384" s="84" t="b">
        <v>0</v>
      </c>
      <c r="H384" s="84" t="b">
        <v>0</v>
      </c>
      <c r="I384" s="84" t="b">
        <v>0</v>
      </c>
      <c r="J384" s="84" t="b">
        <v>0</v>
      </c>
      <c r="K384" s="84" t="b">
        <v>0</v>
      </c>
      <c r="L384" s="84" t="b">
        <v>0</v>
      </c>
    </row>
    <row r="385" spans="1:12" ht="15">
      <c r="A385" s="84" t="s">
        <v>1887</v>
      </c>
      <c r="B385" s="84" t="s">
        <v>1888</v>
      </c>
      <c r="C385" s="84">
        <v>4</v>
      </c>
      <c r="D385" s="123">
        <v>0.005247086248780104</v>
      </c>
      <c r="E385" s="123">
        <v>1.9827233876685453</v>
      </c>
      <c r="F385" s="84" t="s">
        <v>1773</v>
      </c>
      <c r="G385" s="84" t="b">
        <v>0</v>
      </c>
      <c r="H385" s="84" t="b">
        <v>0</v>
      </c>
      <c r="I385" s="84" t="b">
        <v>0</v>
      </c>
      <c r="J385" s="84" t="b">
        <v>0</v>
      </c>
      <c r="K385" s="84" t="b">
        <v>0</v>
      </c>
      <c r="L385" s="84" t="b">
        <v>0</v>
      </c>
    </row>
    <row r="386" spans="1:12" ht="15">
      <c r="A386" s="84" t="s">
        <v>1888</v>
      </c>
      <c r="B386" s="84" t="s">
        <v>1889</v>
      </c>
      <c r="C386" s="84">
        <v>4</v>
      </c>
      <c r="D386" s="123">
        <v>0.005247086248780104</v>
      </c>
      <c r="E386" s="123">
        <v>2.3806633963405828</v>
      </c>
      <c r="F386" s="84" t="s">
        <v>1773</v>
      </c>
      <c r="G386" s="84" t="b">
        <v>0</v>
      </c>
      <c r="H386" s="84" t="b">
        <v>0</v>
      </c>
      <c r="I386" s="84" t="b">
        <v>0</v>
      </c>
      <c r="J386" s="84" t="b">
        <v>0</v>
      </c>
      <c r="K386" s="84" t="b">
        <v>0</v>
      </c>
      <c r="L386" s="84" t="b">
        <v>0</v>
      </c>
    </row>
    <row r="387" spans="1:12" ht="15">
      <c r="A387" s="84" t="s">
        <v>2239</v>
      </c>
      <c r="B387" s="84" t="s">
        <v>2240</v>
      </c>
      <c r="C387" s="84">
        <v>4</v>
      </c>
      <c r="D387" s="123">
        <v>0.005247086248780104</v>
      </c>
      <c r="E387" s="123">
        <v>2.3806633963405828</v>
      </c>
      <c r="F387" s="84" t="s">
        <v>1773</v>
      </c>
      <c r="G387" s="84" t="b">
        <v>0</v>
      </c>
      <c r="H387" s="84" t="b">
        <v>0</v>
      </c>
      <c r="I387" s="84" t="b">
        <v>0</v>
      </c>
      <c r="J387" s="84" t="b">
        <v>0</v>
      </c>
      <c r="K387" s="84" t="b">
        <v>0</v>
      </c>
      <c r="L387" s="84" t="b">
        <v>0</v>
      </c>
    </row>
    <row r="388" spans="1:12" ht="15">
      <c r="A388" s="84" t="s">
        <v>2240</v>
      </c>
      <c r="B388" s="84" t="s">
        <v>2241</v>
      </c>
      <c r="C388" s="84">
        <v>4</v>
      </c>
      <c r="D388" s="123">
        <v>0.005247086248780104</v>
      </c>
      <c r="E388" s="123">
        <v>2.3806633963405828</v>
      </c>
      <c r="F388" s="84" t="s">
        <v>1773</v>
      </c>
      <c r="G388" s="84" t="b">
        <v>0</v>
      </c>
      <c r="H388" s="84" t="b">
        <v>0</v>
      </c>
      <c r="I388" s="84" t="b">
        <v>0</v>
      </c>
      <c r="J388" s="84" t="b">
        <v>0</v>
      </c>
      <c r="K388" s="84" t="b">
        <v>0</v>
      </c>
      <c r="L388" s="84" t="b">
        <v>0</v>
      </c>
    </row>
    <row r="389" spans="1:12" ht="15">
      <c r="A389" s="84" t="s">
        <v>1918</v>
      </c>
      <c r="B389" s="84" t="s">
        <v>2206</v>
      </c>
      <c r="C389" s="84">
        <v>4</v>
      </c>
      <c r="D389" s="123">
        <v>0.005247086248780104</v>
      </c>
      <c r="E389" s="123">
        <v>2.1376253476542884</v>
      </c>
      <c r="F389" s="84" t="s">
        <v>1773</v>
      </c>
      <c r="G389" s="84" t="b">
        <v>0</v>
      </c>
      <c r="H389" s="84" t="b">
        <v>0</v>
      </c>
      <c r="I389" s="84" t="b">
        <v>0</v>
      </c>
      <c r="J389" s="84" t="b">
        <v>0</v>
      </c>
      <c r="K389" s="84" t="b">
        <v>0</v>
      </c>
      <c r="L389" s="84" t="b">
        <v>0</v>
      </c>
    </row>
    <row r="390" spans="1:12" ht="15">
      <c r="A390" s="84" t="s">
        <v>283</v>
      </c>
      <c r="B390" s="84" t="s">
        <v>2244</v>
      </c>
      <c r="C390" s="84">
        <v>4</v>
      </c>
      <c r="D390" s="123">
        <v>0.005247086248780104</v>
      </c>
      <c r="E390" s="123">
        <v>1.5677500396977273</v>
      </c>
      <c r="F390" s="84" t="s">
        <v>1773</v>
      </c>
      <c r="G390" s="84" t="b">
        <v>0</v>
      </c>
      <c r="H390" s="84" t="b">
        <v>0</v>
      </c>
      <c r="I390" s="84" t="b">
        <v>0</v>
      </c>
      <c r="J390" s="84" t="b">
        <v>0</v>
      </c>
      <c r="K390" s="84" t="b">
        <v>0</v>
      </c>
      <c r="L390" s="84" t="b">
        <v>0</v>
      </c>
    </row>
    <row r="391" spans="1:12" ht="15">
      <c r="A391" s="84" t="s">
        <v>2244</v>
      </c>
      <c r="B391" s="84" t="s">
        <v>1917</v>
      </c>
      <c r="C391" s="84">
        <v>4</v>
      </c>
      <c r="D391" s="123">
        <v>0.005247086248780104</v>
      </c>
      <c r="E391" s="123">
        <v>2.3806633963405828</v>
      </c>
      <c r="F391" s="84" t="s">
        <v>1773</v>
      </c>
      <c r="G391" s="84" t="b">
        <v>0</v>
      </c>
      <c r="H391" s="84" t="b">
        <v>0</v>
      </c>
      <c r="I391" s="84" t="b">
        <v>0</v>
      </c>
      <c r="J391" s="84" t="b">
        <v>0</v>
      </c>
      <c r="K391" s="84" t="b">
        <v>0</v>
      </c>
      <c r="L391" s="84" t="b">
        <v>0</v>
      </c>
    </row>
    <row r="392" spans="1:12" ht="15">
      <c r="A392" s="84" t="s">
        <v>1917</v>
      </c>
      <c r="B392" s="84" t="s">
        <v>2192</v>
      </c>
      <c r="C392" s="84">
        <v>4</v>
      </c>
      <c r="D392" s="123">
        <v>0.005247086248780104</v>
      </c>
      <c r="E392" s="123">
        <v>2.3806633963405828</v>
      </c>
      <c r="F392" s="84" t="s">
        <v>1773</v>
      </c>
      <c r="G392" s="84" t="b">
        <v>0</v>
      </c>
      <c r="H392" s="84" t="b">
        <v>0</v>
      </c>
      <c r="I392" s="84" t="b">
        <v>0</v>
      </c>
      <c r="J392" s="84" t="b">
        <v>0</v>
      </c>
      <c r="K392" s="84" t="b">
        <v>0</v>
      </c>
      <c r="L392" s="84" t="b">
        <v>0</v>
      </c>
    </row>
    <row r="393" spans="1:12" ht="15">
      <c r="A393" s="84" t="s">
        <v>2192</v>
      </c>
      <c r="B393" s="84" t="s">
        <v>2245</v>
      </c>
      <c r="C393" s="84">
        <v>4</v>
      </c>
      <c r="D393" s="123">
        <v>0.005247086248780104</v>
      </c>
      <c r="E393" s="123">
        <v>2.3806633963405828</v>
      </c>
      <c r="F393" s="84" t="s">
        <v>1773</v>
      </c>
      <c r="G393" s="84" t="b">
        <v>0</v>
      </c>
      <c r="H393" s="84" t="b">
        <v>0</v>
      </c>
      <c r="I393" s="84" t="b">
        <v>0</v>
      </c>
      <c r="J393" s="84" t="b">
        <v>0</v>
      </c>
      <c r="K393" s="84" t="b">
        <v>0</v>
      </c>
      <c r="L393" s="84" t="b">
        <v>0</v>
      </c>
    </row>
    <row r="394" spans="1:12" ht="15">
      <c r="A394" s="84" t="s">
        <v>2245</v>
      </c>
      <c r="B394" s="84" t="s">
        <v>2218</v>
      </c>
      <c r="C394" s="84">
        <v>4</v>
      </c>
      <c r="D394" s="123">
        <v>0.005247086248780104</v>
      </c>
      <c r="E394" s="123">
        <v>2.2837533833325265</v>
      </c>
      <c r="F394" s="84" t="s">
        <v>1773</v>
      </c>
      <c r="G394" s="84" t="b">
        <v>0</v>
      </c>
      <c r="H394" s="84" t="b">
        <v>0</v>
      </c>
      <c r="I394" s="84" t="b">
        <v>0</v>
      </c>
      <c r="J394" s="84" t="b">
        <v>0</v>
      </c>
      <c r="K394" s="84" t="b">
        <v>0</v>
      </c>
      <c r="L394" s="84" t="b">
        <v>0</v>
      </c>
    </row>
    <row r="395" spans="1:12" ht="15">
      <c r="A395" s="84" t="s">
        <v>2218</v>
      </c>
      <c r="B395" s="84" t="s">
        <v>2246</v>
      </c>
      <c r="C395" s="84">
        <v>4</v>
      </c>
      <c r="D395" s="123">
        <v>0.005247086248780104</v>
      </c>
      <c r="E395" s="123">
        <v>2.204572137284902</v>
      </c>
      <c r="F395" s="84" t="s">
        <v>1773</v>
      </c>
      <c r="G395" s="84" t="b">
        <v>0</v>
      </c>
      <c r="H395" s="84" t="b">
        <v>0</v>
      </c>
      <c r="I395" s="84" t="b">
        <v>0</v>
      </c>
      <c r="J395" s="84" t="b">
        <v>0</v>
      </c>
      <c r="K395" s="84" t="b">
        <v>0</v>
      </c>
      <c r="L395" s="84" t="b">
        <v>0</v>
      </c>
    </row>
    <row r="396" spans="1:12" ht="15">
      <c r="A396" s="84" t="s">
        <v>2246</v>
      </c>
      <c r="B396" s="84" t="s">
        <v>2247</v>
      </c>
      <c r="C396" s="84">
        <v>4</v>
      </c>
      <c r="D396" s="123">
        <v>0.005247086248780104</v>
      </c>
      <c r="E396" s="123">
        <v>2.3806633963405828</v>
      </c>
      <c r="F396" s="84" t="s">
        <v>1773</v>
      </c>
      <c r="G396" s="84" t="b">
        <v>0</v>
      </c>
      <c r="H396" s="84" t="b">
        <v>0</v>
      </c>
      <c r="I396" s="84" t="b">
        <v>0</v>
      </c>
      <c r="J396" s="84" t="b">
        <v>0</v>
      </c>
      <c r="K396" s="84" t="b">
        <v>0</v>
      </c>
      <c r="L396" s="84" t="b">
        <v>0</v>
      </c>
    </row>
    <row r="397" spans="1:12" ht="15">
      <c r="A397" s="84" t="s">
        <v>2247</v>
      </c>
      <c r="B397" s="84" t="s">
        <v>2248</v>
      </c>
      <c r="C397" s="84">
        <v>4</v>
      </c>
      <c r="D397" s="123">
        <v>0.005247086248780104</v>
      </c>
      <c r="E397" s="123">
        <v>2.3806633963405828</v>
      </c>
      <c r="F397" s="84" t="s">
        <v>1773</v>
      </c>
      <c r="G397" s="84" t="b">
        <v>0</v>
      </c>
      <c r="H397" s="84" t="b">
        <v>0</v>
      </c>
      <c r="I397" s="84" t="b">
        <v>0</v>
      </c>
      <c r="J397" s="84" t="b">
        <v>0</v>
      </c>
      <c r="K397" s="84" t="b">
        <v>0</v>
      </c>
      <c r="L397" s="84" t="b">
        <v>0</v>
      </c>
    </row>
    <row r="398" spans="1:12" ht="15">
      <c r="A398" s="84" t="s">
        <v>1835</v>
      </c>
      <c r="B398" s="84" t="s">
        <v>2202</v>
      </c>
      <c r="C398" s="84">
        <v>4</v>
      </c>
      <c r="D398" s="123">
        <v>0.005247086248780104</v>
      </c>
      <c r="E398" s="123">
        <v>1.6816933920045642</v>
      </c>
      <c r="F398" s="84" t="s">
        <v>1773</v>
      </c>
      <c r="G398" s="84" t="b">
        <v>0</v>
      </c>
      <c r="H398" s="84" t="b">
        <v>0</v>
      </c>
      <c r="I398" s="84" t="b">
        <v>0</v>
      </c>
      <c r="J398" s="84" t="b">
        <v>0</v>
      </c>
      <c r="K398" s="84" t="b">
        <v>0</v>
      </c>
      <c r="L398" s="84" t="b">
        <v>0</v>
      </c>
    </row>
    <row r="399" spans="1:12" ht="15">
      <c r="A399" s="84" t="s">
        <v>2202</v>
      </c>
      <c r="B399" s="84" t="s">
        <v>2250</v>
      </c>
      <c r="C399" s="84">
        <v>4</v>
      </c>
      <c r="D399" s="123">
        <v>0.005247086248780104</v>
      </c>
      <c r="E399" s="123">
        <v>2.2837533833325265</v>
      </c>
      <c r="F399" s="84" t="s">
        <v>1773</v>
      </c>
      <c r="G399" s="84" t="b">
        <v>0</v>
      </c>
      <c r="H399" s="84" t="b">
        <v>0</v>
      </c>
      <c r="I399" s="84" t="b">
        <v>0</v>
      </c>
      <c r="J399" s="84" t="b">
        <v>0</v>
      </c>
      <c r="K399" s="84" t="b">
        <v>0</v>
      </c>
      <c r="L399" s="84" t="b">
        <v>0</v>
      </c>
    </row>
    <row r="400" spans="1:12" ht="15">
      <c r="A400" s="84" t="s">
        <v>2250</v>
      </c>
      <c r="B400" s="84" t="s">
        <v>1867</v>
      </c>
      <c r="C400" s="84">
        <v>4</v>
      </c>
      <c r="D400" s="123">
        <v>0.005247086248780104</v>
      </c>
      <c r="E400" s="123">
        <v>1.301482150292958</v>
      </c>
      <c r="F400" s="84" t="s">
        <v>1773</v>
      </c>
      <c r="G400" s="84" t="b">
        <v>0</v>
      </c>
      <c r="H400" s="84" t="b">
        <v>0</v>
      </c>
      <c r="I400" s="84" t="b">
        <v>0</v>
      </c>
      <c r="J400" s="84" t="b">
        <v>0</v>
      </c>
      <c r="K400" s="84" t="b">
        <v>0</v>
      </c>
      <c r="L400" s="84" t="b">
        <v>0</v>
      </c>
    </row>
    <row r="401" spans="1:12" ht="15">
      <c r="A401" s="84" t="s">
        <v>1867</v>
      </c>
      <c r="B401" s="84" t="s">
        <v>1895</v>
      </c>
      <c r="C401" s="84">
        <v>4</v>
      </c>
      <c r="D401" s="123">
        <v>0.005247086248780104</v>
      </c>
      <c r="E401" s="123">
        <v>1.1956172946319754</v>
      </c>
      <c r="F401" s="84" t="s">
        <v>1773</v>
      </c>
      <c r="G401" s="84" t="b">
        <v>0</v>
      </c>
      <c r="H401" s="84" t="b">
        <v>0</v>
      </c>
      <c r="I401" s="84" t="b">
        <v>0</v>
      </c>
      <c r="J401" s="84" t="b">
        <v>0</v>
      </c>
      <c r="K401" s="84" t="b">
        <v>1</v>
      </c>
      <c r="L401" s="84" t="b">
        <v>0</v>
      </c>
    </row>
    <row r="402" spans="1:12" ht="15">
      <c r="A402" s="84" t="s">
        <v>1895</v>
      </c>
      <c r="B402" s="84" t="s">
        <v>2274</v>
      </c>
      <c r="C402" s="84">
        <v>4</v>
      </c>
      <c r="D402" s="123">
        <v>0.005247086248780104</v>
      </c>
      <c r="E402" s="123">
        <v>2.2837533833325265</v>
      </c>
      <c r="F402" s="84" t="s">
        <v>1773</v>
      </c>
      <c r="G402" s="84" t="b">
        <v>0</v>
      </c>
      <c r="H402" s="84" t="b">
        <v>1</v>
      </c>
      <c r="I402" s="84" t="b">
        <v>0</v>
      </c>
      <c r="J402" s="84" t="b">
        <v>0</v>
      </c>
      <c r="K402" s="84" t="b">
        <v>0</v>
      </c>
      <c r="L402" s="84" t="b">
        <v>0</v>
      </c>
    </row>
    <row r="403" spans="1:12" ht="15">
      <c r="A403" s="84" t="s">
        <v>2274</v>
      </c>
      <c r="B403" s="84" t="s">
        <v>267</v>
      </c>
      <c r="C403" s="84">
        <v>4</v>
      </c>
      <c r="D403" s="123">
        <v>0.005247086248780104</v>
      </c>
      <c r="E403" s="123">
        <v>2.3806633963405828</v>
      </c>
      <c r="F403" s="84" t="s">
        <v>1773</v>
      </c>
      <c r="G403" s="84" t="b">
        <v>0</v>
      </c>
      <c r="H403" s="84" t="b">
        <v>0</v>
      </c>
      <c r="I403" s="84" t="b">
        <v>0</v>
      </c>
      <c r="J403" s="84" t="b">
        <v>0</v>
      </c>
      <c r="K403" s="84" t="b">
        <v>0</v>
      </c>
      <c r="L403" s="84" t="b">
        <v>0</v>
      </c>
    </row>
    <row r="404" spans="1:12" ht="15">
      <c r="A404" s="84" t="s">
        <v>267</v>
      </c>
      <c r="B404" s="84" t="s">
        <v>1867</v>
      </c>
      <c r="C404" s="84">
        <v>4</v>
      </c>
      <c r="D404" s="123">
        <v>0.005247086248780104</v>
      </c>
      <c r="E404" s="123">
        <v>0.9035421416209206</v>
      </c>
      <c r="F404" s="84" t="s">
        <v>1773</v>
      </c>
      <c r="G404" s="84" t="b">
        <v>0</v>
      </c>
      <c r="H404" s="84" t="b">
        <v>0</v>
      </c>
      <c r="I404" s="84" t="b">
        <v>0</v>
      </c>
      <c r="J404" s="84" t="b">
        <v>0</v>
      </c>
      <c r="K404" s="84" t="b">
        <v>0</v>
      </c>
      <c r="L404" s="84" t="b">
        <v>0</v>
      </c>
    </row>
    <row r="405" spans="1:12" ht="15">
      <c r="A405" s="84" t="s">
        <v>1878</v>
      </c>
      <c r="B405" s="84" t="s">
        <v>2195</v>
      </c>
      <c r="C405" s="84">
        <v>4</v>
      </c>
      <c r="D405" s="123">
        <v>0.005247086248780104</v>
      </c>
      <c r="E405" s="123">
        <v>1.630540869557183</v>
      </c>
      <c r="F405" s="84" t="s">
        <v>1773</v>
      </c>
      <c r="G405" s="84" t="b">
        <v>0</v>
      </c>
      <c r="H405" s="84" t="b">
        <v>0</v>
      </c>
      <c r="I405" s="84" t="b">
        <v>0</v>
      </c>
      <c r="J405" s="84" t="b">
        <v>1</v>
      </c>
      <c r="K405" s="84" t="b">
        <v>0</v>
      </c>
      <c r="L405" s="84" t="b">
        <v>0</v>
      </c>
    </row>
    <row r="406" spans="1:12" ht="15">
      <c r="A406" s="84" t="s">
        <v>2195</v>
      </c>
      <c r="B406" s="84" t="s">
        <v>2275</v>
      </c>
      <c r="C406" s="84">
        <v>4</v>
      </c>
      <c r="D406" s="123">
        <v>0.005247086248780104</v>
      </c>
      <c r="E406" s="123">
        <v>2.0284808782292205</v>
      </c>
      <c r="F406" s="84" t="s">
        <v>1773</v>
      </c>
      <c r="G406" s="84" t="b">
        <v>1</v>
      </c>
      <c r="H406" s="84" t="b">
        <v>0</v>
      </c>
      <c r="I406" s="84" t="b">
        <v>0</v>
      </c>
      <c r="J406" s="84" t="b">
        <v>0</v>
      </c>
      <c r="K406" s="84" t="b">
        <v>0</v>
      </c>
      <c r="L406" s="84" t="b">
        <v>0</v>
      </c>
    </row>
    <row r="407" spans="1:12" ht="15">
      <c r="A407" s="84" t="s">
        <v>2242</v>
      </c>
      <c r="B407" s="84" t="s">
        <v>2281</v>
      </c>
      <c r="C407" s="84">
        <v>3</v>
      </c>
      <c r="D407" s="123">
        <v>0.0042892487846255874</v>
      </c>
      <c r="E407" s="123">
        <v>2.2837533833325265</v>
      </c>
      <c r="F407" s="84" t="s">
        <v>1773</v>
      </c>
      <c r="G407" s="84" t="b">
        <v>0</v>
      </c>
      <c r="H407" s="84" t="b">
        <v>0</v>
      </c>
      <c r="I407" s="84" t="b">
        <v>0</v>
      </c>
      <c r="J407" s="84" t="b">
        <v>0</v>
      </c>
      <c r="K407" s="84" t="b">
        <v>0</v>
      </c>
      <c r="L407" s="84" t="b">
        <v>0</v>
      </c>
    </row>
    <row r="408" spans="1:12" ht="15">
      <c r="A408" s="84" t="s">
        <v>2281</v>
      </c>
      <c r="B408" s="84" t="s">
        <v>1866</v>
      </c>
      <c r="C408" s="84">
        <v>3</v>
      </c>
      <c r="D408" s="123">
        <v>0.0042892487846255874</v>
      </c>
      <c r="E408" s="123">
        <v>1.090628784978065</v>
      </c>
      <c r="F408" s="84" t="s">
        <v>1773</v>
      </c>
      <c r="G408" s="84" t="b">
        <v>0</v>
      </c>
      <c r="H408" s="84" t="b">
        <v>0</v>
      </c>
      <c r="I408" s="84" t="b">
        <v>0</v>
      </c>
      <c r="J408" s="84" t="b">
        <v>0</v>
      </c>
      <c r="K408" s="84" t="b">
        <v>0</v>
      </c>
      <c r="L408" s="84" t="b">
        <v>0</v>
      </c>
    </row>
    <row r="409" spans="1:12" ht="15">
      <c r="A409" s="84" t="s">
        <v>1866</v>
      </c>
      <c r="B409" s="84" t="s">
        <v>321</v>
      </c>
      <c r="C409" s="84">
        <v>3</v>
      </c>
      <c r="D409" s="123">
        <v>0.0042892487846255874</v>
      </c>
      <c r="E409" s="123">
        <v>1.426420886901258</v>
      </c>
      <c r="F409" s="84" t="s">
        <v>1773</v>
      </c>
      <c r="G409" s="84" t="b">
        <v>0</v>
      </c>
      <c r="H409" s="84" t="b">
        <v>0</v>
      </c>
      <c r="I409" s="84" t="b">
        <v>0</v>
      </c>
      <c r="J409" s="84" t="b">
        <v>0</v>
      </c>
      <c r="K409" s="84" t="b">
        <v>0</v>
      </c>
      <c r="L409" s="84" t="b">
        <v>0</v>
      </c>
    </row>
    <row r="410" spans="1:12" ht="15">
      <c r="A410" s="84" t="s">
        <v>2222</v>
      </c>
      <c r="B410" s="84" t="s">
        <v>2282</v>
      </c>
      <c r="C410" s="84">
        <v>3</v>
      </c>
      <c r="D410" s="123">
        <v>0.0042892487846255874</v>
      </c>
      <c r="E410" s="123">
        <v>2.204572137284902</v>
      </c>
      <c r="F410" s="84" t="s">
        <v>1773</v>
      </c>
      <c r="G410" s="84" t="b">
        <v>0</v>
      </c>
      <c r="H410" s="84" t="b">
        <v>0</v>
      </c>
      <c r="I410" s="84" t="b">
        <v>0</v>
      </c>
      <c r="J410" s="84" t="b">
        <v>0</v>
      </c>
      <c r="K410" s="84" t="b">
        <v>0</v>
      </c>
      <c r="L410" s="84" t="b">
        <v>0</v>
      </c>
    </row>
    <row r="411" spans="1:12" ht="15">
      <c r="A411" s="84" t="s">
        <v>260</v>
      </c>
      <c r="B411" s="84" t="s">
        <v>1867</v>
      </c>
      <c r="C411" s="84">
        <v>3</v>
      </c>
      <c r="D411" s="123">
        <v>0.0042892487846255874</v>
      </c>
      <c r="E411" s="123">
        <v>1.1765434136846582</v>
      </c>
      <c r="F411" s="84" t="s">
        <v>1773</v>
      </c>
      <c r="G411" s="84" t="b">
        <v>0</v>
      </c>
      <c r="H411" s="84" t="b">
        <v>0</v>
      </c>
      <c r="I411" s="84" t="b">
        <v>0</v>
      </c>
      <c r="J411" s="84" t="b">
        <v>0</v>
      </c>
      <c r="K411" s="84" t="b">
        <v>0</v>
      </c>
      <c r="L411" s="84" t="b">
        <v>0</v>
      </c>
    </row>
    <row r="412" spans="1:12" ht="15">
      <c r="A412" s="84" t="s">
        <v>1876</v>
      </c>
      <c r="B412" s="84" t="s">
        <v>2226</v>
      </c>
      <c r="C412" s="84">
        <v>3</v>
      </c>
      <c r="D412" s="123">
        <v>0.0042892487846255874</v>
      </c>
      <c r="E412" s="123">
        <v>1.5203253897695892</v>
      </c>
      <c r="F412" s="84" t="s">
        <v>1773</v>
      </c>
      <c r="G412" s="84" t="b">
        <v>0</v>
      </c>
      <c r="H412" s="84" t="b">
        <v>0</v>
      </c>
      <c r="I412" s="84" t="b">
        <v>0</v>
      </c>
      <c r="J412" s="84" t="b">
        <v>0</v>
      </c>
      <c r="K412" s="84" t="b">
        <v>0</v>
      </c>
      <c r="L412" s="84" t="b">
        <v>0</v>
      </c>
    </row>
    <row r="413" spans="1:12" ht="15">
      <c r="A413" s="84" t="s">
        <v>2226</v>
      </c>
      <c r="B413" s="84" t="s">
        <v>2227</v>
      </c>
      <c r="C413" s="84">
        <v>3</v>
      </c>
      <c r="D413" s="123">
        <v>0.0042892487846255874</v>
      </c>
      <c r="E413" s="123">
        <v>2.5056021329488827</v>
      </c>
      <c r="F413" s="84" t="s">
        <v>1773</v>
      </c>
      <c r="G413" s="84" t="b">
        <v>0</v>
      </c>
      <c r="H413" s="84" t="b">
        <v>0</v>
      </c>
      <c r="I413" s="84" t="b">
        <v>0</v>
      </c>
      <c r="J413" s="84" t="b">
        <v>0</v>
      </c>
      <c r="K413" s="84" t="b">
        <v>0</v>
      </c>
      <c r="L413" s="84" t="b">
        <v>0</v>
      </c>
    </row>
    <row r="414" spans="1:12" ht="15">
      <c r="A414" s="84" t="s">
        <v>2227</v>
      </c>
      <c r="B414" s="84" t="s">
        <v>2228</v>
      </c>
      <c r="C414" s="84">
        <v>3</v>
      </c>
      <c r="D414" s="123">
        <v>0.0042892487846255874</v>
      </c>
      <c r="E414" s="123">
        <v>2.5056021329488827</v>
      </c>
      <c r="F414" s="84" t="s">
        <v>1773</v>
      </c>
      <c r="G414" s="84" t="b">
        <v>0</v>
      </c>
      <c r="H414" s="84" t="b">
        <v>0</v>
      </c>
      <c r="I414" s="84" t="b">
        <v>0</v>
      </c>
      <c r="J414" s="84" t="b">
        <v>0</v>
      </c>
      <c r="K414" s="84" t="b">
        <v>0</v>
      </c>
      <c r="L414" s="84" t="b">
        <v>0</v>
      </c>
    </row>
    <row r="415" spans="1:12" ht="15">
      <c r="A415" s="84" t="s">
        <v>2228</v>
      </c>
      <c r="B415" s="84" t="s">
        <v>2229</v>
      </c>
      <c r="C415" s="84">
        <v>3</v>
      </c>
      <c r="D415" s="123">
        <v>0.0042892487846255874</v>
      </c>
      <c r="E415" s="123">
        <v>2.5056021329488827</v>
      </c>
      <c r="F415" s="84" t="s">
        <v>1773</v>
      </c>
      <c r="G415" s="84" t="b">
        <v>0</v>
      </c>
      <c r="H415" s="84" t="b">
        <v>0</v>
      </c>
      <c r="I415" s="84" t="b">
        <v>0</v>
      </c>
      <c r="J415" s="84" t="b">
        <v>0</v>
      </c>
      <c r="K415" s="84" t="b">
        <v>0</v>
      </c>
      <c r="L415" s="84" t="b">
        <v>0</v>
      </c>
    </row>
    <row r="416" spans="1:12" ht="15">
      <c r="A416" s="84" t="s">
        <v>2229</v>
      </c>
      <c r="B416" s="84" t="s">
        <v>2230</v>
      </c>
      <c r="C416" s="84">
        <v>3</v>
      </c>
      <c r="D416" s="123">
        <v>0.0042892487846255874</v>
      </c>
      <c r="E416" s="123">
        <v>2.5056021329488827</v>
      </c>
      <c r="F416" s="84" t="s">
        <v>1773</v>
      </c>
      <c r="G416" s="84" t="b">
        <v>0</v>
      </c>
      <c r="H416" s="84" t="b">
        <v>0</v>
      </c>
      <c r="I416" s="84" t="b">
        <v>0</v>
      </c>
      <c r="J416" s="84" t="b">
        <v>0</v>
      </c>
      <c r="K416" s="84" t="b">
        <v>0</v>
      </c>
      <c r="L416" s="84" t="b">
        <v>0</v>
      </c>
    </row>
    <row r="417" spans="1:12" ht="15">
      <c r="A417" s="84" t="s">
        <v>2230</v>
      </c>
      <c r="B417" s="84" t="s">
        <v>2231</v>
      </c>
      <c r="C417" s="84">
        <v>3</v>
      </c>
      <c r="D417" s="123">
        <v>0.0042892487846255874</v>
      </c>
      <c r="E417" s="123">
        <v>2.5056021329488827</v>
      </c>
      <c r="F417" s="84" t="s">
        <v>1773</v>
      </c>
      <c r="G417" s="84" t="b">
        <v>0</v>
      </c>
      <c r="H417" s="84" t="b">
        <v>0</v>
      </c>
      <c r="I417" s="84" t="b">
        <v>0</v>
      </c>
      <c r="J417" s="84" t="b">
        <v>0</v>
      </c>
      <c r="K417" s="84" t="b">
        <v>0</v>
      </c>
      <c r="L417" s="84" t="b">
        <v>0</v>
      </c>
    </row>
    <row r="418" spans="1:12" ht="15">
      <c r="A418" s="84" t="s">
        <v>2231</v>
      </c>
      <c r="B418" s="84" t="s">
        <v>2219</v>
      </c>
      <c r="C418" s="84">
        <v>3</v>
      </c>
      <c r="D418" s="123">
        <v>0.0042892487846255874</v>
      </c>
      <c r="E418" s="123">
        <v>2.5056021329488827</v>
      </c>
      <c r="F418" s="84" t="s">
        <v>1773</v>
      </c>
      <c r="G418" s="84" t="b">
        <v>0</v>
      </c>
      <c r="H418" s="84" t="b">
        <v>0</v>
      </c>
      <c r="I418" s="84" t="b">
        <v>0</v>
      </c>
      <c r="J418" s="84" t="b">
        <v>0</v>
      </c>
      <c r="K418" s="84" t="b">
        <v>0</v>
      </c>
      <c r="L418" s="84" t="b">
        <v>0</v>
      </c>
    </row>
    <row r="419" spans="1:12" ht="15">
      <c r="A419" s="84" t="s">
        <v>2219</v>
      </c>
      <c r="B419" s="84" t="s">
        <v>2201</v>
      </c>
      <c r="C419" s="84">
        <v>3</v>
      </c>
      <c r="D419" s="123">
        <v>0.0042892487846255874</v>
      </c>
      <c r="E419" s="123">
        <v>2.3806633963405828</v>
      </c>
      <c r="F419" s="84" t="s">
        <v>1773</v>
      </c>
      <c r="G419" s="84" t="b">
        <v>0</v>
      </c>
      <c r="H419" s="84" t="b">
        <v>0</v>
      </c>
      <c r="I419" s="84" t="b">
        <v>0</v>
      </c>
      <c r="J419" s="84" t="b">
        <v>0</v>
      </c>
      <c r="K419" s="84" t="b">
        <v>0</v>
      </c>
      <c r="L419" s="84" t="b">
        <v>0</v>
      </c>
    </row>
    <row r="420" spans="1:12" ht="15">
      <c r="A420" s="84" t="s">
        <v>2201</v>
      </c>
      <c r="B420" s="84" t="s">
        <v>2232</v>
      </c>
      <c r="C420" s="84">
        <v>3</v>
      </c>
      <c r="D420" s="123">
        <v>0.0042892487846255874</v>
      </c>
      <c r="E420" s="123">
        <v>2.255724659732283</v>
      </c>
      <c r="F420" s="84" t="s">
        <v>1773</v>
      </c>
      <c r="G420" s="84" t="b">
        <v>0</v>
      </c>
      <c r="H420" s="84" t="b">
        <v>0</v>
      </c>
      <c r="I420" s="84" t="b">
        <v>0</v>
      </c>
      <c r="J420" s="84" t="b">
        <v>0</v>
      </c>
      <c r="K420" s="84" t="b">
        <v>0</v>
      </c>
      <c r="L420" s="84" t="b">
        <v>0</v>
      </c>
    </row>
    <row r="421" spans="1:12" ht="15">
      <c r="A421" s="84" t="s">
        <v>2232</v>
      </c>
      <c r="B421" s="84" t="s">
        <v>1866</v>
      </c>
      <c r="C421" s="84">
        <v>3</v>
      </c>
      <c r="D421" s="123">
        <v>0.0042892487846255874</v>
      </c>
      <c r="E421" s="123">
        <v>0.9656900483697649</v>
      </c>
      <c r="F421" s="84" t="s">
        <v>1773</v>
      </c>
      <c r="G421" s="84" t="b">
        <v>0</v>
      </c>
      <c r="H421" s="84" t="b">
        <v>0</v>
      </c>
      <c r="I421" s="84" t="b">
        <v>0</v>
      </c>
      <c r="J421" s="84" t="b">
        <v>0</v>
      </c>
      <c r="K421" s="84" t="b">
        <v>0</v>
      </c>
      <c r="L421" s="84" t="b">
        <v>0</v>
      </c>
    </row>
    <row r="422" spans="1:12" ht="15">
      <c r="A422" s="84" t="s">
        <v>2302</v>
      </c>
      <c r="B422" s="84" t="s">
        <v>1909</v>
      </c>
      <c r="C422" s="84">
        <v>3</v>
      </c>
      <c r="D422" s="123">
        <v>0.0042892487846255874</v>
      </c>
      <c r="E422" s="123">
        <v>2.079633400676602</v>
      </c>
      <c r="F422" s="84" t="s">
        <v>1773</v>
      </c>
      <c r="G422" s="84" t="b">
        <v>0</v>
      </c>
      <c r="H422" s="84" t="b">
        <v>0</v>
      </c>
      <c r="I422" s="84" t="b">
        <v>0</v>
      </c>
      <c r="J422" s="84" t="b">
        <v>0</v>
      </c>
      <c r="K422" s="84" t="b">
        <v>0</v>
      </c>
      <c r="L422" s="84" t="b">
        <v>0</v>
      </c>
    </row>
    <row r="423" spans="1:12" ht="15">
      <c r="A423" s="84" t="s">
        <v>1909</v>
      </c>
      <c r="B423" s="84" t="s">
        <v>2303</v>
      </c>
      <c r="C423" s="84">
        <v>3</v>
      </c>
      <c r="D423" s="123">
        <v>0.0042892487846255874</v>
      </c>
      <c r="E423" s="123">
        <v>2.079633400676602</v>
      </c>
      <c r="F423" s="84" t="s">
        <v>1773</v>
      </c>
      <c r="G423" s="84" t="b">
        <v>0</v>
      </c>
      <c r="H423" s="84" t="b">
        <v>0</v>
      </c>
      <c r="I423" s="84" t="b">
        <v>0</v>
      </c>
      <c r="J423" s="84" t="b">
        <v>0</v>
      </c>
      <c r="K423" s="84" t="b">
        <v>0</v>
      </c>
      <c r="L423" s="84" t="b">
        <v>0</v>
      </c>
    </row>
    <row r="424" spans="1:12" ht="15">
      <c r="A424" s="84" t="s">
        <v>2303</v>
      </c>
      <c r="B424" s="84" t="s">
        <v>2243</v>
      </c>
      <c r="C424" s="84">
        <v>3</v>
      </c>
      <c r="D424" s="123">
        <v>0.0042892487846255874</v>
      </c>
      <c r="E424" s="123">
        <v>2.3806633963405828</v>
      </c>
      <c r="F424" s="84" t="s">
        <v>1773</v>
      </c>
      <c r="G424" s="84" t="b">
        <v>0</v>
      </c>
      <c r="H424" s="84" t="b">
        <v>0</v>
      </c>
      <c r="I424" s="84" t="b">
        <v>0</v>
      </c>
      <c r="J424" s="84" t="b">
        <v>0</v>
      </c>
      <c r="K424" s="84" t="b">
        <v>0</v>
      </c>
      <c r="L424" s="84" t="b">
        <v>0</v>
      </c>
    </row>
    <row r="425" spans="1:12" ht="15">
      <c r="A425" s="84" t="s">
        <v>1887</v>
      </c>
      <c r="B425" s="84" t="s">
        <v>2304</v>
      </c>
      <c r="C425" s="84">
        <v>3</v>
      </c>
      <c r="D425" s="123">
        <v>0.0042892487846255874</v>
      </c>
      <c r="E425" s="123">
        <v>1.9827233876685453</v>
      </c>
      <c r="F425" s="84" t="s">
        <v>1773</v>
      </c>
      <c r="G425" s="84" t="b">
        <v>0</v>
      </c>
      <c r="H425" s="84" t="b">
        <v>0</v>
      </c>
      <c r="I425" s="84" t="b">
        <v>0</v>
      </c>
      <c r="J425" s="84" t="b">
        <v>0</v>
      </c>
      <c r="K425" s="84" t="b">
        <v>0</v>
      </c>
      <c r="L425" s="84" t="b">
        <v>0</v>
      </c>
    </row>
    <row r="426" spans="1:12" ht="15">
      <c r="A426" s="84" t="s">
        <v>2304</v>
      </c>
      <c r="B426" s="84" t="s">
        <v>2305</v>
      </c>
      <c r="C426" s="84">
        <v>3</v>
      </c>
      <c r="D426" s="123">
        <v>0.0042892487846255874</v>
      </c>
      <c r="E426" s="123">
        <v>2.5056021329488827</v>
      </c>
      <c r="F426" s="84" t="s">
        <v>1773</v>
      </c>
      <c r="G426" s="84" t="b">
        <v>0</v>
      </c>
      <c r="H426" s="84" t="b">
        <v>0</v>
      </c>
      <c r="I426" s="84" t="b">
        <v>0</v>
      </c>
      <c r="J426" s="84" t="b">
        <v>0</v>
      </c>
      <c r="K426" s="84" t="b">
        <v>0</v>
      </c>
      <c r="L426" s="84" t="b">
        <v>0</v>
      </c>
    </row>
    <row r="427" spans="1:12" ht="15">
      <c r="A427" s="84" t="s">
        <v>2305</v>
      </c>
      <c r="B427" s="84" t="s">
        <v>1909</v>
      </c>
      <c r="C427" s="84">
        <v>3</v>
      </c>
      <c r="D427" s="123">
        <v>0.0042892487846255874</v>
      </c>
      <c r="E427" s="123">
        <v>2.079633400676602</v>
      </c>
      <c r="F427" s="84" t="s">
        <v>1773</v>
      </c>
      <c r="G427" s="84" t="b">
        <v>0</v>
      </c>
      <c r="H427" s="84" t="b">
        <v>0</v>
      </c>
      <c r="I427" s="84" t="b">
        <v>0</v>
      </c>
      <c r="J427" s="84" t="b">
        <v>0</v>
      </c>
      <c r="K427" s="84" t="b">
        <v>0</v>
      </c>
      <c r="L427" s="84" t="b">
        <v>0</v>
      </c>
    </row>
    <row r="428" spans="1:12" ht="15">
      <c r="A428" s="84" t="s">
        <v>1909</v>
      </c>
      <c r="B428" s="84" t="s">
        <v>2306</v>
      </c>
      <c r="C428" s="84">
        <v>3</v>
      </c>
      <c r="D428" s="123">
        <v>0.0042892487846255874</v>
      </c>
      <c r="E428" s="123">
        <v>2.079633400676602</v>
      </c>
      <c r="F428" s="84" t="s">
        <v>1773</v>
      </c>
      <c r="G428" s="84" t="b">
        <v>0</v>
      </c>
      <c r="H428" s="84" t="b">
        <v>0</v>
      </c>
      <c r="I428" s="84" t="b">
        <v>0</v>
      </c>
      <c r="J428" s="84" t="b">
        <v>0</v>
      </c>
      <c r="K428" s="84" t="b">
        <v>0</v>
      </c>
      <c r="L428" s="84" t="b">
        <v>0</v>
      </c>
    </row>
    <row r="429" spans="1:12" ht="15">
      <c r="A429" s="84" t="s">
        <v>2306</v>
      </c>
      <c r="B429" s="84" t="s">
        <v>2307</v>
      </c>
      <c r="C429" s="84">
        <v>3</v>
      </c>
      <c r="D429" s="123">
        <v>0.0042892487846255874</v>
      </c>
      <c r="E429" s="123">
        <v>2.5056021329488827</v>
      </c>
      <c r="F429" s="84" t="s">
        <v>1773</v>
      </c>
      <c r="G429" s="84" t="b">
        <v>0</v>
      </c>
      <c r="H429" s="84" t="b">
        <v>0</v>
      </c>
      <c r="I429" s="84" t="b">
        <v>0</v>
      </c>
      <c r="J429" s="84" t="b">
        <v>0</v>
      </c>
      <c r="K429" s="84" t="b">
        <v>0</v>
      </c>
      <c r="L429" s="84" t="b">
        <v>0</v>
      </c>
    </row>
    <row r="430" spans="1:12" ht="15">
      <c r="A430" s="84" t="s">
        <v>2307</v>
      </c>
      <c r="B430" s="84" t="s">
        <v>2208</v>
      </c>
      <c r="C430" s="84">
        <v>3</v>
      </c>
      <c r="D430" s="123">
        <v>0.0042892487846255874</v>
      </c>
      <c r="E430" s="123">
        <v>2.2837533833325265</v>
      </c>
      <c r="F430" s="84" t="s">
        <v>1773</v>
      </c>
      <c r="G430" s="84" t="b">
        <v>0</v>
      </c>
      <c r="H430" s="84" t="b">
        <v>0</v>
      </c>
      <c r="I430" s="84" t="b">
        <v>0</v>
      </c>
      <c r="J430" s="84" t="b">
        <v>0</v>
      </c>
      <c r="K430" s="84" t="b">
        <v>0</v>
      </c>
      <c r="L430" s="84" t="b">
        <v>0</v>
      </c>
    </row>
    <row r="431" spans="1:12" ht="15">
      <c r="A431" s="84" t="s">
        <v>2208</v>
      </c>
      <c r="B431" s="84" t="s">
        <v>284</v>
      </c>
      <c r="C431" s="84">
        <v>3</v>
      </c>
      <c r="D431" s="123">
        <v>0.0042892487846255874</v>
      </c>
      <c r="E431" s="123">
        <v>2.2837533833325265</v>
      </c>
      <c r="F431" s="84" t="s">
        <v>1773</v>
      </c>
      <c r="G431" s="84" t="b">
        <v>0</v>
      </c>
      <c r="H431" s="84" t="b">
        <v>0</v>
      </c>
      <c r="I431" s="84" t="b">
        <v>0</v>
      </c>
      <c r="J431" s="84" t="b">
        <v>0</v>
      </c>
      <c r="K431" s="84" t="b">
        <v>0</v>
      </c>
      <c r="L431" s="84" t="b">
        <v>0</v>
      </c>
    </row>
    <row r="432" spans="1:12" ht="15">
      <c r="A432" s="84" t="s">
        <v>284</v>
      </c>
      <c r="B432" s="84" t="s">
        <v>2308</v>
      </c>
      <c r="C432" s="84">
        <v>3</v>
      </c>
      <c r="D432" s="123">
        <v>0.0042892487846255874</v>
      </c>
      <c r="E432" s="123">
        <v>2.5056021329488827</v>
      </c>
      <c r="F432" s="84" t="s">
        <v>1773</v>
      </c>
      <c r="G432" s="84" t="b">
        <v>0</v>
      </c>
      <c r="H432" s="84" t="b">
        <v>0</v>
      </c>
      <c r="I432" s="84" t="b">
        <v>0</v>
      </c>
      <c r="J432" s="84" t="b">
        <v>0</v>
      </c>
      <c r="K432" s="84" t="b">
        <v>0</v>
      </c>
      <c r="L432" s="84" t="b">
        <v>0</v>
      </c>
    </row>
    <row r="433" spans="1:12" ht="15">
      <c r="A433" s="84" t="s">
        <v>2308</v>
      </c>
      <c r="B433" s="84" t="s">
        <v>2309</v>
      </c>
      <c r="C433" s="84">
        <v>3</v>
      </c>
      <c r="D433" s="123">
        <v>0.0042892487846255874</v>
      </c>
      <c r="E433" s="123">
        <v>2.5056021329488827</v>
      </c>
      <c r="F433" s="84" t="s">
        <v>1773</v>
      </c>
      <c r="G433" s="84" t="b">
        <v>0</v>
      </c>
      <c r="H433" s="84" t="b">
        <v>0</v>
      </c>
      <c r="I433" s="84" t="b">
        <v>0</v>
      </c>
      <c r="J433" s="84" t="b">
        <v>0</v>
      </c>
      <c r="K433" s="84" t="b">
        <v>0</v>
      </c>
      <c r="L433" s="84" t="b">
        <v>0</v>
      </c>
    </row>
    <row r="434" spans="1:12" ht="15">
      <c r="A434" s="84" t="s">
        <v>2233</v>
      </c>
      <c r="B434" s="84" t="s">
        <v>2234</v>
      </c>
      <c r="C434" s="84">
        <v>3</v>
      </c>
      <c r="D434" s="123">
        <v>0.004788090878267744</v>
      </c>
      <c r="E434" s="123">
        <v>2.5056021329488827</v>
      </c>
      <c r="F434" s="84" t="s">
        <v>1773</v>
      </c>
      <c r="G434" s="84" t="b">
        <v>0</v>
      </c>
      <c r="H434" s="84" t="b">
        <v>0</v>
      </c>
      <c r="I434" s="84" t="b">
        <v>0</v>
      </c>
      <c r="J434" s="84" t="b">
        <v>0</v>
      </c>
      <c r="K434" s="84" t="b">
        <v>0</v>
      </c>
      <c r="L434" s="84" t="b">
        <v>0</v>
      </c>
    </row>
    <row r="435" spans="1:12" ht="15">
      <c r="A435" s="84" t="s">
        <v>1876</v>
      </c>
      <c r="B435" s="84" t="s">
        <v>1866</v>
      </c>
      <c r="C435" s="84">
        <v>3</v>
      </c>
      <c r="D435" s="123">
        <v>0.0042892487846255874</v>
      </c>
      <c r="E435" s="123">
        <v>0.10535204179877124</v>
      </c>
      <c r="F435" s="84" t="s">
        <v>1773</v>
      </c>
      <c r="G435" s="84" t="b">
        <v>0</v>
      </c>
      <c r="H435" s="84" t="b">
        <v>0</v>
      </c>
      <c r="I435" s="84" t="b">
        <v>0</v>
      </c>
      <c r="J435" s="84" t="b">
        <v>0</v>
      </c>
      <c r="K435" s="84" t="b">
        <v>0</v>
      </c>
      <c r="L435" s="84" t="b">
        <v>0</v>
      </c>
    </row>
    <row r="436" spans="1:12" ht="15">
      <c r="A436" s="84" t="s">
        <v>2268</v>
      </c>
      <c r="B436" s="84" t="s">
        <v>2269</v>
      </c>
      <c r="C436" s="84">
        <v>3</v>
      </c>
      <c r="D436" s="123">
        <v>0.0042892487846255874</v>
      </c>
      <c r="E436" s="123">
        <v>2.5056021329488827</v>
      </c>
      <c r="F436" s="84" t="s">
        <v>1773</v>
      </c>
      <c r="G436" s="84" t="b">
        <v>0</v>
      </c>
      <c r="H436" s="84" t="b">
        <v>0</v>
      </c>
      <c r="I436" s="84" t="b">
        <v>0</v>
      </c>
      <c r="J436" s="84" t="b">
        <v>1</v>
      </c>
      <c r="K436" s="84" t="b">
        <v>0</v>
      </c>
      <c r="L436" s="84" t="b">
        <v>0</v>
      </c>
    </row>
    <row r="437" spans="1:12" ht="15">
      <c r="A437" s="84" t="s">
        <v>2269</v>
      </c>
      <c r="B437" s="84" t="s">
        <v>2270</v>
      </c>
      <c r="C437" s="84">
        <v>3</v>
      </c>
      <c r="D437" s="123">
        <v>0.0042892487846255874</v>
      </c>
      <c r="E437" s="123">
        <v>2.5056021329488827</v>
      </c>
      <c r="F437" s="84" t="s">
        <v>1773</v>
      </c>
      <c r="G437" s="84" t="b">
        <v>1</v>
      </c>
      <c r="H437" s="84" t="b">
        <v>0</v>
      </c>
      <c r="I437" s="84" t="b">
        <v>0</v>
      </c>
      <c r="J437" s="84" t="b">
        <v>0</v>
      </c>
      <c r="K437" s="84" t="b">
        <v>0</v>
      </c>
      <c r="L437" s="84" t="b">
        <v>0</v>
      </c>
    </row>
    <row r="438" spans="1:12" ht="15">
      <c r="A438" s="84" t="s">
        <v>2270</v>
      </c>
      <c r="B438" s="84" t="s">
        <v>1866</v>
      </c>
      <c r="C438" s="84">
        <v>3</v>
      </c>
      <c r="D438" s="123">
        <v>0.0042892487846255874</v>
      </c>
      <c r="E438" s="123">
        <v>1.090628784978065</v>
      </c>
      <c r="F438" s="84" t="s">
        <v>1773</v>
      </c>
      <c r="G438" s="84" t="b">
        <v>0</v>
      </c>
      <c r="H438" s="84" t="b">
        <v>0</v>
      </c>
      <c r="I438" s="84" t="b">
        <v>0</v>
      </c>
      <c r="J438" s="84" t="b">
        <v>0</v>
      </c>
      <c r="K438" s="84" t="b">
        <v>0</v>
      </c>
      <c r="L438" s="84" t="b">
        <v>0</v>
      </c>
    </row>
    <row r="439" spans="1:12" ht="15">
      <c r="A439" s="84" t="s">
        <v>1866</v>
      </c>
      <c r="B439" s="84" t="s">
        <v>1835</v>
      </c>
      <c r="C439" s="84">
        <v>3</v>
      </c>
      <c r="D439" s="123">
        <v>0.0042892487846255874</v>
      </c>
      <c r="E439" s="123">
        <v>0.7274508825652394</v>
      </c>
      <c r="F439" s="84" t="s">
        <v>1773</v>
      </c>
      <c r="G439" s="84" t="b">
        <v>0</v>
      </c>
      <c r="H439" s="84" t="b">
        <v>0</v>
      </c>
      <c r="I439" s="84" t="b">
        <v>0</v>
      </c>
      <c r="J439" s="84" t="b">
        <v>0</v>
      </c>
      <c r="K439" s="84" t="b">
        <v>0</v>
      </c>
      <c r="L439" s="84" t="b">
        <v>0</v>
      </c>
    </row>
    <row r="440" spans="1:12" ht="15">
      <c r="A440" s="84" t="s">
        <v>1835</v>
      </c>
      <c r="B440" s="84" t="s">
        <v>2191</v>
      </c>
      <c r="C440" s="84">
        <v>3</v>
      </c>
      <c r="D440" s="123">
        <v>0.0042892487846255874</v>
      </c>
      <c r="E440" s="123">
        <v>1.5567546553962641</v>
      </c>
      <c r="F440" s="84" t="s">
        <v>1773</v>
      </c>
      <c r="G440" s="84" t="b">
        <v>0</v>
      </c>
      <c r="H440" s="84" t="b">
        <v>0</v>
      </c>
      <c r="I440" s="84" t="b">
        <v>0</v>
      </c>
      <c r="J440" s="84" t="b">
        <v>0</v>
      </c>
      <c r="K440" s="84" t="b">
        <v>0</v>
      </c>
      <c r="L440" s="84" t="b">
        <v>0</v>
      </c>
    </row>
    <row r="441" spans="1:12" ht="15">
      <c r="A441" s="84" t="s">
        <v>2196</v>
      </c>
      <c r="B441" s="84" t="s">
        <v>2271</v>
      </c>
      <c r="C441" s="84">
        <v>3</v>
      </c>
      <c r="D441" s="123">
        <v>0.0042892487846255874</v>
      </c>
      <c r="E441" s="123">
        <v>2.204572137284902</v>
      </c>
      <c r="F441" s="84" t="s">
        <v>1773</v>
      </c>
      <c r="G441" s="84" t="b">
        <v>0</v>
      </c>
      <c r="H441" s="84" t="b">
        <v>0</v>
      </c>
      <c r="I441" s="84" t="b">
        <v>0</v>
      </c>
      <c r="J441" s="84" t="b">
        <v>0</v>
      </c>
      <c r="K441" s="84" t="b">
        <v>0</v>
      </c>
      <c r="L441" s="84" t="b">
        <v>0</v>
      </c>
    </row>
    <row r="442" spans="1:12" ht="15">
      <c r="A442" s="84" t="s">
        <v>2271</v>
      </c>
      <c r="B442" s="84" t="s">
        <v>1877</v>
      </c>
      <c r="C442" s="84">
        <v>3</v>
      </c>
      <c r="D442" s="123">
        <v>0.0042892487846255874</v>
      </c>
      <c r="E442" s="123">
        <v>1.7786034050126205</v>
      </c>
      <c r="F442" s="84" t="s">
        <v>1773</v>
      </c>
      <c r="G442" s="84" t="b">
        <v>0</v>
      </c>
      <c r="H442" s="84" t="b">
        <v>0</v>
      </c>
      <c r="I442" s="84" t="b">
        <v>0</v>
      </c>
      <c r="J442" s="84" t="b">
        <v>0</v>
      </c>
      <c r="K442" s="84" t="b">
        <v>0</v>
      </c>
      <c r="L442" s="84" t="b">
        <v>0</v>
      </c>
    </row>
    <row r="443" spans="1:12" ht="15">
      <c r="A443" s="84" t="s">
        <v>1877</v>
      </c>
      <c r="B443" s="84" t="s">
        <v>2272</v>
      </c>
      <c r="C443" s="84">
        <v>3</v>
      </c>
      <c r="D443" s="123">
        <v>0.0042892487846255874</v>
      </c>
      <c r="E443" s="123">
        <v>1.7522744662902714</v>
      </c>
      <c r="F443" s="84" t="s">
        <v>1773</v>
      </c>
      <c r="G443" s="84" t="b">
        <v>0</v>
      </c>
      <c r="H443" s="84" t="b">
        <v>0</v>
      </c>
      <c r="I443" s="84" t="b">
        <v>0</v>
      </c>
      <c r="J443" s="84" t="b">
        <v>0</v>
      </c>
      <c r="K443" s="84" t="b">
        <v>0</v>
      </c>
      <c r="L443" s="84" t="b">
        <v>0</v>
      </c>
    </row>
    <row r="444" spans="1:12" ht="15">
      <c r="A444" s="84" t="s">
        <v>2221</v>
      </c>
      <c r="B444" s="84" t="s">
        <v>2193</v>
      </c>
      <c r="C444" s="84">
        <v>3</v>
      </c>
      <c r="D444" s="123">
        <v>0.0042892487846255874</v>
      </c>
      <c r="E444" s="123">
        <v>2.3806633963405828</v>
      </c>
      <c r="F444" s="84" t="s">
        <v>1773</v>
      </c>
      <c r="G444" s="84" t="b">
        <v>1</v>
      </c>
      <c r="H444" s="84" t="b">
        <v>0</v>
      </c>
      <c r="I444" s="84" t="b">
        <v>0</v>
      </c>
      <c r="J444" s="84" t="b">
        <v>0</v>
      </c>
      <c r="K444" s="84" t="b">
        <v>0</v>
      </c>
      <c r="L444" s="84" t="b">
        <v>0</v>
      </c>
    </row>
    <row r="445" spans="1:12" ht="15">
      <c r="A445" s="84" t="s">
        <v>2193</v>
      </c>
      <c r="B445" s="84" t="s">
        <v>1867</v>
      </c>
      <c r="C445" s="84">
        <v>3</v>
      </c>
      <c r="D445" s="123">
        <v>0.0042892487846255874</v>
      </c>
      <c r="E445" s="123">
        <v>1.1765434136846582</v>
      </c>
      <c r="F445" s="84" t="s">
        <v>1773</v>
      </c>
      <c r="G445" s="84" t="b">
        <v>0</v>
      </c>
      <c r="H445" s="84" t="b">
        <v>0</v>
      </c>
      <c r="I445" s="84" t="b">
        <v>0</v>
      </c>
      <c r="J445" s="84" t="b">
        <v>0</v>
      </c>
      <c r="K445" s="84" t="b">
        <v>0</v>
      </c>
      <c r="L445" s="84" t="b">
        <v>0</v>
      </c>
    </row>
    <row r="446" spans="1:12" ht="15">
      <c r="A446" s="84" t="s">
        <v>1867</v>
      </c>
      <c r="B446" s="84" t="s">
        <v>2217</v>
      </c>
      <c r="C446" s="84">
        <v>3</v>
      </c>
      <c r="D446" s="123">
        <v>0.0042892487846255874</v>
      </c>
      <c r="E446" s="123">
        <v>1.1675885710317317</v>
      </c>
      <c r="F446" s="84" t="s">
        <v>1773</v>
      </c>
      <c r="G446" s="84" t="b">
        <v>0</v>
      </c>
      <c r="H446" s="84" t="b">
        <v>0</v>
      </c>
      <c r="I446" s="84" t="b">
        <v>0</v>
      </c>
      <c r="J446" s="84" t="b">
        <v>0</v>
      </c>
      <c r="K446" s="84" t="b">
        <v>0</v>
      </c>
      <c r="L446" s="84" t="b">
        <v>0</v>
      </c>
    </row>
    <row r="447" spans="1:12" ht="15">
      <c r="A447" s="84" t="s">
        <v>2217</v>
      </c>
      <c r="B447" s="84" t="s">
        <v>1918</v>
      </c>
      <c r="C447" s="84">
        <v>3</v>
      </c>
      <c r="D447" s="123">
        <v>0.0042892487846255874</v>
      </c>
      <c r="E447" s="123">
        <v>2.0126866110459884</v>
      </c>
      <c r="F447" s="84" t="s">
        <v>1773</v>
      </c>
      <c r="G447" s="84" t="b">
        <v>0</v>
      </c>
      <c r="H447" s="84" t="b">
        <v>0</v>
      </c>
      <c r="I447" s="84" t="b">
        <v>0</v>
      </c>
      <c r="J447" s="84" t="b">
        <v>0</v>
      </c>
      <c r="K447" s="84" t="b">
        <v>0</v>
      </c>
      <c r="L447" s="84" t="b">
        <v>0</v>
      </c>
    </row>
    <row r="448" spans="1:12" ht="15">
      <c r="A448" s="84" t="s">
        <v>2206</v>
      </c>
      <c r="B448" s="84" t="s">
        <v>1866</v>
      </c>
      <c r="C448" s="84">
        <v>3</v>
      </c>
      <c r="D448" s="123">
        <v>0.0042892487846255874</v>
      </c>
      <c r="E448" s="123">
        <v>0.9656900483697649</v>
      </c>
      <c r="F448" s="84" t="s">
        <v>1773</v>
      </c>
      <c r="G448" s="84" t="b">
        <v>0</v>
      </c>
      <c r="H448" s="84" t="b">
        <v>0</v>
      </c>
      <c r="I448" s="84" t="b">
        <v>0</v>
      </c>
      <c r="J448" s="84" t="b">
        <v>0</v>
      </c>
      <c r="K448" s="84" t="b">
        <v>0</v>
      </c>
      <c r="L448" s="84" t="b">
        <v>0</v>
      </c>
    </row>
    <row r="449" spans="1:12" ht="15">
      <c r="A449" s="84" t="s">
        <v>302</v>
      </c>
      <c r="B449" s="84" t="s">
        <v>283</v>
      </c>
      <c r="C449" s="84">
        <v>3</v>
      </c>
      <c r="D449" s="123">
        <v>0.0042892487846255874</v>
      </c>
      <c r="E449" s="123">
        <v>1.7786034050126205</v>
      </c>
      <c r="F449" s="84" t="s">
        <v>1773</v>
      </c>
      <c r="G449" s="84" t="b">
        <v>0</v>
      </c>
      <c r="H449" s="84" t="b">
        <v>0</v>
      </c>
      <c r="I449" s="84" t="b">
        <v>0</v>
      </c>
      <c r="J449" s="84" t="b">
        <v>0</v>
      </c>
      <c r="K449" s="84" t="b">
        <v>0</v>
      </c>
      <c r="L449" s="84" t="b">
        <v>0</v>
      </c>
    </row>
    <row r="450" spans="1:12" ht="15">
      <c r="A450" s="84" t="s">
        <v>2266</v>
      </c>
      <c r="B450" s="84" t="s">
        <v>1877</v>
      </c>
      <c r="C450" s="84">
        <v>3</v>
      </c>
      <c r="D450" s="123">
        <v>0.0042892487846255874</v>
      </c>
      <c r="E450" s="123">
        <v>1.7786034050126205</v>
      </c>
      <c r="F450" s="84" t="s">
        <v>1773</v>
      </c>
      <c r="G450" s="84" t="b">
        <v>0</v>
      </c>
      <c r="H450" s="84" t="b">
        <v>0</v>
      </c>
      <c r="I450" s="84" t="b">
        <v>0</v>
      </c>
      <c r="J450" s="84" t="b">
        <v>0</v>
      </c>
      <c r="K450" s="84" t="b">
        <v>0</v>
      </c>
      <c r="L450" s="84" t="b">
        <v>0</v>
      </c>
    </row>
    <row r="451" spans="1:12" ht="15">
      <c r="A451" s="84" t="s">
        <v>1877</v>
      </c>
      <c r="B451" s="84" t="s">
        <v>2287</v>
      </c>
      <c r="C451" s="84">
        <v>3</v>
      </c>
      <c r="D451" s="123">
        <v>0.0042892487846255874</v>
      </c>
      <c r="E451" s="123">
        <v>1.7522744662902714</v>
      </c>
      <c r="F451" s="84" t="s">
        <v>1773</v>
      </c>
      <c r="G451" s="84" t="b">
        <v>0</v>
      </c>
      <c r="H451" s="84" t="b">
        <v>0</v>
      </c>
      <c r="I451" s="84" t="b">
        <v>0</v>
      </c>
      <c r="J451" s="84" t="b">
        <v>0</v>
      </c>
      <c r="K451" s="84" t="b">
        <v>0</v>
      </c>
      <c r="L451" s="84" t="b">
        <v>0</v>
      </c>
    </row>
    <row r="452" spans="1:12" ht="15">
      <c r="A452" s="84" t="s">
        <v>2287</v>
      </c>
      <c r="B452" s="84" t="s">
        <v>2288</v>
      </c>
      <c r="C452" s="84">
        <v>3</v>
      </c>
      <c r="D452" s="123">
        <v>0.0042892487846255874</v>
      </c>
      <c r="E452" s="123">
        <v>2.5056021329488827</v>
      </c>
      <c r="F452" s="84" t="s">
        <v>1773</v>
      </c>
      <c r="G452" s="84" t="b">
        <v>0</v>
      </c>
      <c r="H452" s="84" t="b">
        <v>0</v>
      </c>
      <c r="I452" s="84" t="b">
        <v>0</v>
      </c>
      <c r="J452" s="84" t="b">
        <v>0</v>
      </c>
      <c r="K452" s="84" t="b">
        <v>0</v>
      </c>
      <c r="L452" s="84" t="b">
        <v>0</v>
      </c>
    </row>
    <row r="453" spans="1:12" ht="15">
      <c r="A453" s="84" t="s">
        <v>2288</v>
      </c>
      <c r="B453" s="84" t="s">
        <v>2289</v>
      </c>
      <c r="C453" s="84">
        <v>3</v>
      </c>
      <c r="D453" s="123">
        <v>0.0042892487846255874</v>
      </c>
      <c r="E453" s="123">
        <v>2.5056021329488827</v>
      </c>
      <c r="F453" s="84" t="s">
        <v>1773</v>
      </c>
      <c r="G453" s="84" t="b">
        <v>0</v>
      </c>
      <c r="H453" s="84" t="b">
        <v>0</v>
      </c>
      <c r="I453" s="84" t="b">
        <v>0</v>
      </c>
      <c r="J453" s="84" t="b">
        <v>0</v>
      </c>
      <c r="K453" s="84" t="b">
        <v>0</v>
      </c>
      <c r="L453" s="84" t="b">
        <v>0</v>
      </c>
    </row>
    <row r="454" spans="1:12" ht="15">
      <c r="A454" s="84" t="s">
        <v>2289</v>
      </c>
      <c r="B454" s="84" t="s">
        <v>1918</v>
      </c>
      <c r="C454" s="84">
        <v>3</v>
      </c>
      <c r="D454" s="123">
        <v>0.0042892487846255874</v>
      </c>
      <c r="E454" s="123">
        <v>2.1376253476542884</v>
      </c>
      <c r="F454" s="84" t="s">
        <v>1773</v>
      </c>
      <c r="G454" s="84" t="b">
        <v>0</v>
      </c>
      <c r="H454" s="84" t="b">
        <v>0</v>
      </c>
      <c r="I454" s="84" t="b">
        <v>0</v>
      </c>
      <c r="J454" s="84" t="b">
        <v>0</v>
      </c>
      <c r="K454" s="84" t="b">
        <v>0</v>
      </c>
      <c r="L454" s="84" t="b">
        <v>0</v>
      </c>
    </row>
    <row r="455" spans="1:12" ht="15">
      <c r="A455" s="84" t="s">
        <v>1918</v>
      </c>
      <c r="B455" s="84" t="s">
        <v>2256</v>
      </c>
      <c r="C455" s="84">
        <v>3</v>
      </c>
      <c r="D455" s="123">
        <v>0.0042892487846255874</v>
      </c>
      <c r="E455" s="123">
        <v>2.1376253476542884</v>
      </c>
      <c r="F455" s="84" t="s">
        <v>1773</v>
      </c>
      <c r="G455" s="84" t="b">
        <v>0</v>
      </c>
      <c r="H455" s="84" t="b">
        <v>0</v>
      </c>
      <c r="I455" s="84" t="b">
        <v>0</v>
      </c>
      <c r="J455" s="84" t="b">
        <v>0</v>
      </c>
      <c r="K455" s="84" t="b">
        <v>0</v>
      </c>
      <c r="L455" s="84" t="b">
        <v>0</v>
      </c>
    </row>
    <row r="456" spans="1:12" ht="15">
      <c r="A456" s="84" t="s">
        <v>2256</v>
      </c>
      <c r="B456" s="84" t="s">
        <v>2290</v>
      </c>
      <c r="C456" s="84">
        <v>3</v>
      </c>
      <c r="D456" s="123">
        <v>0.0042892487846255874</v>
      </c>
      <c r="E456" s="123">
        <v>2.3806633963405828</v>
      </c>
      <c r="F456" s="84" t="s">
        <v>1773</v>
      </c>
      <c r="G456" s="84" t="b">
        <v>0</v>
      </c>
      <c r="H456" s="84" t="b">
        <v>0</v>
      </c>
      <c r="I456" s="84" t="b">
        <v>0</v>
      </c>
      <c r="J456" s="84" t="b">
        <v>0</v>
      </c>
      <c r="K456" s="84" t="b">
        <v>0</v>
      </c>
      <c r="L456" s="84" t="b">
        <v>0</v>
      </c>
    </row>
    <row r="457" spans="1:12" ht="15">
      <c r="A457" s="84" t="s">
        <v>2290</v>
      </c>
      <c r="B457" s="84" t="s">
        <v>2267</v>
      </c>
      <c r="C457" s="84">
        <v>3</v>
      </c>
      <c r="D457" s="123">
        <v>0.0042892487846255874</v>
      </c>
      <c r="E457" s="123">
        <v>2.5056021329488827</v>
      </c>
      <c r="F457" s="84" t="s">
        <v>1773</v>
      </c>
      <c r="G457" s="84" t="b">
        <v>0</v>
      </c>
      <c r="H457" s="84" t="b">
        <v>0</v>
      </c>
      <c r="I457" s="84" t="b">
        <v>0</v>
      </c>
      <c r="J457" s="84" t="b">
        <v>0</v>
      </c>
      <c r="K457" s="84" t="b">
        <v>0</v>
      </c>
      <c r="L457" s="84" t="b">
        <v>0</v>
      </c>
    </row>
    <row r="458" spans="1:12" ht="15">
      <c r="A458" s="84" t="s">
        <v>2267</v>
      </c>
      <c r="B458" s="84" t="s">
        <v>1866</v>
      </c>
      <c r="C458" s="84">
        <v>3</v>
      </c>
      <c r="D458" s="123">
        <v>0.0042892487846255874</v>
      </c>
      <c r="E458" s="123">
        <v>1.090628784978065</v>
      </c>
      <c r="F458" s="84" t="s">
        <v>1773</v>
      </c>
      <c r="G458" s="84" t="b">
        <v>0</v>
      </c>
      <c r="H458" s="84" t="b">
        <v>0</v>
      </c>
      <c r="I458" s="84" t="b">
        <v>0</v>
      </c>
      <c r="J458" s="84" t="b">
        <v>0</v>
      </c>
      <c r="K458" s="84" t="b">
        <v>0</v>
      </c>
      <c r="L458" s="84" t="b">
        <v>0</v>
      </c>
    </row>
    <row r="459" spans="1:12" ht="15">
      <c r="A459" s="84" t="s">
        <v>1866</v>
      </c>
      <c r="B459" s="84" t="s">
        <v>2225</v>
      </c>
      <c r="C459" s="84">
        <v>3</v>
      </c>
      <c r="D459" s="123">
        <v>0.0042892487846255874</v>
      </c>
      <c r="E459" s="123">
        <v>1.125390891237277</v>
      </c>
      <c r="F459" s="84" t="s">
        <v>1773</v>
      </c>
      <c r="G459" s="84" t="b">
        <v>0</v>
      </c>
      <c r="H459" s="84" t="b">
        <v>0</v>
      </c>
      <c r="I459" s="84" t="b">
        <v>0</v>
      </c>
      <c r="J459" s="84" t="b">
        <v>0</v>
      </c>
      <c r="K459" s="84" t="b">
        <v>0</v>
      </c>
      <c r="L459" s="84" t="b">
        <v>0</v>
      </c>
    </row>
    <row r="460" spans="1:12" ht="15">
      <c r="A460" s="84" t="s">
        <v>288</v>
      </c>
      <c r="B460" s="84" t="s">
        <v>1866</v>
      </c>
      <c r="C460" s="84">
        <v>3</v>
      </c>
      <c r="D460" s="123">
        <v>0.0042892487846255874</v>
      </c>
      <c r="E460" s="123">
        <v>1.090628784978065</v>
      </c>
      <c r="F460" s="84" t="s">
        <v>1773</v>
      </c>
      <c r="G460" s="84" t="b">
        <v>0</v>
      </c>
      <c r="H460" s="84" t="b">
        <v>0</v>
      </c>
      <c r="I460" s="84" t="b">
        <v>0</v>
      </c>
      <c r="J460" s="84" t="b">
        <v>0</v>
      </c>
      <c r="K460" s="84" t="b">
        <v>0</v>
      </c>
      <c r="L460" s="84" t="b">
        <v>0</v>
      </c>
    </row>
    <row r="461" spans="1:12" ht="15">
      <c r="A461" s="84" t="s">
        <v>1866</v>
      </c>
      <c r="B461" s="84" t="s">
        <v>1884</v>
      </c>
      <c r="C461" s="84">
        <v>3</v>
      </c>
      <c r="D461" s="123">
        <v>0.0042892487846255874</v>
      </c>
      <c r="E461" s="123">
        <v>1.426420886901258</v>
      </c>
      <c r="F461" s="84" t="s">
        <v>1773</v>
      </c>
      <c r="G461" s="84" t="b">
        <v>0</v>
      </c>
      <c r="H461" s="84" t="b">
        <v>0</v>
      </c>
      <c r="I461" s="84" t="b">
        <v>0</v>
      </c>
      <c r="J461" s="84" t="b">
        <v>0</v>
      </c>
      <c r="K461" s="84" t="b">
        <v>0</v>
      </c>
      <c r="L461" s="84" t="b">
        <v>0</v>
      </c>
    </row>
    <row r="462" spans="1:12" ht="15">
      <c r="A462" s="84" t="s">
        <v>1884</v>
      </c>
      <c r="B462" s="84" t="s">
        <v>1883</v>
      </c>
      <c r="C462" s="84">
        <v>3</v>
      </c>
      <c r="D462" s="123">
        <v>0.0042892487846255874</v>
      </c>
      <c r="E462" s="123">
        <v>2.0284808782292205</v>
      </c>
      <c r="F462" s="84" t="s">
        <v>1773</v>
      </c>
      <c r="G462" s="84" t="b">
        <v>0</v>
      </c>
      <c r="H462" s="84" t="b">
        <v>0</v>
      </c>
      <c r="I462" s="84" t="b">
        <v>0</v>
      </c>
      <c r="J462" s="84" t="b">
        <v>0</v>
      </c>
      <c r="K462" s="84" t="b">
        <v>0</v>
      </c>
      <c r="L462" s="84" t="b">
        <v>0</v>
      </c>
    </row>
    <row r="463" spans="1:12" ht="15">
      <c r="A463" s="84" t="s">
        <v>1883</v>
      </c>
      <c r="B463" s="84" t="s">
        <v>1885</v>
      </c>
      <c r="C463" s="84">
        <v>3</v>
      </c>
      <c r="D463" s="123">
        <v>0.0042892487846255874</v>
      </c>
      <c r="E463" s="123">
        <v>2.2837533833325265</v>
      </c>
      <c r="F463" s="84" t="s">
        <v>1773</v>
      </c>
      <c r="G463" s="84" t="b">
        <v>0</v>
      </c>
      <c r="H463" s="84" t="b">
        <v>0</v>
      </c>
      <c r="I463" s="84" t="b">
        <v>0</v>
      </c>
      <c r="J463" s="84" t="b">
        <v>0</v>
      </c>
      <c r="K463" s="84" t="b">
        <v>0</v>
      </c>
      <c r="L463" s="84" t="b">
        <v>0</v>
      </c>
    </row>
    <row r="464" spans="1:12" ht="15">
      <c r="A464" s="84" t="s">
        <v>1885</v>
      </c>
      <c r="B464" s="84" t="s">
        <v>1886</v>
      </c>
      <c r="C464" s="84">
        <v>3</v>
      </c>
      <c r="D464" s="123">
        <v>0.0042892487846255874</v>
      </c>
      <c r="E464" s="123">
        <v>2.5056021329488827</v>
      </c>
      <c r="F464" s="84" t="s">
        <v>1773</v>
      </c>
      <c r="G464" s="84" t="b">
        <v>0</v>
      </c>
      <c r="H464" s="84" t="b">
        <v>0</v>
      </c>
      <c r="I464" s="84" t="b">
        <v>0</v>
      </c>
      <c r="J464" s="84" t="b">
        <v>0</v>
      </c>
      <c r="K464" s="84" t="b">
        <v>0</v>
      </c>
      <c r="L464" s="84" t="b">
        <v>0</v>
      </c>
    </row>
    <row r="465" spans="1:12" ht="15">
      <c r="A465" s="84" t="s">
        <v>1886</v>
      </c>
      <c r="B465" s="84" t="s">
        <v>1887</v>
      </c>
      <c r="C465" s="84">
        <v>3</v>
      </c>
      <c r="D465" s="123">
        <v>0.0042892487846255874</v>
      </c>
      <c r="E465" s="123">
        <v>1.9827233876685453</v>
      </c>
      <c r="F465" s="84" t="s">
        <v>1773</v>
      </c>
      <c r="G465" s="84" t="b">
        <v>0</v>
      </c>
      <c r="H465" s="84" t="b">
        <v>0</v>
      </c>
      <c r="I465" s="84" t="b">
        <v>0</v>
      </c>
      <c r="J465" s="84" t="b">
        <v>0</v>
      </c>
      <c r="K465" s="84" t="b">
        <v>0</v>
      </c>
      <c r="L465" s="84" t="b">
        <v>0</v>
      </c>
    </row>
    <row r="466" spans="1:12" ht="15">
      <c r="A466" s="84" t="s">
        <v>1889</v>
      </c>
      <c r="B466" s="84" t="s">
        <v>1890</v>
      </c>
      <c r="C466" s="84">
        <v>3</v>
      </c>
      <c r="D466" s="123">
        <v>0.0042892487846255874</v>
      </c>
      <c r="E466" s="123">
        <v>2.1588146467242266</v>
      </c>
      <c r="F466" s="84" t="s">
        <v>1773</v>
      </c>
      <c r="G466" s="84" t="b">
        <v>0</v>
      </c>
      <c r="H466" s="84" t="b">
        <v>0</v>
      </c>
      <c r="I466" s="84" t="b">
        <v>0</v>
      </c>
      <c r="J466" s="84" t="b">
        <v>0</v>
      </c>
      <c r="K466" s="84" t="b">
        <v>0</v>
      </c>
      <c r="L466" s="84" t="b">
        <v>0</v>
      </c>
    </row>
    <row r="467" spans="1:12" ht="15">
      <c r="A467" s="84" t="s">
        <v>1890</v>
      </c>
      <c r="B467" s="84" t="s">
        <v>307</v>
      </c>
      <c r="C467" s="84">
        <v>3</v>
      </c>
      <c r="D467" s="123">
        <v>0.0042892487846255874</v>
      </c>
      <c r="E467" s="123">
        <v>2.1588146467242266</v>
      </c>
      <c r="F467" s="84" t="s">
        <v>1773</v>
      </c>
      <c r="G467" s="84" t="b">
        <v>0</v>
      </c>
      <c r="H467" s="84" t="b">
        <v>0</v>
      </c>
      <c r="I467" s="84" t="b">
        <v>0</v>
      </c>
      <c r="J467" s="84" t="b">
        <v>0</v>
      </c>
      <c r="K467" s="84" t="b">
        <v>0</v>
      </c>
      <c r="L467" s="84" t="b">
        <v>0</v>
      </c>
    </row>
    <row r="468" spans="1:12" ht="15">
      <c r="A468" s="84" t="s">
        <v>307</v>
      </c>
      <c r="B468" s="84" t="s">
        <v>1883</v>
      </c>
      <c r="C468" s="84">
        <v>3</v>
      </c>
      <c r="D468" s="123">
        <v>0.0042892487846255874</v>
      </c>
      <c r="E468" s="123">
        <v>1.9035421416209204</v>
      </c>
      <c r="F468" s="84" t="s">
        <v>1773</v>
      </c>
      <c r="G468" s="84" t="b">
        <v>0</v>
      </c>
      <c r="H468" s="84" t="b">
        <v>0</v>
      </c>
      <c r="I468" s="84" t="b">
        <v>0</v>
      </c>
      <c r="J468" s="84" t="b">
        <v>0</v>
      </c>
      <c r="K468" s="84" t="b">
        <v>0</v>
      </c>
      <c r="L468" s="84" t="b">
        <v>0</v>
      </c>
    </row>
    <row r="469" spans="1:12" ht="15">
      <c r="A469" s="84" t="s">
        <v>232</v>
      </c>
      <c r="B469" s="84" t="s">
        <v>1835</v>
      </c>
      <c r="C469" s="84">
        <v>3</v>
      </c>
      <c r="D469" s="123">
        <v>0.0042892487846255874</v>
      </c>
      <c r="E469" s="123">
        <v>1.8066321286128642</v>
      </c>
      <c r="F469" s="84" t="s">
        <v>1773</v>
      </c>
      <c r="G469" s="84" t="b">
        <v>0</v>
      </c>
      <c r="H469" s="84" t="b">
        <v>0</v>
      </c>
      <c r="I469" s="84" t="b">
        <v>0</v>
      </c>
      <c r="J469" s="84" t="b">
        <v>0</v>
      </c>
      <c r="K469" s="84" t="b">
        <v>0</v>
      </c>
      <c r="L469" s="84" t="b">
        <v>0</v>
      </c>
    </row>
    <row r="470" spans="1:12" ht="15">
      <c r="A470" s="84" t="s">
        <v>2275</v>
      </c>
      <c r="B470" s="84" t="s">
        <v>2292</v>
      </c>
      <c r="C470" s="84">
        <v>3</v>
      </c>
      <c r="D470" s="123">
        <v>0.0042892487846255874</v>
      </c>
      <c r="E470" s="123">
        <v>2.3806633963405828</v>
      </c>
      <c r="F470" s="84" t="s">
        <v>1773</v>
      </c>
      <c r="G470" s="84" t="b">
        <v>0</v>
      </c>
      <c r="H470" s="84" t="b">
        <v>0</v>
      </c>
      <c r="I470" s="84" t="b">
        <v>0</v>
      </c>
      <c r="J470" s="84" t="b">
        <v>0</v>
      </c>
      <c r="K470" s="84" t="b">
        <v>0</v>
      </c>
      <c r="L470" s="84" t="b">
        <v>0</v>
      </c>
    </row>
    <row r="471" spans="1:12" ht="15">
      <c r="A471" s="84" t="s">
        <v>2197</v>
      </c>
      <c r="B471" s="84" t="s">
        <v>1877</v>
      </c>
      <c r="C471" s="84">
        <v>3</v>
      </c>
      <c r="D471" s="123">
        <v>0.0042892487846255874</v>
      </c>
      <c r="E471" s="123">
        <v>1.3526346727403393</v>
      </c>
      <c r="F471" s="84" t="s">
        <v>1773</v>
      </c>
      <c r="G471" s="84" t="b">
        <v>0</v>
      </c>
      <c r="H471" s="84" t="b">
        <v>0</v>
      </c>
      <c r="I471" s="84" t="b">
        <v>0</v>
      </c>
      <c r="J471" s="84" t="b">
        <v>0</v>
      </c>
      <c r="K471" s="84" t="b">
        <v>0</v>
      </c>
      <c r="L471" s="84" t="b">
        <v>0</v>
      </c>
    </row>
    <row r="472" spans="1:12" ht="15">
      <c r="A472" s="84" t="s">
        <v>1877</v>
      </c>
      <c r="B472" s="84" t="s">
        <v>1867</v>
      </c>
      <c r="C472" s="84">
        <v>3</v>
      </c>
      <c r="D472" s="123">
        <v>0.0042892487846255874</v>
      </c>
      <c r="E472" s="123">
        <v>0.5481544836343467</v>
      </c>
      <c r="F472" s="84" t="s">
        <v>1773</v>
      </c>
      <c r="G472" s="84" t="b">
        <v>0</v>
      </c>
      <c r="H472" s="84" t="b">
        <v>0</v>
      </c>
      <c r="I472" s="84" t="b">
        <v>0</v>
      </c>
      <c r="J472" s="84" t="b">
        <v>0</v>
      </c>
      <c r="K472" s="84" t="b">
        <v>0</v>
      </c>
      <c r="L472" s="84" t="b">
        <v>0</v>
      </c>
    </row>
    <row r="473" spans="1:12" ht="15">
      <c r="A473" s="84" t="s">
        <v>1878</v>
      </c>
      <c r="B473" s="84" t="s">
        <v>2239</v>
      </c>
      <c r="C473" s="84">
        <v>3</v>
      </c>
      <c r="D473" s="123">
        <v>0.0042892487846255874</v>
      </c>
      <c r="E473" s="123">
        <v>1.6816933920045642</v>
      </c>
      <c r="F473" s="84" t="s">
        <v>1773</v>
      </c>
      <c r="G473" s="84" t="b">
        <v>0</v>
      </c>
      <c r="H473" s="84" t="b">
        <v>0</v>
      </c>
      <c r="I473" s="84" t="b">
        <v>0</v>
      </c>
      <c r="J473" s="84" t="b">
        <v>0</v>
      </c>
      <c r="K473" s="84" t="b">
        <v>0</v>
      </c>
      <c r="L473" s="84" t="b">
        <v>0</v>
      </c>
    </row>
    <row r="474" spans="1:12" ht="15">
      <c r="A474" s="84" t="s">
        <v>2241</v>
      </c>
      <c r="B474" s="84" t="s">
        <v>2252</v>
      </c>
      <c r="C474" s="84">
        <v>3</v>
      </c>
      <c r="D474" s="123">
        <v>0.0042892487846255874</v>
      </c>
      <c r="E474" s="123">
        <v>2.255724659732283</v>
      </c>
      <c r="F474" s="84" t="s">
        <v>1773</v>
      </c>
      <c r="G474" s="84" t="b">
        <v>0</v>
      </c>
      <c r="H474" s="84" t="b">
        <v>0</v>
      </c>
      <c r="I474" s="84" t="b">
        <v>0</v>
      </c>
      <c r="J474" s="84" t="b">
        <v>0</v>
      </c>
      <c r="K474" s="84" t="b">
        <v>0</v>
      </c>
      <c r="L474" s="84" t="b">
        <v>0</v>
      </c>
    </row>
    <row r="475" spans="1:12" ht="15">
      <c r="A475" s="84" t="s">
        <v>2252</v>
      </c>
      <c r="B475" s="84" t="s">
        <v>1867</v>
      </c>
      <c r="C475" s="84">
        <v>3</v>
      </c>
      <c r="D475" s="123">
        <v>0.0042892487846255874</v>
      </c>
      <c r="E475" s="123">
        <v>1.1765434136846582</v>
      </c>
      <c r="F475" s="84" t="s">
        <v>1773</v>
      </c>
      <c r="G475" s="84" t="b">
        <v>0</v>
      </c>
      <c r="H475" s="84" t="b">
        <v>0</v>
      </c>
      <c r="I475" s="84" t="b">
        <v>0</v>
      </c>
      <c r="J475" s="84" t="b">
        <v>0</v>
      </c>
      <c r="K475" s="84" t="b">
        <v>0</v>
      </c>
      <c r="L475" s="84" t="b">
        <v>0</v>
      </c>
    </row>
    <row r="476" spans="1:12" ht="15">
      <c r="A476" s="84" t="s">
        <v>1867</v>
      </c>
      <c r="B476" s="84" t="s">
        <v>2277</v>
      </c>
      <c r="C476" s="84">
        <v>3</v>
      </c>
      <c r="D476" s="123">
        <v>0.0042892487846255874</v>
      </c>
      <c r="E476" s="123">
        <v>1.2925273076400317</v>
      </c>
      <c r="F476" s="84" t="s">
        <v>1773</v>
      </c>
      <c r="G476" s="84" t="b">
        <v>0</v>
      </c>
      <c r="H476" s="84" t="b">
        <v>0</v>
      </c>
      <c r="I476" s="84" t="b">
        <v>0</v>
      </c>
      <c r="J476" s="84" t="b">
        <v>0</v>
      </c>
      <c r="K476" s="84" t="b">
        <v>0</v>
      </c>
      <c r="L476" s="84" t="b">
        <v>0</v>
      </c>
    </row>
    <row r="477" spans="1:12" ht="15">
      <c r="A477" s="84" t="s">
        <v>2277</v>
      </c>
      <c r="B477" s="84" t="s">
        <v>2249</v>
      </c>
      <c r="C477" s="84">
        <v>3</v>
      </c>
      <c r="D477" s="123">
        <v>0.0042892487846255874</v>
      </c>
      <c r="E477" s="123">
        <v>2.5056021329488827</v>
      </c>
      <c r="F477" s="84" t="s">
        <v>1773</v>
      </c>
      <c r="G477" s="84" t="b">
        <v>0</v>
      </c>
      <c r="H477" s="84" t="b">
        <v>0</v>
      </c>
      <c r="I477" s="84" t="b">
        <v>0</v>
      </c>
      <c r="J477" s="84" t="b">
        <v>0</v>
      </c>
      <c r="K477" s="84" t="b">
        <v>0</v>
      </c>
      <c r="L477" s="84" t="b">
        <v>0</v>
      </c>
    </row>
    <row r="478" spans="1:12" ht="15">
      <c r="A478" s="84" t="s">
        <v>2249</v>
      </c>
      <c r="B478" s="84" t="s">
        <v>2278</v>
      </c>
      <c r="C478" s="84">
        <v>3</v>
      </c>
      <c r="D478" s="123">
        <v>0.0042892487846255874</v>
      </c>
      <c r="E478" s="123">
        <v>2.5056021329488827</v>
      </c>
      <c r="F478" s="84" t="s">
        <v>1773</v>
      </c>
      <c r="G478" s="84" t="b">
        <v>0</v>
      </c>
      <c r="H478" s="84" t="b">
        <v>0</v>
      </c>
      <c r="I478" s="84" t="b">
        <v>0</v>
      </c>
      <c r="J478" s="84" t="b">
        <v>0</v>
      </c>
      <c r="K478" s="84" t="b">
        <v>0</v>
      </c>
      <c r="L478" s="84" t="b">
        <v>0</v>
      </c>
    </row>
    <row r="479" spans="1:12" ht="15">
      <c r="A479" s="84" t="s">
        <v>2278</v>
      </c>
      <c r="B479" s="84" t="s">
        <v>2204</v>
      </c>
      <c r="C479" s="84">
        <v>3</v>
      </c>
      <c r="D479" s="123">
        <v>0.0042892487846255874</v>
      </c>
      <c r="E479" s="123">
        <v>2.204572137284902</v>
      </c>
      <c r="F479" s="84" t="s">
        <v>1773</v>
      </c>
      <c r="G479" s="84" t="b">
        <v>0</v>
      </c>
      <c r="H479" s="84" t="b">
        <v>0</v>
      </c>
      <c r="I479" s="84" t="b">
        <v>0</v>
      </c>
      <c r="J479" s="84" t="b">
        <v>0</v>
      </c>
      <c r="K479" s="84" t="b">
        <v>0</v>
      </c>
      <c r="L479" s="84" t="b">
        <v>0</v>
      </c>
    </row>
    <row r="480" spans="1:12" ht="15">
      <c r="A480" s="84" t="s">
        <v>304</v>
      </c>
      <c r="B480" s="84" t="s">
        <v>2242</v>
      </c>
      <c r="C480" s="84">
        <v>2</v>
      </c>
      <c r="D480" s="123">
        <v>0.0031920605855118296</v>
      </c>
      <c r="E480" s="123">
        <v>2.204572137284902</v>
      </c>
      <c r="F480" s="84" t="s">
        <v>1773</v>
      </c>
      <c r="G480" s="84" t="b">
        <v>0</v>
      </c>
      <c r="H480" s="84" t="b">
        <v>0</v>
      </c>
      <c r="I480" s="84" t="b">
        <v>0</v>
      </c>
      <c r="J480" s="84" t="b">
        <v>0</v>
      </c>
      <c r="K480" s="84" t="b">
        <v>0</v>
      </c>
      <c r="L480" s="84" t="b">
        <v>0</v>
      </c>
    </row>
    <row r="481" spans="1:12" ht="15">
      <c r="A481" s="84" t="s">
        <v>1879</v>
      </c>
      <c r="B481" s="84" t="s">
        <v>1866</v>
      </c>
      <c r="C481" s="84">
        <v>2</v>
      </c>
      <c r="D481" s="123">
        <v>0.0031920605855118296</v>
      </c>
      <c r="E481" s="123">
        <v>0.2455307449638081</v>
      </c>
      <c r="F481" s="84" t="s">
        <v>1773</v>
      </c>
      <c r="G481" s="84" t="b">
        <v>0</v>
      </c>
      <c r="H481" s="84" t="b">
        <v>0</v>
      </c>
      <c r="I481" s="84" t="b">
        <v>0</v>
      </c>
      <c r="J481" s="84" t="b">
        <v>0</v>
      </c>
      <c r="K481" s="84" t="b">
        <v>0</v>
      </c>
      <c r="L481" s="84" t="b">
        <v>0</v>
      </c>
    </row>
    <row r="482" spans="1:12" ht="15">
      <c r="A482" s="84" t="s">
        <v>1866</v>
      </c>
      <c r="B482" s="84" t="s">
        <v>2222</v>
      </c>
      <c r="C482" s="84">
        <v>2</v>
      </c>
      <c r="D482" s="123">
        <v>0.0031920605855118296</v>
      </c>
      <c r="E482" s="123">
        <v>1.0284808782292205</v>
      </c>
      <c r="F482" s="84" t="s">
        <v>1773</v>
      </c>
      <c r="G482" s="84" t="b">
        <v>0</v>
      </c>
      <c r="H482" s="84" t="b">
        <v>0</v>
      </c>
      <c r="I482" s="84" t="b">
        <v>0</v>
      </c>
      <c r="J482" s="84" t="b">
        <v>0</v>
      </c>
      <c r="K482" s="84" t="b">
        <v>0</v>
      </c>
      <c r="L482" s="84" t="b">
        <v>0</v>
      </c>
    </row>
    <row r="483" spans="1:12" ht="15">
      <c r="A483" s="84" t="s">
        <v>2282</v>
      </c>
      <c r="B483" s="84" t="s">
        <v>305</v>
      </c>
      <c r="C483" s="84">
        <v>2</v>
      </c>
      <c r="D483" s="123">
        <v>0.0031920605855118296</v>
      </c>
      <c r="E483" s="123">
        <v>1.9615340885986072</v>
      </c>
      <c r="F483" s="84" t="s">
        <v>1773</v>
      </c>
      <c r="G483" s="84" t="b">
        <v>0</v>
      </c>
      <c r="H483" s="84" t="b">
        <v>0</v>
      </c>
      <c r="I483" s="84" t="b">
        <v>0</v>
      </c>
      <c r="J483" s="84" t="b">
        <v>0</v>
      </c>
      <c r="K483" s="84" t="b">
        <v>0</v>
      </c>
      <c r="L483" s="84" t="b">
        <v>0</v>
      </c>
    </row>
    <row r="484" spans="1:12" ht="15">
      <c r="A484" s="84" t="s">
        <v>305</v>
      </c>
      <c r="B484" s="84" t="s">
        <v>2313</v>
      </c>
      <c r="C484" s="84">
        <v>2</v>
      </c>
      <c r="D484" s="123">
        <v>0.0031920605855118296</v>
      </c>
      <c r="E484" s="123">
        <v>2.0284808782292205</v>
      </c>
      <c r="F484" s="84" t="s">
        <v>1773</v>
      </c>
      <c r="G484" s="84" t="b">
        <v>0</v>
      </c>
      <c r="H484" s="84" t="b">
        <v>0</v>
      </c>
      <c r="I484" s="84" t="b">
        <v>0</v>
      </c>
      <c r="J484" s="84" t="b">
        <v>1</v>
      </c>
      <c r="K484" s="84" t="b">
        <v>0</v>
      </c>
      <c r="L484" s="84" t="b">
        <v>0</v>
      </c>
    </row>
    <row r="485" spans="1:12" ht="15">
      <c r="A485" s="84" t="s">
        <v>2313</v>
      </c>
      <c r="B485" s="84" t="s">
        <v>2223</v>
      </c>
      <c r="C485" s="84">
        <v>2</v>
      </c>
      <c r="D485" s="123">
        <v>0.0031920605855118296</v>
      </c>
      <c r="E485" s="123">
        <v>2.204572137284902</v>
      </c>
      <c r="F485" s="84" t="s">
        <v>1773</v>
      </c>
      <c r="G485" s="84" t="b">
        <v>1</v>
      </c>
      <c r="H485" s="84" t="b">
        <v>0</v>
      </c>
      <c r="I485" s="84" t="b">
        <v>0</v>
      </c>
      <c r="J485" s="84" t="b">
        <v>0</v>
      </c>
      <c r="K485" s="84" t="b">
        <v>0</v>
      </c>
      <c r="L485" s="84" t="b">
        <v>0</v>
      </c>
    </row>
    <row r="486" spans="1:12" ht="15">
      <c r="A486" s="84" t="s">
        <v>2316</v>
      </c>
      <c r="B486" s="84" t="s">
        <v>2317</v>
      </c>
      <c r="C486" s="84">
        <v>2</v>
      </c>
      <c r="D486" s="123">
        <v>0.0031920605855118296</v>
      </c>
      <c r="E486" s="123">
        <v>2.681693392004564</v>
      </c>
      <c r="F486" s="84" t="s">
        <v>1773</v>
      </c>
      <c r="G486" s="84" t="b">
        <v>0</v>
      </c>
      <c r="H486" s="84" t="b">
        <v>0</v>
      </c>
      <c r="I486" s="84" t="b">
        <v>0</v>
      </c>
      <c r="J486" s="84" t="b">
        <v>0</v>
      </c>
      <c r="K486" s="84" t="b">
        <v>0</v>
      </c>
      <c r="L486" s="84" t="b">
        <v>0</v>
      </c>
    </row>
    <row r="487" spans="1:12" ht="15">
      <c r="A487" s="84" t="s">
        <v>2317</v>
      </c>
      <c r="B487" s="84" t="s">
        <v>1867</v>
      </c>
      <c r="C487" s="84">
        <v>2</v>
      </c>
      <c r="D487" s="123">
        <v>0.0031920605855118296</v>
      </c>
      <c r="E487" s="123">
        <v>1.301482150292958</v>
      </c>
      <c r="F487" s="84" t="s">
        <v>1773</v>
      </c>
      <c r="G487" s="84" t="b">
        <v>0</v>
      </c>
      <c r="H487" s="84" t="b">
        <v>0</v>
      </c>
      <c r="I487" s="84" t="b">
        <v>0</v>
      </c>
      <c r="J487" s="84" t="b">
        <v>0</v>
      </c>
      <c r="K487" s="84" t="b">
        <v>0</v>
      </c>
      <c r="L487" s="84" t="b">
        <v>0</v>
      </c>
    </row>
    <row r="488" spans="1:12" ht="15">
      <c r="A488" s="84" t="s">
        <v>1867</v>
      </c>
      <c r="B488" s="84" t="s">
        <v>2318</v>
      </c>
      <c r="C488" s="84">
        <v>2</v>
      </c>
      <c r="D488" s="123">
        <v>0.0031920605855118296</v>
      </c>
      <c r="E488" s="123">
        <v>1.2925273076400317</v>
      </c>
      <c r="F488" s="84" t="s">
        <v>1773</v>
      </c>
      <c r="G488" s="84" t="b">
        <v>0</v>
      </c>
      <c r="H488" s="84" t="b">
        <v>0</v>
      </c>
      <c r="I488" s="84" t="b">
        <v>0</v>
      </c>
      <c r="J488" s="84" t="b">
        <v>0</v>
      </c>
      <c r="K488" s="84" t="b">
        <v>0</v>
      </c>
      <c r="L488" s="84" t="b">
        <v>0</v>
      </c>
    </row>
    <row r="489" spans="1:12" ht="15">
      <c r="A489" s="84" t="s">
        <v>2318</v>
      </c>
      <c r="B489" s="84" t="s">
        <v>2225</v>
      </c>
      <c r="C489" s="84">
        <v>2</v>
      </c>
      <c r="D489" s="123">
        <v>0.0031920605855118296</v>
      </c>
      <c r="E489" s="123">
        <v>2.204572137284902</v>
      </c>
      <c r="F489" s="84" t="s">
        <v>1773</v>
      </c>
      <c r="G489" s="84" t="b">
        <v>0</v>
      </c>
      <c r="H489" s="84" t="b">
        <v>0</v>
      </c>
      <c r="I489" s="84" t="b">
        <v>0</v>
      </c>
      <c r="J489" s="84" t="b">
        <v>0</v>
      </c>
      <c r="K489" s="84" t="b">
        <v>0</v>
      </c>
      <c r="L489" s="84" t="b">
        <v>0</v>
      </c>
    </row>
    <row r="490" spans="1:12" ht="15">
      <c r="A490" s="84" t="s">
        <v>2225</v>
      </c>
      <c r="B490" s="84" t="s">
        <v>1866</v>
      </c>
      <c r="C490" s="84">
        <v>2</v>
      </c>
      <c r="D490" s="123">
        <v>0.0031920605855118296</v>
      </c>
      <c r="E490" s="123">
        <v>0.6135075302584025</v>
      </c>
      <c r="F490" s="84" t="s">
        <v>1773</v>
      </c>
      <c r="G490" s="84" t="b">
        <v>0</v>
      </c>
      <c r="H490" s="84" t="b">
        <v>0</v>
      </c>
      <c r="I490" s="84" t="b">
        <v>0</v>
      </c>
      <c r="J490" s="84" t="b">
        <v>0</v>
      </c>
      <c r="K490" s="84" t="b">
        <v>0</v>
      </c>
      <c r="L490" s="84" t="b">
        <v>0</v>
      </c>
    </row>
    <row r="491" spans="1:12" ht="15">
      <c r="A491" s="84" t="s">
        <v>2333</v>
      </c>
      <c r="B491" s="84" t="s">
        <v>2334</v>
      </c>
      <c r="C491" s="84">
        <v>2</v>
      </c>
      <c r="D491" s="123">
        <v>0.0031920605855118296</v>
      </c>
      <c r="E491" s="123">
        <v>2.681693392004564</v>
      </c>
      <c r="F491" s="84" t="s">
        <v>1773</v>
      </c>
      <c r="G491" s="84" t="b">
        <v>1</v>
      </c>
      <c r="H491" s="84" t="b">
        <v>0</v>
      </c>
      <c r="I491" s="84" t="b">
        <v>0</v>
      </c>
      <c r="J491" s="84" t="b">
        <v>0</v>
      </c>
      <c r="K491" s="84" t="b">
        <v>0</v>
      </c>
      <c r="L491" s="84" t="b">
        <v>0</v>
      </c>
    </row>
    <row r="492" spans="1:12" ht="15">
      <c r="A492" s="84" t="s">
        <v>2334</v>
      </c>
      <c r="B492" s="84" t="s">
        <v>2335</v>
      </c>
      <c r="C492" s="84">
        <v>2</v>
      </c>
      <c r="D492" s="123">
        <v>0.0031920605855118296</v>
      </c>
      <c r="E492" s="123">
        <v>2.681693392004564</v>
      </c>
      <c r="F492" s="84" t="s">
        <v>1773</v>
      </c>
      <c r="G492" s="84" t="b">
        <v>0</v>
      </c>
      <c r="H492" s="84" t="b">
        <v>0</v>
      </c>
      <c r="I492" s="84" t="b">
        <v>0</v>
      </c>
      <c r="J492" s="84" t="b">
        <v>1</v>
      </c>
      <c r="K492" s="84" t="b">
        <v>0</v>
      </c>
      <c r="L492" s="84" t="b">
        <v>0</v>
      </c>
    </row>
    <row r="493" spans="1:12" ht="15">
      <c r="A493" s="84" t="s">
        <v>2335</v>
      </c>
      <c r="B493" s="84" t="s">
        <v>1877</v>
      </c>
      <c r="C493" s="84">
        <v>2</v>
      </c>
      <c r="D493" s="123">
        <v>0.0031920605855118296</v>
      </c>
      <c r="E493" s="123">
        <v>1.7786034050126205</v>
      </c>
      <c r="F493" s="84" t="s">
        <v>1773</v>
      </c>
      <c r="G493" s="84" t="b">
        <v>1</v>
      </c>
      <c r="H493" s="84" t="b">
        <v>0</v>
      </c>
      <c r="I493" s="84" t="b">
        <v>0</v>
      </c>
      <c r="J493" s="84" t="b">
        <v>0</v>
      </c>
      <c r="K493" s="84" t="b">
        <v>0</v>
      </c>
      <c r="L493" s="84" t="b">
        <v>0</v>
      </c>
    </row>
    <row r="494" spans="1:12" ht="15">
      <c r="A494" s="84" t="s">
        <v>1877</v>
      </c>
      <c r="B494" s="84" t="s">
        <v>305</v>
      </c>
      <c r="C494" s="84">
        <v>2</v>
      </c>
      <c r="D494" s="123">
        <v>0.0031920605855118296</v>
      </c>
      <c r="E494" s="123">
        <v>1.208206421939996</v>
      </c>
      <c r="F494" s="84" t="s">
        <v>1773</v>
      </c>
      <c r="G494" s="84" t="b">
        <v>0</v>
      </c>
      <c r="H494" s="84" t="b">
        <v>0</v>
      </c>
      <c r="I494" s="84" t="b">
        <v>0</v>
      </c>
      <c r="J494" s="84" t="b">
        <v>0</v>
      </c>
      <c r="K494" s="84" t="b">
        <v>0</v>
      </c>
      <c r="L494" s="84" t="b">
        <v>0</v>
      </c>
    </row>
    <row r="495" spans="1:12" ht="15">
      <c r="A495" s="84" t="s">
        <v>1866</v>
      </c>
      <c r="B495" s="84" t="s">
        <v>2336</v>
      </c>
      <c r="C495" s="84">
        <v>2</v>
      </c>
      <c r="D495" s="123">
        <v>0.0031920605855118296</v>
      </c>
      <c r="E495" s="123">
        <v>1.426420886901258</v>
      </c>
      <c r="F495" s="84" t="s">
        <v>1773</v>
      </c>
      <c r="G495" s="84" t="b">
        <v>0</v>
      </c>
      <c r="H495" s="84" t="b">
        <v>0</v>
      </c>
      <c r="I495" s="84" t="b">
        <v>0</v>
      </c>
      <c r="J495" s="84" t="b">
        <v>0</v>
      </c>
      <c r="K495" s="84" t="b">
        <v>0</v>
      </c>
      <c r="L495" s="84" t="b">
        <v>0</v>
      </c>
    </row>
    <row r="496" spans="1:12" ht="15">
      <c r="A496" s="84" t="s">
        <v>2336</v>
      </c>
      <c r="B496" s="84" t="s">
        <v>2242</v>
      </c>
      <c r="C496" s="84">
        <v>2</v>
      </c>
      <c r="D496" s="123">
        <v>0.0031920605855118296</v>
      </c>
      <c r="E496" s="123">
        <v>2.3806633963405828</v>
      </c>
      <c r="F496" s="84" t="s">
        <v>1773</v>
      </c>
      <c r="G496" s="84" t="b">
        <v>0</v>
      </c>
      <c r="H496" s="84" t="b">
        <v>0</v>
      </c>
      <c r="I496" s="84" t="b">
        <v>0</v>
      </c>
      <c r="J496" s="84" t="b">
        <v>0</v>
      </c>
      <c r="K496" s="84" t="b">
        <v>0</v>
      </c>
      <c r="L496" s="84" t="b">
        <v>0</v>
      </c>
    </row>
    <row r="497" spans="1:12" ht="15">
      <c r="A497" s="84" t="s">
        <v>2242</v>
      </c>
      <c r="B497" s="84" t="s">
        <v>2337</v>
      </c>
      <c r="C497" s="84">
        <v>2</v>
      </c>
      <c r="D497" s="123">
        <v>0.0031920605855118296</v>
      </c>
      <c r="E497" s="123">
        <v>2.2837533833325265</v>
      </c>
      <c r="F497" s="84" t="s">
        <v>1773</v>
      </c>
      <c r="G497" s="84" t="b">
        <v>0</v>
      </c>
      <c r="H497" s="84" t="b">
        <v>0</v>
      </c>
      <c r="I497" s="84" t="b">
        <v>0</v>
      </c>
      <c r="J497" s="84" t="b">
        <v>1</v>
      </c>
      <c r="K497" s="84" t="b">
        <v>0</v>
      </c>
      <c r="L497" s="84" t="b">
        <v>0</v>
      </c>
    </row>
    <row r="498" spans="1:12" ht="15">
      <c r="A498" s="84" t="s">
        <v>2337</v>
      </c>
      <c r="B498" s="84" t="s">
        <v>2338</v>
      </c>
      <c r="C498" s="84">
        <v>2</v>
      </c>
      <c r="D498" s="123">
        <v>0.0031920605855118296</v>
      </c>
      <c r="E498" s="123">
        <v>2.681693392004564</v>
      </c>
      <c r="F498" s="84" t="s">
        <v>1773</v>
      </c>
      <c r="G498" s="84" t="b">
        <v>1</v>
      </c>
      <c r="H498" s="84" t="b">
        <v>0</v>
      </c>
      <c r="I498" s="84" t="b">
        <v>0</v>
      </c>
      <c r="J498" s="84" t="b">
        <v>0</v>
      </c>
      <c r="K498" s="84" t="b">
        <v>0</v>
      </c>
      <c r="L498" s="84" t="b">
        <v>0</v>
      </c>
    </row>
    <row r="499" spans="1:12" ht="15">
      <c r="A499" s="84" t="s">
        <v>2329</v>
      </c>
      <c r="B499" s="84" t="s">
        <v>2330</v>
      </c>
      <c r="C499" s="84">
        <v>2</v>
      </c>
      <c r="D499" s="123">
        <v>0.0031920605855118296</v>
      </c>
      <c r="E499" s="123">
        <v>2.681693392004564</v>
      </c>
      <c r="F499" s="84" t="s">
        <v>1773</v>
      </c>
      <c r="G499" s="84" t="b">
        <v>0</v>
      </c>
      <c r="H499" s="84" t="b">
        <v>0</v>
      </c>
      <c r="I499" s="84" t="b">
        <v>0</v>
      </c>
      <c r="J499" s="84" t="b">
        <v>0</v>
      </c>
      <c r="K499" s="84" t="b">
        <v>0</v>
      </c>
      <c r="L499" s="84" t="b">
        <v>0</v>
      </c>
    </row>
    <row r="500" spans="1:12" ht="15">
      <c r="A500" s="84" t="s">
        <v>2330</v>
      </c>
      <c r="B500" s="84" t="s">
        <v>2331</v>
      </c>
      <c r="C500" s="84">
        <v>2</v>
      </c>
      <c r="D500" s="123">
        <v>0.0031920605855118296</v>
      </c>
      <c r="E500" s="123">
        <v>2.681693392004564</v>
      </c>
      <c r="F500" s="84" t="s">
        <v>1773</v>
      </c>
      <c r="G500" s="84" t="b">
        <v>0</v>
      </c>
      <c r="H500" s="84" t="b">
        <v>0</v>
      </c>
      <c r="I500" s="84" t="b">
        <v>0</v>
      </c>
      <c r="J500" s="84" t="b">
        <v>0</v>
      </c>
      <c r="K500" s="84" t="b">
        <v>0</v>
      </c>
      <c r="L500" s="84" t="b">
        <v>0</v>
      </c>
    </row>
    <row r="501" spans="1:12" ht="15">
      <c r="A501" s="84" t="s">
        <v>2331</v>
      </c>
      <c r="B501" s="84" t="s">
        <v>2332</v>
      </c>
      <c r="C501" s="84">
        <v>2</v>
      </c>
      <c r="D501" s="123">
        <v>0.0031920605855118296</v>
      </c>
      <c r="E501" s="123">
        <v>2.681693392004564</v>
      </c>
      <c r="F501" s="84" t="s">
        <v>1773</v>
      </c>
      <c r="G501" s="84" t="b">
        <v>0</v>
      </c>
      <c r="H501" s="84" t="b">
        <v>0</v>
      </c>
      <c r="I501" s="84" t="b">
        <v>0</v>
      </c>
      <c r="J501" s="84" t="b">
        <v>0</v>
      </c>
      <c r="K501" s="84" t="b">
        <v>0</v>
      </c>
      <c r="L501" s="84" t="b">
        <v>0</v>
      </c>
    </row>
    <row r="502" spans="1:12" ht="15">
      <c r="A502" s="84" t="s">
        <v>2332</v>
      </c>
      <c r="B502" s="84" t="s">
        <v>2223</v>
      </c>
      <c r="C502" s="84">
        <v>2</v>
      </c>
      <c r="D502" s="123">
        <v>0.0031920605855118296</v>
      </c>
      <c r="E502" s="123">
        <v>2.204572137284902</v>
      </c>
      <c r="F502" s="84" t="s">
        <v>1773</v>
      </c>
      <c r="G502" s="84" t="b">
        <v>0</v>
      </c>
      <c r="H502" s="84" t="b">
        <v>0</v>
      </c>
      <c r="I502" s="84" t="b">
        <v>0</v>
      </c>
      <c r="J502" s="84" t="b">
        <v>0</v>
      </c>
      <c r="K502" s="84" t="b">
        <v>0</v>
      </c>
      <c r="L502" s="84" t="b">
        <v>0</v>
      </c>
    </row>
    <row r="503" spans="1:12" ht="15">
      <c r="A503" s="84" t="s">
        <v>2223</v>
      </c>
      <c r="B503" s="84" t="s">
        <v>1866</v>
      </c>
      <c r="C503" s="84">
        <v>2</v>
      </c>
      <c r="D503" s="123">
        <v>0.0031920605855118296</v>
      </c>
      <c r="E503" s="123">
        <v>0.7895987893140837</v>
      </c>
      <c r="F503" s="84" t="s">
        <v>1773</v>
      </c>
      <c r="G503" s="84" t="b">
        <v>0</v>
      </c>
      <c r="H503" s="84" t="b">
        <v>0</v>
      </c>
      <c r="I503" s="84" t="b">
        <v>0</v>
      </c>
      <c r="J503" s="84" t="b">
        <v>0</v>
      </c>
      <c r="K503" s="84" t="b">
        <v>0</v>
      </c>
      <c r="L503" s="84" t="b">
        <v>0</v>
      </c>
    </row>
    <row r="504" spans="1:12" ht="15">
      <c r="A504" s="84" t="s">
        <v>2196</v>
      </c>
      <c r="B504" s="84" t="s">
        <v>2365</v>
      </c>
      <c r="C504" s="84">
        <v>2</v>
      </c>
      <c r="D504" s="123">
        <v>0.0031920605855118296</v>
      </c>
      <c r="E504" s="123">
        <v>2.204572137284902</v>
      </c>
      <c r="F504" s="84" t="s">
        <v>1773</v>
      </c>
      <c r="G504" s="84" t="b">
        <v>0</v>
      </c>
      <c r="H504" s="84" t="b">
        <v>0</v>
      </c>
      <c r="I504" s="84" t="b">
        <v>0</v>
      </c>
      <c r="J504" s="84" t="b">
        <v>0</v>
      </c>
      <c r="K504" s="84" t="b">
        <v>0</v>
      </c>
      <c r="L504" s="84" t="b">
        <v>0</v>
      </c>
    </row>
    <row r="505" spans="1:12" ht="15">
      <c r="A505" s="84" t="s">
        <v>2365</v>
      </c>
      <c r="B505" s="84" t="s">
        <v>1890</v>
      </c>
      <c r="C505" s="84">
        <v>2</v>
      </c>
      <c r="D505" s="123">
        <v>0.0031920605855118296</v>
      </c>
      <c r="E505" s="123">
        <v>2.2837533833325265</v>
      </c>
      <c r="F505" s="84" t="s">
        <v>1773</v>
      </c>
      <c r="G505" s="84" t="b">
        <v>0</v>
      </c>
      <c r="H505" s="84" t="b">
        <v>0</v>
      </c>
      <c r="I505" s="84" t="b">
        <v>0</v>
      </c>
      <c r="J505" s="84" t="b">
        <v>0</v>
      </c>
      <c r="K505" s="84" t="b">
        <v>0</v>
      </c>
      <c r="L505" s="84" t="b">
        <v>0</v>
      </c>
    </row>
    <row r="506" spans="1:12" ht="15">
      <c r="A506" s="84" t="s">
        <v>1890</v>
      </c>
      <c r="B506" s="84" t="s">
        <v>1835</v>
      </c>
      <c r="C506" s="84">
        <v>2</v>
      </c>
      <c r="D506" s="123">
        <v>0.0031920605855118296</v>
      </c>
      <c r="E506" s="123">
        <v>1.4086921199408264</v>
      </c>
      <c r="F506" s="84" t="s">
        <v>1773</v>
      </c>
      <c r="G506" s="84" t="b">
        <v>0</v>
      </c>
      <c r="H506" s="84" t="b">
        <v>0</v>
      </c>
      <c r="I506" s="84" t="b">
        <v>0</v>
      </c>
      <c r="J506" s="84" t="b">
        <v>0</v>
      </c>
      <c r="K506" s="84" t="b">
        <v>0</v>
      </c>
      <c r="L506" s="84" t="b">
        <v>0</v>
      </c>
    </row>
    <row r="507" spans="1:12" ht="15">
      <c r="A507" s="84" t="s">
        <v>2350</v>
      </c>
      <c r="B507" s="84" t="s">
        <v>2351</v>
      </c>
      <c r="C507" s="84">
        <v>2</v>
      </c>
      <c r="D507" s="123">
        <v>0.0031920605855118296</v>
      </c>
      <c r="E507" s="123">
        <v>2.681693392004564</v>
      </c>
      <c r="F507" s="84" t="s">
        <v>1773</v>
      </c>
      <c r="G507" s="84" t="b">
        <v>0</v>
      </c>
      <c r="H507" s="84" t="b">
        <v>0</v>
      </c>
      <c r="I507" s="84" t="b">
        <v>0</v>
      </c>
      <c r="J507" s="84" t="b">
        <v>0</v>
      </c>
      <c r="K507" s="84" t="b">
        <v>0</v>
      </c>
      <c r="L507" s="84" t="b">
        <v>0</v>
      </c>
    </row>
    <row r="508" spans="1:12" ht="15">
      <c r="A508" s="84" t="s">
        <v>2351</v>
      </c>
      <c r="B508" s="84" t="s">
        <v>2284</v>
      </c>
      <c r="C508" s="84">
        <v>2</v>
      </c>
      <c r="D508" s="123">
        <v>0.0031920605855118296</v>
      </c>
      <c r="E508" s="123">
        <v>2.505602132948883</v>
      </c>
      <c r="F508" s="84" t="s">
        <v>1773</v>
      </c>
      <c r="G508" s="84" t="b">
        <v>0</v>
      </c>
      <c r="H508" s="84" t="b">
        <v>0</v>
      </c>
      <c r="I508" s="84" t="b">
        <v>0</v>
      </c>
      <c r="J508" s="84" t="b">
        <v>0</v>
      </c>
      <c r="K508" s="84" t="b">
        <v>0</v>
      </c>
      <c r="L508" s="84" t="b">
        <v>0</v>
      </c>
    </row>
    <row r="509" spans="1:12" ht="15">
      <c r="A509" s="84" t="s">
        <v>2284</v>
      </c>
      <c r="B509" s="84" t="s">
        <v>2352</v>
      </c>
      <c r="C509" s="84">
        <v>2</v>
      </c>
      <c r="D509" s="123">
        <v>0.0031920605855118296</v>
      </c>
      <c r="E509" s="123">
        <v>2.505602132948883</v>
      </c>
      <c r="F509" s="84" t="s">
        <v>1773</v>
      </c>
      <c r="G509" s="84" t="b">
        <v>0</v>
      </c>
      <c r="H509" s="84" t="b">
        <v>0</v>
      </c>
      <c r="I509" s="84" t="b">
        <v>0</v>
      </c>
      <c r="J509" s="84" t="b">
        <v>1</v>
      </c>
      <c r="K509" s="84" t="b">
        <v>0</v>
      </c>
      <c r="L509" s="84" t="b">
        <v>0</v>
      </c>
    </row>
    <row r="510" spans="1:12" ht="15">
      <c r="A510" s="84" t="s">
        <v>2352</v>
      </c>
      <c r="B510" s="84" t="s">
        <v>1867</v>
      </c>
      <c r="C510" s="84">
        <v>2</v>
      </c>
      <c r="D510" s="123">
        <v>0.0031920605855118296</v>
      </c>
      <c r="E510" s="123">
        <v>1.301482150292958</v>
      </c>
      <c r="F510" s="84" t="s">
        <v>1773</v>
      </c>
      <c r="G510" s="84" t="b">
        <v>1</v>
      </c>
      <c r="H510" s="84" t="b">
        <v>0</v>
      </c>
      <c r="I510" s="84" t="b">
        <v>0</v>
      </c>
      <c r="J510" s="84" t="b">
        <v>0</v>
      </c>
      <c r="K510" s="84" t="b">
        <v>0</v>
      </c>
      <c r="L510" s="84" t="b">
        <v>0</v>
      </c>
    </row>
    <row r="511" spans="1:12" ht="15">
      <c r="A511" s="84" t="s">
        <v>1887</v>
      </c>
      <c r="B511" s="84" t="s">
        <v>2340</v>
      </c>
      <c r="C511" s="84">
        <v>2</v>
      </c>
      <c r="D511" s="123">
        <v>0.0031920605855118296</v>
      </c>
      <c r="E511" s="123">
        <v>1.9827233876685453</v>
      </c>
      <c r="F511" s="84" t="s">
        <v>1773</v>
      </c>
      <c r="G511" s="84" t="b">
        <v>0</v>
      </c>
      <c r="H511" s="84" t="b">
        <v>0</v>
      </c>
      <c r="I511" s="84" t="b">
        <v>0</v>
      </c>
      <c r="J511" s="84" t="b">
        <v>0</v>
      </c>
      <c r="K511" s="84" t="b">
        <v>0</v>
      </c>
      <c r="L511" s="84" t="b">
        <v>0</v>
      </c>
    </row>
    <row r="512" spans="1:12" ht="15">
      <c r="A512" s="84" t="s">
        <v>2340</v>
      </c>
      <c r="B512" s="84" t="s">
        <v>2261</v>
      </c>
      <c r="C512" s="84">
        <v>2</v>
      </c>
      <c r="D512" s="123">
        <v>0.0031920605855118296</v>
      </c>
      <c r="E512" s="123">
        <v>2.3806633963405828</v>
      </c>
      <c r="F512" s="84" t="s">
        <v>1773</v>
      </c>
      <c r="G512" s="84" t="b">
        <v>0</v>
      </c>
      <c r="H512" s="84" t="b">
        <v>0</v>
      </c>
      <c r="I512" s="84" t="b">
        <v>0</v>
      </c>
      <c r="J512" s="84" t="b">
        <v>0</v>
      </c>
      <c r="K512" s="84" t="b">
        <v>0</v>
      </c>
      <c r="L512" s="84" t="b">
        <v>0</v>
      </c>
    </row>
    <row r="513" spans="1:12" ht="15">
      <c r="A513" s="84" t="s">
        <v>2261</v>
      </c>
      <c r="B513" s="84" t="s">
        <v>2341</v>
      </c>
      <c r="C513" s="84">
        <v>2</v>
      </c>
      <c r="D513" s="123">
        <v>0.0031920605855118296</v>
      </c>
      <c r="E513" s="123">
        <v>2.3806633963405828</v>
      </c>
      <c r="F513" s="84" t="s">
        <v>1773</v>
      </c>
      <c r="G513" s="84" t="b">
        <v>0</v>
      </c>
      <c r="H513" s="84" t="b">
        <v>0</v>
      </c>
      <c r="I513" s="84" t="b">
        <v>0</v>
      </c>
      <c r="J513" s="84" t="b">
        <v>0</v>
      </c>
      <c r="K513" s="84" t="b">
        <v>0</v>
      </c>
      <c r="L513" s="84" t="b">
        <v>0</v>
      </c>
    </row>
    <row r="514" spans="1:12" ht="15">
      <c r="A514" s="84" t="s">
        <v>2341</v>
      </c>
      <c r="B514" s="84" t="s">
        <v>2342</v>
      </c>
      <c r="C514" s="84">
        <v>2</v>
      </c>
      <c r="D514" s="123">
        <v>0.0031920605855118296</v>
      </c>
      <c r="E514" s="123">
        <v>2.681693392004564</v>
      </c>
      <c r="F514" s="84" t="s">
        <v>1773</v>
      </c>
      <c r="G514" s="84" t="b">
        <v>0</v>
      </c>
      <c r="H514" s="84" t="b">
        <v>0</v>
      </c>
      <c r="I514" s="84" t="b">
        <v>0</v>
      </c>
      <c r="J514" s="84" t="b">
        <v>0</v>
      </c>
      <c r="K514" s="84" t="b">
        <v>0</v>
      </c>
      <c r="L514" s="84" t="b">
        <v>0</v>
      </c>
    </row>
    <row r="515" spans="1:12" ht="15">
      <c r="A515" s="84" t="s">
        <v>2342</v>
      </c>
      <c r="B515" s="84" t="s">
        <v>2204</v>
      </c>
      <c r="C515" s="84">
        <v>2</v>
      </c>
      <c r="D515" s="123">
        <v>0.0031920605855118296</v>
      </c>
      <c r="E515" s="123">
        <v>2.204572137284902</v>
      </c>
      <c r="F515" s="84" t="s">
        <v>1773</v>
      </c>
      <c r="G515" s="84" t="b">
        <v>0</v>
      </c>
      <c r="H515" s="84" t="b">
        <v>0</v>
      </c>
      <c r="I515" s="84" t="b">
        <v>0</v>
      </c>
      <c r="J515" s="84" t="b">
        <v>0</v>
      </c>
      <c r="K515" s="84" t="b">
        <v>0</v>
      </c>
      <c r="L515" s="84" t="b">
        <v>0</v>
      </c>
    </row>
    <row r="516" spans="1:12" ht="15">
      <c r="A516" s="84" t="s">
        <v>2204</v>
      </c>
      <c r="B516" s="84" t="s">
        <v>300</v>
      </c>
      <c r="C516" s="84">
        <v>2</v>
      </c>
      <c r="D516" s="123">
        <v>0.0031920605855118296</v>
      </c>
      <c r="E516" s="123">
        <v>1.464209447790658</v>
      </c>
      <c r="F516" s="84" t="s">
        <v>1773</v>
      </c>
      <c r="G516" s="84" t="b">
        <v>0</v>
      </c>
      <c r="H516" s="84" t="b">
        <v>0</v>
      </c>
      <c r="I516" s="84" t="b">
        <v>0</v>
      </c>
      <c r="J516" s="84" t="b">
        <v>0</v>
      </c>
      <c r="K516" s="84" t="b">
        <v>0</v>
      </c>
      <c r="L516" s="84" t="b">
        <v>0</v>
      </c>
    </row>
    <row r="517" spans="1:12" ht="15">
      <c r="A517" s="84" t="s">
        <v>300</v>
      </c>
      <c r="B517" s="84" t="s">
        <v>2343</v>
      </c>
      <c r="C517" s="84">
        <v>2</v>
      </c>
      <c r="D517" s="123">
        <v>0.0031920605855118296</v>
      </c>
      <c r="E517" s="123">
        <v>1.9413307025103204</v>
      </c>
      <c r="F517" s="84" t="s">
        <v>1773</v>
      </c>
      <c r="G517" s="84" t="b">
        <v>0</v>
      </c>
      <c r="H517" s="84" t="b">
        <v>0</v>
      </c>
      <c r="I517" s="84" t="b">
        <v>0</v>
      </c>
      <c r="J517" s="84" t="b">
        <v>1</v>
      </c>
      <c r="K517" s="84" t="b">
        <v>0</v>
      </c>
      <c r="L517" s="84" t="b">
        <v>0</v>
      </c>
    </row>
    <row r="518" spans="1:12" ht="15">
      <c r="A518" s="84" t="s">
        <v>2343</v>
      </c>
      <c r="B518" s="84" t="s">
        <v>2344</v>
      </c>
      <c r="C518" s="84">
        <v>2</v>
      </c>
      <c r="D518" s="123">
        <v>0.0031920605855118296</v>
      </c>
      <c r="E518" s="123">
        <v>2.681693392004564</v>
      </c>
      <c r="F518" s="84" t="s">
        <v>1773</v>
      </c>
      <c r="G518" s="84" t="b">
        <v>1</v>
      </c>
      <c r="H518" s="84" t="b">
        <v>0</v>
      </c>
      <c r="I518" s="84" t="b">
        <v>0</v>
      </c>
      <c r="J518" s="84" t="b">
        <v>0</v>
      </c>
      <c r="K518" s="84" t="b">
        <v>0</v>
      </c>
      <c r="L518" s="84" t="b">
        <v>0</v>
      </c>
    </row>
    <row r="519" spans="1:12" ht="15">
      <c r="A519" s="84" t="s">
        <v>2344</v>
      </c>
      <c r="B519" s="84" t="s">
        <v>2345</v>
      </c>
      <c r="C519" s="84">
        <v>2</v>
      </c>
      <c r="D519" s="123">
        <v>0.0031920605855118296</v>
      </c>
      <c r="E519" s="123">
        <v>2.681693392004564</v>
      </c>
      <c r="F519" s="84" t="s">
        <v>1773</v>
      </c>
      <c r="G519" s="84" t="b">
        <v>0</v>
      </c>
      <c r="H519" s="84" t="b">
        <v>0</v>
      </c>
      <c r="I519" s="84" t="b">
        <v>0</v>
      </c>
      <c r="J519" s="84" t="b">
        <v>0</v>
      </c>
      <c r="K519" s="84" t="b">
        <v>0</v>
      </c>
      <c r="L519" s="84" t="b">
        <v>0</v>
      </c>
    </row>
    <row r="520" spans="1:12" ht="15">
      <c r="A520" s="84" t="s">
        <v>2345</v>
      </c>
      <c r="B520" s="84" t="s">
        <v>2346</v>
      </c>
      <c r="C520" s="84">
        <v>2</v>
      </c>
      <c r="D520" s="123">
        <v>0.0031920605855118296</v>
      </c>
      <c r="E520" s="123">
        <v>2.681693392004564</v>
      </c>
      <c r="F520" s="84" t="s">
        <v>1773</v>
      </c>
      <c r="G520" s="84" t="b">
        <v>0</v>
      </c>
      <c r="H520" s="84" t="b">
        <v>0</v>
      </c>
      <c r="I520" s="84" t="b">
        <v>0</v>
      </c>
      <c r="J520" s="84" t="b">
        <v>0</v>
      </c>
      <c r="K520" s="84" t="b">
        <v>0</v>
      </c>
      <c r="L520" s="84" t="b">
        <v>0</v>
      </c>
    </row>
    <row r="521" spans="1:12" ht="15">
      <c r="A521" s="84" t="s">
        <v>2346</v>
      </c>
      <c r="B521" s="84" t="s">
        <v>2347</v>
      </c>
      <c r="C521" s="84">
        <v>2</v>
      </c>
      <c r="D521" s="123">
        <v>0.0031920605855118296</v>
      </c>
      <c r="E521" s="123">
        <v>2.681693392004564</v>
      </c>
      <c r="F521" s="84" t="s">
        <v>1773</v>
      </c>
      <c r="G521" s="84" t="b">
        <v>0</v>
      </c>
      <c r="H521" s="84" t="b">
        <v>0</v>
      </c>
      <c r="I521" s="84" t="b">
        <v>0</v>
      </c>
      <c r="J521" s="84" t="b">
        <v>0</v>
      </c>
      <c r="K521" s="84" t="b">
        <v>0</v>
      </c>
      <c r="L521" s="84" t="b">
        <v>0</v>
      </c>
    </row>
    <row r="522" spans="1:12" ht="15">
      <c r="A522" s="84" t="s">
        <v>2347</v>
      </c>
      <c r="B522" s="84" t="s">
        <v>2348</v>
      </c>
      <c r="C522" s="84">
        <v>2</v>
      </c>
      <c r="D522" s="123">
        <v>0.0031920605855118296</v>
      </c>
      <c r="E522" s="123">
        <v>2.681693392004564</v>
      </c>
      <c r="F522" s="84" t="s">
        <v>1773</v>
      </c>
      <c r="G522" s="84" t="b">
        <v>0</v>
      </c>
      <c r="H522" s="84" t="b">
        <v>0</v>
      </c>
      <c r="I522" s="84" t="b">
        <v>0</v>
      </c>
      <c r="J522" s="84" t="b">
        <v>0</v>
      </c>
      <c r="K522" s="84" t="b">
        <v>0</v>
      </c>
      <c r="L522" s="84" t="b">
        <v>0</v>
      </c>
    </row>
    <row r="523" spans="1:12" ht="15">
      <c r="A523" s="84" t="s">
        <v>1906</v>
      </c>
      <c r="B523" s="84" t="s">
        <v>325</v>
      </c>
      <c r="C523" s="84">
        <v>2</v>
      </c>
      <c r="D523" s="123">
        <v>0.0031920605855118296</v>
      </c>
      <c r="E523" s="123">
        <v>2.2837533833325265</v>
      </c>
      <c r="F523" s="84" t="s">
        <v>1773</v>
      </c>
      <c r="G523" s="84" t="b">
        <v>0</v>
      </c>
      <c r="H523" s="84" t="b">
        <v>0</v>
      </c>
      <c r="I523" s="84" t="b">
        <v>0</v>
      </c>
      <c r="J523" s="84" t="b">
        <v>0</v>
      </c>
      <c r="K523" s="84" t="b">
        <v>0</v>
      </c>
      <c r="L523" s="84" t="b">
        <v>0</v>
      </c>
    </row>
    <row r="524" spans="1:12" ht="15">
      <c r="A524" s="84" t="s">
        <v>325</v>
      </c>
      <c r="B524" s="84" t="s">
        <v>1866</v>
      </c>
      <c r="C524" s="84">
        <v>2</v>
      </c>
      <c r="D524" s="123">
        <v>0.0031920605855118296</v>
      </c>
      <c r="E524" s="123">
        <v>1.090628784978065</v>
      </c>
      <c r="F524" s="84" t="s">
        <v>1773</v>
      </c>
      <c r="G524" s="84" t="b">
        <v>0</v>
      </c>
      <c r="H524" s="84" t="b">
        <v>0</v>
      </c>
      <c r="I524" s="84" t="b">
        <v>0</v>
      </c>
      <c r="J524" s="84" t="b">
        <v>0</v>
      </c>
      <c r="K524" s="84" t="b">
        <v>0</v>
      </c>
      <c r="L524" s="84" t="b">
        <v>0</v>
      </c>
    </row>
    <row r="525" spans="1:12" ht="15">
      <c r="A525" s="84" t="s">
        <v>1879</v>
      </c>
      <c r="B525" s="84" t="s">
        <v>2279</v>
      </c>
      <c r="C525" s="84">
        <v>2</v>
      </c>
      <c r="D525" s="123">
        <v>0.0031920605855118296</v>
      </c>
      <c r="E525" s="123">
        <v>1.6605040929346262</v>
      </c>
      <c r="F525" s="84" t="s">
        <v>1773</v>
      </c>
      <c r="G525" s="84" t="b">
        <v>0</v>
      </c>
      <c r="H525" s="84" t="b">
        <v>0</v>
      </c>
      <c r="I525" s="84" t="b">
        <v>0</v>
      </c>
      <c r="J525" s="84" t="b">
        <v>0</v>
      </c>
      <c r="K525" s="84" t="b">
        <v>0</v>
      </c>
      <c r="L525" s="84" t="b">
        <v>0</v>
      </c>
    </row>
    <row r="526" spans="1:12" ht="15">
      <c r="A526" s="84" t="s">
        <v>2279</v>
      </c>
      <c r="B526" s="84" t="s">
        <v>1835</v>
      </c>
      <c r="C526" s="84">
        <v>2</v>
      </c>
      <c r="D526" s="123">
        <v>0.0031920605855118296</v>
      </c>
      <c r="E526" s="123">
        <v>1.630540869557183</v>
      </c>
      <c r="F526" s="84" t="s">
        <v>1773</v>
      </c>
      <c r="G526" s="84" t="b">
        <v>0</v>
      </c>
      <c r="H526" s="84" t="b">
        <v>0</v>
      </c>
      <c r="I526" s="84" t="b">
        <v>0</v>
      </c>
      <c r="J526" s="84" t="b">
        <v>0</v>
      </c>
      <c r="K526" s="84" t="b">
        <v>0</v>
      </c>
      <c r="L526" s="84" t="b">
        <v>0</v>
      </c>
    </row>
    <row r="527" spans="1:12" ht="15">
      <c r="A527" s="84" t="s">
        <v>2195</v>
      </c>
      <c r="B527" s="84" t="s">
        <v>2255</v>
      </c>
      <c r="C527" s="84">
        <v>2</v>
      </c>
      <c r="D527" s="123">
        <v>0.0031920605855118296</v>
      </c>
      <c r="E527" s="123">
        <v>2.0284808782292205</v>
      </c>
      <c r="F527" s="84" t="s">
        <v>1773</v>
      </c>
      <c r="G527" s="84" t="b">
        <v>1</v>
      </c>
      <c r="H527" s="84" t="b">
        <v>0</v>
      </c>
      <c r="I527" s="84" t="b">
        <v>0</v>
      </c>
      <c r="J527" s="84" t="b">
        <v>0</v>
      </c>
      <c r="K527" s="84" t="b">
        <v>0</v>
      </c>
      <c r="L527" s="84" t="b">
        <v>0</v>
      </c>
    </row>
    <row r="528" spans="1:12" ht="15">
      <c r="A528" s="84" t="s">
        <v>2255</v>
      </c>
      <c r="B528" s="84" t="s">
        <v>2324</v>
      </c>
      <c r="C528" s="84">
        <v>2</v>
      </c>
      <c r="D528" s="123">
        <v>0.0031920605855118296</v>
      </c>
      <c r="E528" s="123">
        <v>2.681693392004564</v>
      </c>
      <c r="F528" s="84" t="s">
        <v>1773</v>
      </c>
      <c r="G528" s="84" t="b">
        <v>0</v>
      </c>
      <c r="H528" s="84" t="b">
        <v>0</v>
      </c>
      <c r="I528" s="84" t="b">
        <v>0</v>
      </c>
      <c r="J528" s="84" t="b">
        <v>0</v>
      </c>
      <c r="K528" s="84" t="b">
        <v>0</v>
      </c>
      <c r="L528" s="84" t="b">
        <v>0</v>
      </c>
    </row>
    <row r="529" spans="1:12" ht="15">
      <c r="A529" s="84" t="s">
        <v>2324</v>
      </c>
      <c r="B529" s="84" t="s">
        <v>2325</v>
      </c>
      <c r="C529" s="84">
        <v>2</v>
      </c>
      <c r="D529" s="123">
        <v>0.0031920605855118296</v>
      </c>
      <c r="E529" s="123">
        <v>2.681693392004564</v>
      </c>
      <c r="F529" s="84" t="s">
        <v>1773</v>
      </c>
      <c r="G529" s="84" t="b">
        <v>0</v>
      </c>
      <c r="H529" s="84" t="b">
        <v>0</v>
      </c>
      <c r="I529" s="84" t="b">
        <v>0</v>
      </c>
      <c r="J529" s="84" t="b">
        <v>0</v>
      </c>
      <c r="K529" s="84" t="b">
        <v>0</v>
      </c>
      <c r="L529" s="84" t="b">
        <v>0</v>
      </c>
    </row>
    <row r="530" spans="1:12" ht="15">
      <c r="A530" s="84" t="s">
        <v>2325</v>
      </c>
      <c r="B530" s="84" t="s">
        <v>1866</v>
      </c>
      <c r="C530" s="84">
        <v>2</v>
      </c>
      <c r="D530" s="123">
        <v>0.0031920605855118296</v>
      </c>
      <c r="E530" s="123">
        <v>1.090628784978065</v>
      </c>
      <c r="F530" s="84" t="s">
        <v>1773</v>
      </c>
      <c r="G530" s="84" t="b">
        <v>0</v>
      </c>
      <c r="H530" s="84" t="b">
        <v>0</v>
      </c>
      <c r="I530" s="84" t="b">
        <v>0</v>
      </c>
      <c r="J530" s="84" t="b">
        <v>0</v>
      </c>
      <c r="K530" s="84" t="b">
        <v>0</v>
      </c>
      <c r="L530" s="84" t="b">
        <v>0</v>
      </c>
    </row>
    <row r="531" spans="1:12" ht="15">
      <c r="A531" s="84" t="s">
        <v>285</v>
      </c>
      <c r="B531" s="84" t="s">
        <v>2266</v>
      </c>
      <c r="C531" s="84">
        <v>2</v>
      </c>
      <c r="D531" s="123">
        <v>0.0031920605855118296</v>
      </c>
      <c r="E531" s="123">
        <v>2.505602132948883</v>
      </c>
      <c r="F531" s="84" t="s">
        <v>1773</v>
      </c>
      <c r="G531" s="84" t="b">
        <v>0</v>
      </c>
      <c r="H531" s="84" t="b">
        <v>0</v>
      </c>
      <c r="I531" s="84" t="b">
        <v>0</v>
      </c>
      <c r="J531" s="84" t="b">
        <v>0</v>
      </c>
      <c r="K531" s="84" t="b">
        <v>0</v>
      </c>
      <c r="L531" s="84" t="b">
        <v>0</v>
      </c>
    </row>
    <row r="532" spans="1:12" ht="15">
      <c r="A532" s="84" t="s">
        <v>283</v>
      </c>
      <c r="B532" s="84" t="s">
        <v>2253</v>
      </c>
      <c r="C532" s="84">
        <v>2</v>
      </c>
      <c r="D532" s="123">
        <v>0.0031920605855118296</v>
      </c>
      <c r="E532" s="123">
        <v>1.2667200440337463</v>
      </c>
      <c r="F532" s="84" t="s">
        <v>1773</v>
      </c>
      <c r="G532" s="84" t="b">
        <v>0</v>
      </c>
      <c r="H532" s="84" t="b">
        <v>0</v>
      </c>
      <c r="I532" s="84" t="b">
        <v>0</v>
      </c>
      <c r="J532" s="84" t="b">
        <v>0</v>
      </c>
      <c r="K532" s="84" t="b">
        <v>0</v>
      </c>
      <c r="L532" s="84" t="b">
        <v>0</v>
      </c>
    </row>
    <row r="533" spans="1:12" ht="15">
      <c r="A533" s="84" t="s">
        <v>2225</v>
      </c>
      <c r="B533" s="84" t="s">
        <v>2253</v>
      </c>
      <c r="C533" s="84">
        <v>2</v>
      </c>
      <c r="D533" s="123">
        <v>0.0031920605855118296</v>
      </c>
      <c r="E533" s="123">
        <v>1.9035421416209206</v>
      </c>
      <c r="F533" s="84" t="s">
        <v>1773</v>
      </c>
      <c r="G533" s="84" t="b">
        <v>0</v>
      </c>
      <c r="H533" s="84" t="b">
        <v>0</v>
      </c>
      <c r="I533" s="84" t="b">
        <v>0</v>
      </c>
      <c r="J533" s="84" t="b">
        <v>0</v>
      </c>
      <c r="K533" s="84" t="b">
        <v>0</v>
      </c>
      <c r="L533" s="84" t="b">
        <v>0</v>
      </c>
    </row>
    <row r="534" spans="1:12" ht="15">
      <c r="A534" s="84" t="s">
        <v>1877</v>
      </c>
      <c r="B534" s="84" t="s">
        <v>2320</v>
      </c>
      <c r="C534" s="84">
        <v>2</v>
      </c>
      <c r="D534" s="123">
        <v>0.0031920605855118296</v>
      </c>
      <c r="E534" s="123">
        <v>1.7522744662902714</v>
      </c>
      <c r="F534" s="84" t="s">
        <v>1773</v>
      </c>
      <c r="G534" s="84" t="b">
        <v>0</v>
      </c>
      <c r="H534" s="84" t="b">
        <v>0</v>
      </c>
      <c r="I534" s="84" t="b">
        <v>0</v>
      </c>
      <c r="J534" s="84" t="b">
        <v>0</v>
      </c>
      <c r="K534" s="84" t="b">
        <v>0</v>
      </c>
      <c r="L534" s="84" t="b">
        <v>0</v>
      </c>
    </row>
    <row r="535" spans="1:12" ht="15">
      <c r="A535" s="84" t="s">
        <v>2320</v>
      </c>
      <c r="B535" s="84" t="s">
        <v>2321</v>
      </c>
      <c r="C535" s="84">
        <v>2</v>
      </c>
      <c r="D535" s="123">
        <v>0.0031920605855118296</v>
      </c>
      <c r="E535" s="123">
        <v>2.681693392004564</v>
      </c>
      <c r="F535" s="84" t="s">
        <v>1773</v>
      </c>
      <c r="G535" s="84" t="b">
        <v>0</v>
      </c>
      <c r="H535" s="84" t="b">
        <v>0</v>
      </c>
      <c r="I535" s="84" t="b">
        <v>0</v>
      </c>
      <c r="J535" s="84" t="b">
        <v>0</v>
      </c>
      <c r="K535" s="84" t="b">
        <v>0</v>
      </c>
      <c r="L535" s="84" t="b">
        <v>0</v>
      </c>
    </row>
    <row r="536" spans="1:12" ht="15">
      <c r="A536" s="84" t="s">
        <v>2321</v>
      </c>
      <c r="B536" s="84" t="s">
        <v>1836</v>
      </c>
      <c r="C536" s="84">
        <v>2</v>
      </c>
      <c r="D536" s="123">
        <v>0.0031920605855118296</v>
      </c>
      <c r="E536" s="123">
        <v>2.3806633963405828</v>
      </c>
      <c r="F536" s="84" t="s">
        <v>1773</v>
      </c>
      <c r="G536" s="84" t="b">
        <v>0</v>
      </c>
      <c r="H536" s="84" t="b">
        <v>0</v>
      </c>
      <c r="I536" s="84" t="b">
        <v>0</v>
      </c>
      <c r="J536" s="84" t="b">
        <v>0</v>
      </c>
      <c r="K536" s="84" t="b">
        <v>0</v>
      </c>
      <c r="L536" s="84" t="b">
        <v>0</v>
      </c>
    </row>
    <row r="537" spans="1:12" ht="15">
      <c r="A537" s="84" t="s">
        <v>1836</v>
      </c>
      <c r="B537" s="84" t="s">
        <v>1835</v>
      </c>
      <c r="C537" s="84">
        <v>2</v>
      </c>
      <c r="D537" s="123">
        <v>0.0031920605855118296</v>
      </c>
      <c r="E537" s="123">
        <v>1.4086921199408264</v>
      </c>
      <c r="F537" s="84" t="s">
        <v>1773</v>
      </c>
      <c r="G537" s="84" t="b">
        <v>0</v>
      </c>
      <c r="H537" s="84" t="b">
        <v>0</v>
      </c>
      <c r="I537" s="84" t="b">
        <v>0</v>
      </c>
      <c r="J537" s="84" t="b">
        <v>0</v>
      </c>
      <c r="K537" s="84" t="b">
        <v>0</v>
      </c>
      <c r="L537" s="84" t="b">
        <v>0</v>
      </c>
    </row>
    <row r="538" spans="1:12" ht="15">
      <c r="A538" s="84" t="s">
        <v>1835</v>
      </c>
      <c r="B538" s="84" t="s">
        <v>2222</v>
      </c>
      <c r="C538" s="84">
        <v>2</v>
      </c>
      <c r="D538" s="123">
        <v>0.0031920605855118296</v>
      </c>
      <c r="E538" s="123">
        <v>1.380663396340583</v>
      </c>
      <c r="F538" s="84" t="s">
        <v>1773</v>
      </c>
      <c r="G538" s="84" t="b">
        <v>0</v>
      </c>
      <c r="H538" s="84" t="b">
        <v>0</v>
      </c>
      <c r="I538" s="84" t="b">
        <v>0</v>
      </c>
      <c r="J538" s="84" t="b">
        <v>0</v>
      </c>
      <c r="K538" s="84" t="b">
        <v>0</v>
      </c>
      <c r="L538" s="84" t="b">
        <v>0</v>
      </c>
    </row>
    <row r="539" spans="1:12" ht="15">
      <c r="A539" s="84" t="s">
        <v>2222</v>
      </c>
      <c r="B539" s="84" t="s">
        <v>2322</v>
      </c>
      <c r="C539" s="84">
        <v>2</v>
      </c>
      <c r="D539" s="123">
        <v>0.0031920605855118296</v>
      </c>
      <c r="E539" s="123">
        <v>2.204572137284902</v>
      </c>
      <c r="F539" s="84" t="s">
        <v>1773</v>
      </c>
      <c r="G539" s="84" t="b">
        <v>0</v>
      </c>
      <c r="H539" s="84" t="b">
        <v>0</v>
      </c>
      <c r="I539" s="84" t="b">
        <v>0</v>
      </c>
      <c r="J539" s="84" t="b">
        <v>0</v>
      </c>
      <c r="K539" s="84" t="b">
        <v>0</v>
      </c>
      <c r="L539" s="84" t="b">
        <v>0</v>
      </c>
    </row>
    <row r="540" spans="1:12" ht="15">
      <c r="A540" s="84" t="s">
        <v>2322</v>
      </c>
      <c r="B540" s="84" t="s">
        <v>1866</v>
      </c>
      <c r="C540" s="84">
        <v>2</v>
      </c>
      <c r="D540" s="123">
        <v>0.0031920605855118296</v>
      </c>
      <c r="E540" s="123">
        <v>1.090628784978065</v>
      </c>
      <c r="F540" s="84" t="s">
        <v>1773</v>
      </c>
      <c r="G540" s="84" t="b">
        <v>0</v>
      </c>
      <c r="H540" s="84" t="b">
        <v>0</v>
      </c>
      <c r="I540" s="84" t="b">
        <v>0</v>
      </c>
      <c r="J540" s="84" t="b">
        <v>0</v>
      </c>
      <c r="K540" s="84" t="b">
        <v>0</v>
      </c>
      <c r="L540" s="84" t="b">
        <v>0</v>
      </c>
    </row>
    <row r="541" spans="1:12" ht="15">
      <c r="A541" s="84" t="s">
        <v>1866</v>
      </c>
      <c r="B541" s="84" t="s">
        <v>320</v>
      </c>
      <c r="C541" s="84">
        <v>2</v>
      </c>
      <c r="D541" s="123">
        <v>0.0031920605855118296</v>
      </c>
      <c r="E541" s="123">
        <v>1.426420886901258</v>
      </c>
      <c r="F541" s="84" t="s">
        <v>1773</v>
      </c>
      <c r="G541" s="84" t="b">
        <v>0</v>
      </c>
      <c r="H541" s="84" t="b">
        <v>0</v>
      </c>
      <c r="I541" s="84" t="b">
        <v>0</v>
      </c>
      <c r="J541" s="84" t="b">
        <v>0</v>
      </c>
      <c r="K541" s="84" t="b">
        <v>0</v>
      </c>
      <c r="L541" s="84" t="b">
        <v>0</v>
      </c>
    </row>
    <row r="542" spans="1:12" ht="15">
      <c r="A542" s="84" t="s">
        <v>1836</v>
      </c>
      <c r="B542" s="84" t="s">
        <v>1878</v>
      </c>
      <c r="C542" s="84">
        <v>2</v>
      </c>
      <c r="D542" s="123">
        <v>0.0031920605855118296</v>
      </c>
      <c r="E542" s="123">
        <v>1.4086921199408264</v>
      </c>
      <c r="F542" s="84" t="s">
        <v>1773</v>
      </c>
      <c r="G542" s="84" t="b">
        <v>0</v>
      </c>
      <c r="H542" s="84" t="b">
        <v>0</v>
      </c>
      <c r="I542" s="84" t="b">
        <v>0</v>
      </c>
      <c r="J542" s="84" t="b">
        <v>0</v>
      </c>
      <c r="K542" s="84" t="b">
        <v>0</v>
      </c>
      <c r="L542" s="84" t="b">
        <v>0</v>
      </c>
    </row>
    <row r="543" spans="1:12" ht="15">
      <c r="A543" s="84" t="s">
        <v>1878</v>
      </c>
      <c r="B543" s="84" t="s">
        <v>1835</v>
      </c>
      <c r="C543" s="84">
        <v>2</v>
      </c>
      <c r="D543" s="123">
        <v>0.0031920605855118296</v>
      </c>
      <c r="E543" s="123">
        <v>0.9315708652211642</v>
      </c>
      <c r="F543" s="84" t="s">
        <v>1773</v>
      </c>
      <c r="G543" s="84" t="b">
        <v>0</v>
      </c>
      <c r="H543" s="84" t="b">
        <v>0</v>
      </c>
      <c r="I543" s="84" t="b">
        <v>0</v>
      </c>
      <c r="J543" s="84" t="b">
        <v>0</v>
      </c>
      <c r="K543" s="84" t="b">
        <v>0</v>
      </c>
      <c r="L543" s="84" t="b">
        <v>0</v>
      </c>
    </row>
    <row r="544" spans="1:12" ht="15">
      <c r="A544" s="84" t="s">
        <v>1866</v>
      </c>
      <c r="B544" s="84" t="s">
        <v>2326</v>
      </c>
      <c r="C544" s="84">
        <v>2</v>
      </c>
      <c r="D544" s="123">
        <v>0.0031920605855118296</v>
      </c>
      <c r="E544" s="123">
        <v>1.426420886901258</v>
      </c>
      <c r="F544" s="84" t="s">
        <v>1773</v>
      </c>
      <c r="G544" s="84" t="b">
        <v>0</v>
      </c>
      <c r="H544" s="84" t="b">
        <v>0</v>
      </c>
      <c r="I544" s="84" t="b">
        <v>0</v>
      </c>
      <c r="J544" s="84" t="b">
        <v>0</v>
      </c>
      <c r="K544" s="84" t="b">
        <v>0</v>
      </c>
      <c r="L544" s="84" t="b">
        <v>0</v>
      </c>
    </row>
    <row r="545" spans="1:12" ht="15">
      <c r="A545" s="84" t="s">
        <v>305</v>
      </c>
      <c r="B545" s="84" t="s">
        <v>2268</v>
      </c>
      <c r="C545" s="84">
        <v>2</v>
      </c>
      <c r="D545" s="123">
        <v>0.0031920605855118296</v>
      </c>
      <c r="E545" s="123">
        <v>2.0284808782292205</v>
      </c>
      <c r="F545" s="84" t="s">
        <v>1773</v>
      </c>
      <c r="G545" s="84" t="b">
        <v>0</v>
      </c>
      <c r="H545" s="84" t="b">
        <v>0</v>
      </c>
      <c r="I545" s="84" t="b">
        <v>0</v>
      </c>
      <c r="J545" s="84" t="b">
        <v>0</v>
      </c>
      <c r="K545" s="84" t="b">
        <v>0</v>
      </c>
      <c r="L545" s="84" t="b">
        <v>0</v>
      </c>
    </row>
    <row r="546" spans="1:12" ht="15">
      <c r="A546" s="84" t="s">
        <v>299</v>
      </c>
      <c r="B546" s="84" t="s">
        <v>2221</v>
      </c>
      <c r="C546" s="84">
        <v>2</v>
      </c>
      <c r="D546" s="123">
        <v>0.0031920605855118296</v>
      </c>
      <c r="E546" s="123">
        <v>2.1376253476542884</v>
      </c>
      <c r="F546" s="84" t="s">
        <v>1773</v>
      </c>
      <c r="G546" s="84" t="b">
        <v>0</v>
      </c>
      <c r="H546" s="84" t="b">
        <v>0</v>
      </c>
      <c r="I546" s="84" t="b">
        <v>0</v>
      </c>
      <c r="J546" s="84" t="b">
        <v>1</v>
      </c>
      <c r="K546" s="84" t="b">
        <v>0</v>
      </c>
      <c r="L546" s="84" t="b">
        <v>0</v>
      </c>
    </row>
    <row r="547" spans="1:12" ht="15">
      <c r="A547" s="84" t="s">
        <v>2204</v>
      </c>
      <c r="B547" s="84" t="s">
        <v>2294</v>
      </c>
      <c r="C547" s="84">
        <v>2</v>
      </c>
      <c r="D547" s="123">
        <v>0.0031920605855118296</v>
      </c>
      <c r="E547" s="123">
        <v>2.204572137284902</v>
      </c>
      <c r="F547" s="84" t="s">
        <v>1773</v>
      </c>
      <c r="G547" s="84" t="b">
        <v>0</v>
      </c>
      <c r="H547" s="84" t="b">
        <v>0</v>
      </c>
      <c r="I547" s="84" t="b">
        <v>0</v>
      </c>
      <c r="J547" s="84" t="b">
        <v>0</v>
      </c>
      <c r="K547" s="84" t="b">
        <v>0</v>
      </c>
      <c r="L547" s="84" t="b">
        <v>0</v>
      </c>
    </row>
    <row r="548" spans="1:12" ht="15">
      <c r="A548" s="84" t="s">
        <v>283</v>
      </c>
      <c r="B548" s="84" t="s">
        <v>2302</v>
      </c>
      <c r="C548" s="84">
        <v>2</v>
      </c>
      <c r="D548" s="123">
        <v>0.0031920605855118296</v>
      </c>
      <c r="E548" s="123">
        <v>1.5677500396977273</v>
      </c>
      <c r="F548" s="84" t="s">
        <v>1773</v>
      </c>
      <c r="G548" s="84" t="b">
        <v>0</v>
      </c>
      <c r="H548" s="84" t="b">
        <v>0</v>
      </c>
      <c r="I548" s="84" t="b">
        <v>0</v>
      </c>
      <c r="J548" s="84" t="b">
        <v>0</v>
      </c>
      <c r="K548" s="84" t="b">
        <v>0</v>
      </c>
      <c r="L548" s="84" t="b">
        <v>0</v>
      </c>
    </row>
    <row r="549" spans="1:12" ht="15">
      <c r="A549" s="84" t="s">
        <v>2309</v>
      </c>
      <c r="B549" s="84" t="s">
        <v>2367</v>
      </c>
      <c r="C549" s="84">
        <v>2</v>
      </c>
      <c r="D549" s="123">
        <v>0.0031920605855118296</v>
      </c>
      <c r="E549" s="123">
        <v>2.505602132948883</v>
      </c>
      <c r="F549" s="84" t="s">
        <v>1773</v>
      </c>
      <c r="G549" s="84" t="b">
        <v>0</v>
      </c>
      <c r="H549" s="84" t="b">
        <v>0</v>
      </c>
      <c r="I549" s="84" t="b">
        <v>0</v>
      </c>
      <c r="J549" s="84" t="b">
        <v>0</v>
      </c>
      <c r="K549" s="84" t="b">
        <v>0</v>
      </c>
      <c r="L549" s="84" t="b">
        <v>0</v>
      </c>
    </row>
    <row r="550" spans="1:12" ht="15">
      <c r="A550" s="84" t="s">
        <v>1866</v>
      </c>
      <c r="B550" s="84" t="s">
        <v>1884</v>
      </c>
      <c r="C550" s="84">
        <v>7</v>
      </c>
      <c r="D550" s="123">
        <v>0.013863223484525448</v>
      </c>
      <c r="E550" s="123">
        <v>1.236789099409293</v>
      </c>
      <c r="F550" s="84" t="s">
        <v>1774</v>
      </c>
      <c r="G550" s="84" t="b">
        <v>0</v>
      </c>
      <c r="H550" s="84" t="b">
        <v>0</v>
      </c>
      <c r="I550" s="84" t="b">
        <v>0</v>
      </c>
      <c r="J550" s="84" t="b">
        <v>0</v>
      </c>
      <c r="K550" s="84" t="b">
        <v>0</v>
      </c>
      <c r="L550" s="84" t="b">
        <v>0</v>
      </c>
    </row>
    <row r="551" spans="1:12" ht="15">
      <c r="A551" s="84" t="s">
        <v>1884</v>
      </c>
      <c r="B551" s="84" t="s">
        <v>1883</v>
      </c>
      <c r="C551" s="84">
        <v>7</v>
      </c>
      <c r="D551" s="123">
        <v>0.013863223484525448</v>
      </c>
      <c r="E551" s="123">
        <v>1.1856365769619117</v>
      </c>
      <c r="F551" s="84" t="s">
        <v>1774</v>
      </c>
      <c r="G551" s="84" t="b">
        <v>0</v>
      </c>
      <c r="H551" s="84" t="b">
        <v>0</v>
      </c>
      <c r="I551" s="84" t="b">
        <v>0</v>
      </c>
      <c r="J551" s="84" t="b">
        <v>0</v>
      </c>
      <c r="K551" s="84" t="b">
        <v>0</v>
      </c>
      <c r="L551" s="84" t="b">
        <v>0</v>
      </c>
    </row>
    <row r="552" spans="1:12" ht="15">
      <c r="A552" s="84" t="s">
        <v>1883</v>
      </c>
      <c r="B552" s="84" t="s">
        <v>1885</v>
      </c>
      <c r="C552" s="84">
        <v>7</v>
      </c>
      <c r="D552" s="123">
        <v>0.013863223484525448</v>
      </c>
      <c r="E552" s="123">
        <v>1.3995163969069928</v>
      </c>
      <c r="F552" s="84" t="s">
        <v>1774</v>
      </c>
      <c r="G552" s="84" t="b">
        <v>0</v>
      </c>
      <c r="H552" s="84" t="b">
        <v>0</v>
      </c>
      <c r="I552" s="84" t="b">
        <v>0</v>
      </c>
      <c r="J552" s="84" t="b">
        <v>0</v>
      </c>
      <c r="K552" s="84" t="b">
        <v>0</v>
      </c>
      <c r="L552" s="84" t="b">
        <v>0</v>
      </c>
    </row>
    <row r="553" spans="1:12" ht="15">
      <c r="A553" s="84" t="s">
        <v>1885</v>
      </c>
      <c r="B553" s="84" t="s">
        <v>1886</v>
      </c>
      <c r="C553" s="84">
        <v>7</v>
      </c>
      <c r="D553" s="123">
        <v>0.013863223484525448</v>
      </c>
      <c r="E553" s="123">
        <v>1.5958110420509608</v>
      </c>
      <c r="F553" s="84" t="s">
        <v>1774</v>
      </c>
      <c r="G553" s="84" t="b">
        <v>0</v>
      </c>
      <c r="H553" s="84" t="b">
        <v>0</v>
      </c>
      <c r="I553" s="84" t="b">
        <v>0</v>
      </c>
      <c r="J553" s="84" t="b">
        <v>0</v>
      </c>
      <c r="K553" s="84" t="b">
        <v>0</v>
      </c>
      <c r="L553" s="84" t="b">
        <v>0</v>
      </c>
    </row>
    <row r="554" spans="1:12" ht="15">
      <c r="A554" s="84" t="s">
        <v>1886</v>
      </c>
      <c r="B554" s="84" t="s">
        <v>1887</v>
      </c>
      <c r="C554" s="84">
        <v>7</v>
      </c>
      <c r="D554" s="123">
        <v>0.013863223484525448</v>
      </c>
      <c r="E554" s="123">
        <v>1.5958110420509608</v>
      </c>
      <c r="F554" s="84" t="s">
        <v>1774</v>
      </c>
      <c r="G554" s="84" t="b">
        <v>0</v>
      </c>
      <c r="H554" s="84" t="b">
        <v>0</v>
      </c>
      <c r="I554" s="84" t="b">
        <v>0</v>
      </c>
      <c r="J554" s="84" t="b">
        <v>0</v>
      </c>
      <c r="K554" s="84" t="b">
        <v>0</v>
      </c>
      <c r="L554" s="84" t="b">
        <v>0</v>
      </c>
    </row>
    <row r="555" spans="1:12" ht="15">
      <c r="A555" s="84" t="s">
        <v>1887</v>
      </c>
      <c r="B555" s="84" t="s">
        <v>1888</v>
      </c>
      <c r="C555" s="84">
        <v>7</v>
      </c>
      <c r="D555" s="123">
        <v>0.013863223484525448</v>
      </c>
      <c r="E555" s="123">
        <v>1.5958110420509608</v>
      </c>
      <c r="F555" s="84" t="s">
        <v>1774</v>
      </c>
      <c r="G555" s="84" t="b">
        <v>0</v>
      </c>
      <c r="H555" s="84" t="b">
        <v>0</v>
      </c>
      <c r="I555" s="84" t="b">
        <v>0</v>
      </c>
      <c r="J555" s="84" t="b">
        <v>0</v>
      </c>
      <c r="K555" s="84" t="b">
        <v>0</v>
      </c>
      <c r="L555" s="84" t="b">
        <v>0</v>
      </c>
    </row>
    <row r="556" spans="1:12" ht="15">
      <c r="A556" s="84" t="s">
        <v>1888</v>
      </c>
      <c r="B556" s="84" t="s">
        <v>1889</v>
      </c>
      <c r="C556" s="84">
        <v>7</v>
      </c>
      <c r="D556" s="123">
        <v>0.013863223484525448</v>
      </c>
      <c r="E556" s="123">
        <v>1.5958110420509608</v>
      </c>
      <c r="F556" s="84" t="s">
        <v>1774</v>
      </c>
      <c r="G556" s="84" t="b">
        <v>0</v>
      </c>
      <c r="H556" s="84" t="b">
        <v>0</v>
      </c>
      <c r="I556" s="84" t="b">
        <v>0</v>
      </c>
      <c r="J556" s="84" t="b">
        <v>0</v>
      </c>
      <c r="K556" s="84" t="b">
        <v>0</v>
      </c>
      <c r="L556" s="84" t="b">
        <v>0</v>
      </c>
    </row>
    <row r="557" spans="1:12" ht="15">
      <c r="A557" s="84" t="s">
        <v>1889</v>
      </c>
      <c r="B557" s="84" t="s">
        <v>1890</v>
      </c>
      <c r="C557" s="84">
        <v>7</v>
      </c>
      <c r="D557" s="123">
        <v>0.013863223484525448</v>
      </c>
      <c r="E557" s="123">
        <v>1.5958110420509608</v>
      </c>
      <c r="F557" s="84" t="s">
        <v>1774</v>
      </c>
      <c r="G557" s="84" t="b">
        <v>0</v>
      </c>
      <c r="H557" s="84" t="b">
        <v>0</v>
      </c>
      <c r="I557" s="84" t="b">
        <v>0</v>
      </c>
      <c r="J557" s="84" t="b">
        <v>0</v>
      </c>
      <c r="K557" s="84" t="b">
        <v>0</v>
      </c>
      <c r="L557" s="84" t="b">
        <v>0</v>
      </c>
    </row>
    <row r="558" spans="1:12" ht="15">
      <c r="A558" s="84" t="s">
        <v>1890</v>
      </c>
      <c r="B558" s="84" t="s">
        <v>307</v>
      </c>
      <c r="C558" s="84">
        <v>7</v>
      </c>
      <c r="D558" s="123">
        <v>0.013863223484525448</v>
      </c>
      <c r="E558" s="123">
        <v>1.5378190950732742</v>
      </c>
      <c r="F558" s="84" t="s">
        <v>1774</v>
      </c>
      <c r="G558" s="84" t="b">
        <v>0</v>
      </c>
      <c r="H558" s="84" t="b">
        <v>0</v>
      </c>
      <c r="I558" s="84" t="b">
        <v>0</v>
      </c>
      <c r="J558" s="84" t="b">
        <v>0</v>
      </c>
      <c r="K558" s="84" t="b">
        <v>0</v>
      </c>
      <c r="L558" s="84" t="b">
        <v>0</v>
      </c>
    </row>
    <row r="559" spans="1:12" ht="15">
      <c r="A559" s="84" t="s">
        <v>307</v>
      </c>
      <c r="B559" s="84" t="s">
        <v>1883</v>
      </c>
      <c r="C559" s="84">
        <v>7</v>
      </c>
      <c r="D559" s="123">
        <v>0.013863223484525448</v>
      </c>
      <c r="E559" s="123">
        <v>1.1276446299842249</v>
      </c>
      <c r="F559" s="84" t="s">
        <v>1774</v>
      </c>
      <c r="G559" s="84" t="b">
        <v>0</v>
      </c>
      <c r="H559" s="84" t="b">
        <v>0</v>
      </c>
      <c r="I559" s="84" t="b">
        <v>0</v>
      </c>
      <c r="J559" s="84" t="b">
        <v>0</v>
      </c>
      <c r="K559" s="84" t="b">
        <v>0</v>
      </c>
      <c r="L559" s="84" t="b">
        <v>0</v>
      </c>
    </row>
    <row r="560" spans="1:12" ht="15">
      <c r="A560" s="84" t="s">
        <v>288</v>
      </c>
      <c r="B560" s="84" t="s">
        <v>1866</v>
      </c>
      <c r="C560" s="84">
        <v>6</v>
      </c>
      <c r="D560" s="123">
        <v>0.01320408120312978</v>
      </c>
      <c r="E560" s="123">
        <v>0.9589889444637866</v>
      </c>
      <c r="F560" s="84" t="s">
        <v>1774</v>
      </c>
      <c r="G560" s="84" t="b">
        <v>0</v>
      </c>
      <c r="H560" s="84" t="b">
        <v>0</v>
      </c>
      <c r="I560" s="84" t="b">
        <v>0</v>
      </c>
      <c r="J560" s="84" t="b">
        <v>0</v>
      </c>
      <c r="K560" s="84" t="b">
        <v>0</v>
      </c>
      <c r="L560" s="84" t="b">
        <v>0</v>
      </c>
    </row>
    <row r="561" spans="1:12" ht="15">
      <c r="A561" s="84" t="s">
        <v>1867</v>
      </c>
      <c r="B561" s="84" t="s">
        <v>1876</v>
      </c>
      <c r="C561" s="84">
        <v>5</v>
      </c>
      <c r="D561" s="123">
        <v>0.012305724128391453</v>
      </c>
      <c r="E561" s="123">
        <v>1.5958110420509608</v>
      </c>
      <c r="F561" s="84" t="s">
        <v>1774</v>
      </c>
      <c r="G561" s="84" t="b">
        <v>0</v>
      </c>
      <c r="H561" s="84" t="b">
        <v>0</v>
      </c>
      <c r="I561" s="84" t="b">
        <v>0</v>
      </c>
      <c r="J561" s="84" t="b">
        <v>0</v>
      </c>
      <c r="K561" s="84" t="b">
        <v>0</v>
      </c>
      <c r="L561" s="84" t="b">
        <v>0</v>
      </c>
    </row>
    <row r="562" spans="1:12" ht="15">
      <c r="A562" s="84" t="s">
        <v>1868</v>
      </c>
      <c r="B562" s="84" t="s">
        <v>2236</v>
      </c>
      <c r="C562" s="84">
        <v>5</v>
      </c>
      <c r="D562" s="123">
        <v>0.012305724128391453</v>
      </c>
      <c r="E562" s="123">
        <v>1.7419390777291988</v>
      </c>
      <c r="F562" s="84" t="s">
        <v>1774</v>
      </c>
      <c r="G562" s="84" t="b">
        <v>0</v>
      </c>
      <c r="H562" s="84" t="b">
        <v>0</v>
      </c>
      <c r="I562" s="84" t="b">
        <v>0</v>
      </c>
      <c r="J562" s="84" t="b">
        <v>0</v>
      </c>
      <c r="K562" s="84" t="b">
        <v>0</v>
      </c>
      <c r="L562" s="84" t="b">
        <v>0</v>
      </c>
    </row>
    <row r="563" spans="1:12" ht="15">
      <c r="A563" s="84" t="s">
        <v>1879</v>
      </c>
      <c r="B563" s="84" t="s">
        <v>1868</v>
      </c>
      <c r="C563" s="84">
        <v>4</v>
      </c>
      <c r="D563" s="123">
        <v>0.011119711052819168</v>
      </c>
      <c r="E563" s="123">
        <v>1.6450290647211425</v>
      </c>
      <c r="F563" s="84" t="s">
        <v>1774</v>
      </c>
      <c r="G563" s="84" t="b">
        <v>0</v>
      </c>
      <c r="H563" s="84" t="b">
        <v>0</v>
      </c>
      <c r="I563" s="84" t="b">
        <v>0</v>
      </c>
      <c r="J563" s="84" t="b">
        <v>0</v>
      </c>
      <c r="K563" s="84" t="b">
        <v>0</v>
      </c>
      <c r="L563" s="84" t="b">
        <v>0</v>
      </c>
    </row>
    <row r="564" spans="1:12" ht="15">
      <c r="A564" s="84" t="s">
        <v>2236</v>
      </c>
      <c r="B564" s="84" t="s">
        <v>259</v>
      </c>
      <c r="C564" s="84">
        <v>4</v>
      </c>
      <c r="D564" s="123">
        <v>0.011119711052819168</v>
      </c>
      <c r="E564" s="123">
        <v>1.7419390777291988</v>
      </c>
      <c r="F564" s="84" t="s">
        <v>1774</v>
      </c>
      <c r="G564" s="84" t="b">
        <v>0</v>
      </c>
      <c r="H564" s="84" t="b">
        <v>0</v>
      </c>
      <c r="I564" s="84" t="b">
        <v>0</v>
      </c>
      <c r="J564" s="84" t="b">
        <v>0</v>
      </c>
      <c r="K564" s="84" t="b">
        <v>0</v>
      </c>
      <c r="L564" s="84" t="b">
        <v>0</v>
      </c>
    </row>
    <row r="565" spans="1:12" ht="15">
      <c r="A565" s="84" t="s">
        <v>259</v>
      </c>
      <c r="B565" s="84" t="s">
        <v>2276</v>
      </c>
      <c r="C565" s="84">
        <v>4</v>
      </c>
      <c r="D565" s="123">
        <v>0.011119711052819168</v>
      </c>
      <c r="E565" s="123">
        <v>1.8388490907372552</v>
      </c>
      <c r="F565" s="84" t="s">
        <v>1774</v>
      </c>
      <c r="G565" s="84" t="b">
        <v>0</v>
      </c>
      <c r="H565" s="84" t="b">
        <v>0</v>
      </c>
      <c r="I565" s="84" t="b">
        <v>0</v>
      </c>
      <c r="J565" s="84" t="b">
        <v>0</v>
      </c>
      <c r="K565" s="84" t="b">
        <v>0</v>
      </c>
      <c r="L565" s="84" t="b">
        <v>0</v>
      </c>
    </row>
    <row r="566" spans="1:12" ht="15">
      <c r="A566" s="84" t="s">
        <v>2276</v>
      </c>
      <c r="B566" s="84" t="s">
        <v>2251</v>
      </c>
      <c r="C566" s="84">
        <v>4</v>
      </c>
      <c r="D566" s="123">
        <v>0.011119711052819168</v>
      </c>
      <c r="E566" s="123">
        <v>1.8388490907372552</v>
      </c>
      <c r="F566" s="84" t="s">
        <v>1774</v>
      </c>
      <c r="G566" s="84" t="b">
        <v>0</v>
      </c>
      <c r="H566" s="84" t="b">
        <v>0</v>
      </c>
      <c r="I566" s="84" t="b">
        <v>0</v>
      </c>
      <c r="J566" s="84" t="b">
        <v>0</v>
      </c>
      <c r="K566" s="84" t="b">
        <v>0</v>
      </c>
      <c r="L566" s="84" t="b">
        <v>0</v>
      </c>
    </row>
    <row r="567" spans="1:12" ht="15">
      <c r="A567" s="84" t="s">
        <v>2251</v>
      </c>
      <c r="B567" s="84" t="s">
        <v>1883</v>
      </c>
      <c r="C567" s="84">
        <v>4</v>
      </c>
      <c r="D567" s="123">
        <v>0.011119711052819168</v>
      </c>
      <c r="E567" s="123">
        <v>1.1856365769619117</v>
      </c>
      <c r="F567" s="84" t="s">
        <v>1774</v>
      </c>
      <c r="G567" s="84" t="b">
        <v>0</v>
      </c>
      <c r="H567" s="84" t="b">
        <v>0</v>
      </c>
      <c r="I567" s="84" t="b">
        <v>0</v>
      </c>
      <c r="J567" s="84" t="b">
        <v>0</v>
      </c>
      <c r="K567" s="84" t="b">
        <v>0</v>
      </c>
      <c r="L567" s="84" t="b">
        <v>0</v>
      </c>
    </row>
    <row r="568" spans="1:12" ht="15">
      <c r="A568" s="84" t="s">
        <v>1883</v>
      </c>
      <c r="B568" s="84" t="s">
        <v>1866</v>
      </c>
      <c r="C568" s="84">
        <v>4</v>
      </c>
      <c r="D568" s="123">
        <v>0.011119711052819168</v>
      </c>
      <c r="E568" s="123">
        <v>0.5866030402641371</v>
      </c>
      <c r="F568" s="84" t="s">
        <v>1774</v>
      </c>
      <c r="G568" s="84" t="b">
        <v>0</v>
      </c>
      <c r="H568" s="84" t="b">
        <v>0</v>
      </c>
      <c r="I568" s="84" t="b">
        <v>0</v>
      </c>
      <c r="J568" s="84" t="b">
        <v>0</v>
      </c>
      <c r="K568" s="84" t="b">
        <v>0</v>
      </c>
      <c r="L568" s="84" t="b">
        <v>0</v>
      </c>
    </row>
    <row r="569" spans="1:12" ht="15">
      <c r="A569" s="84" t="s">
        <v>2191</v>
      </c>
      <c r="B569" s="84" t="s">
        <v>2196</v>
      </c>
      <c r="C569" s="84">
        <v>3</v>
      </c>
      <c r="D569" s="123">
        <v>0.009572731348248915</v>
      </c>
      <c r="E569" s="123">
        <v>1.8388490907372552</v>
      </c>
      <c r="F569" s="84" t="s">
        <v>1774</v>
      </c>
      <c r="G569" s="84" t="b">
        <v>0</v>
      </c>
      <c r="H569" s="84" t="b">
        <v>0</v>
      </c>
      <c r="I569" s="84" t="b">
        <v>0</v>
      </c>
      <c r="J569" s="84" t="b">
        <v>0</v>
      </c>
      <c r="K569" s="84" t="b">
        <v>0</v>
      </c>
      <c r="L569" s="84" t="b">
        <v>0</v>
      </c>
    </row>
    <row r="570" spans="1:12" ht="15">
      <c r="A570" s="84" t="s">
        <v>1866</v>
      </c>
      <c r="B570" s="84" t="s">
        <v>2280</v>
      </c>
      <c r="C570" s="84">
        <v>3</v>
      </c>
      <c r="D570" s="123">
        <v>0.009572731348248915</v>
      </c>
      <c r="E570" s="123">
        <v>1.1118503628009928</v>
      </c>
      <c r="F570" s="84" t="s">
        <v>1774</v>
      </c>
      <c r="G570" s="84" t="b">
        <v>0</v>
      </c>
      <c r="H570" s="84" t="b">
        <v>0</v>
      </c>
      <c r="I570" s="84" t="b">
        <v>0</v>
      </c>
      <c r="J570" s="84" t="b">
        <v>0</v>
      </c>
      <c r="K570" s="84" t="b">
        <v>0</v>
      </c>
      <c r="L570" s="84" t="b">
        <v>0</v>
      </c>
    </row>
    <row r="571" spans="1:12" ht="15">
      <c r="A571" s="84" t="s">
        <v>2280</v>
      </c>
      <c r="B571" s="84" t="s">
        <v>2312</v>
      </c>
      <c r="C571" s="84">
        <v>3</v>
      </c>
      <c r="D571" s="123">
        <v>0.009572731348248915</v>
      </c>
      <c r="E571" s="123">
        <v>1.8388490907372552</v>
      </c>
      <c r="F571" s="84" t="s">
        <v>1774</v>
      </c>
      <c r="G571" s="84" t="b">
        <v>0</v>
      </c>
      <c r="H571" s="84" t="b">
        <v>0</v>
      </c>
      <c r="I571" s="84" t="b">
        <v>0</v>
      </c>
      <c r="J571" s="84" t="b">
        <v>0</v>
      </c>
      <c r="K571" s="84" t="b">
        <v>0</v>
      </c>
      <c r="L571" s="84" t="b">
        <v>0</v>
      </c>
    </row>
    <row r="572" spans="1:12" ht="15">
      <c r="A572" s="84" t="s">
        <v>1876</v>
      </c>
      <c r="B572" s="84" t="s">
        <v>2226</v>
      </c>
      <c r="C572" s="84">
        <v>3</v>
      </c>
      <c r="D572" s="123">
        <v>0.009572731348248915</v>
      </c>
      <c r="E572" s="123">
        <v>1.741939077729199</v>
      </c>
      <c r="F572" s="84" t="s">
        <v>1774</v>
      </c>
      <c r="G572" s="84" t="b">
        <v>0</v>
      </c>
      <c r="H572" s="84" t="b">
        <v>0</v>
      </c>
      <c r="I572" s="84" t="b">
        <v>0</v>
      </c>
      <c r="J572" s="84" t="b">
        <v>0</v>
      </c>
      <c r="K572" s="84" t="b">
        <v>0</v>
      </c>
      <c r="L572" s="84" t="b">
        <v>0</v>
      </c>
    </row>
    <row r="573" spans="1:12" ht="15">
      <c r="A573" s="84" t="s">
        <v>2226</v>
      </c>
      <c r="B573" s="84" t="s">
        <v>2227</v>
      </c>
      <c r="C573" s="84">
        <v>3</v>
      </c>
      <c r="D573" s="123">
        <v>0.009572731348248915</v>
      </c>
      <c r="E573" s="123">
        <v>1.9637878273455553</v>
      </c>
      <c r="F573" s="84" t="s">
        <v>1774</v>
      </c>
      <c r="G573" s="84" t="b">
        <v>0</v>
      </c>
      <c r="H573" s="84" t="b">
        <v>0</v>
      </c>
      <c r="I573" s="84" t="b">
        <v>0</v>
      </c>
      <c r="J573" s="84" t="b">
        <v>0</v>
      </c>
      <c r="K573" s="84" t="b">
        <v>0</v>
      </c>
      <c r="L573" s="84" t="b">
        <v>0</v>
      </c>
    </row>
    <row r="574" spans="1:12" ht="15">
      <c r="A574" s="84" t="s">
        <v>2230</v>
      </c>
      <c r="B574" s="84" t="s">
        <v>2231</v>
      </c>
      <c r="C574" s="84">
        <v>3</v>
      </c>
      <c r="D574" s="123">
        <v>0.009572731348248915</v>
      </c>
      <c r="E574" s="123">
        <v>1.9637878273455553</v>
      </c>
      <c r="F574" s="84" t="s">
        <v>1774</v>
      </c>
      <c r="G574" s="84" t="b">
        <v>0</v>
      </c>
      <c r="H574" s="84" t="b">
        <v>0</v>
      </c>
      <c r="I574" s="84" t="b">
        <v>0</v>
      </c>
      <c r="J574" s="84" t="b">
        <v>0</v>
      </c>
      <c r="K574" s="84" t="b">
        <v>0</v>
      </c>
      <c r="L574" s="84" t="b">
        <v>0</v>
      </c>
    </row>
    <row r="575" spans="1:12" ht="15">
      <c r="A575" s="84" t="s">
        <v>2228</v>
      </c>
      <c r="B575" s="84" t="s">
        <v>2229</v>
      </c>
      <c r="C575" s="84">
        <v>3</v>
      </c>
      <c r="D575" s="123">
        <v>0.009572731348248915</v>
      </c>
      <c r="E575" s="123">
        <v>1.9637878273455553</v>
      </c>
      <c r="F575" s="84" t="s">
        <v>1774</v>
      </c>
      <c r="G575" s="84" t="b">
        <v>0</v>
      </c>
      <c r="H575" s="84" t="b">
        <v>0</v>
      </c>
      <c r="I575" s="84" t="b">
        <v>0</v>
      </c>
      <c r="J575" s="84" t="b">
        <v>0</v>
      </c>
      <c r="K575" s="84" t="b">
        <v>0</v>
      </c>
      <c r="L575" s="84" t="b">
        <v>0</v>
      </c>
    </row>
    <row r="576" spans="1:12" ht="15">
      <c r="A576" s="84" t="s">
        <v>260</v>
      </c>
      <c r="B576" s="84" t="s">
        <v>1879</v>
      </c>
      <c r="C576" s="84">
        <v>3</v>
      </c>
      <c r="D576" s="123">
        <v>0.009572731348248915</v>
      </c>
      <c r="E576" s="123">
        <v>1.6170003411208989</v>
      </c>
      <c r="F576" s="84" t="s">
        <v>1774</v>
      </c>
      <c r="G576" s="84" t="b">
        <v>0</v>
      </c>
      <c r="H576" s="84" t="b">
        <v>0</v>
      </c>
      <c r="I576" s="84" t="b">
        <v>0</v>
      </c>
      <c r="J576" s="84" t="b">
        <v>0</v>
      </c>
      <c r="K576" s="84" t="b">
        <v>0</v>
      </c>
      <c r="L576" s="84" t="b">
        <v>0</v>
      </c>
    </row>
    <row r="577" spans="1:12" ht="15">
      <c r="A577" s="84" t="s">
        <v>283</v>
      </c>
      <c r="B577" s="84" t="s">
        <v>1866</v>
      </c>
      <c r="C577" s="84">
        <v>2</v>
      </c>
      <c r="D577" s="123">
        <v>0.007540316024198934</v>
      </c>
      <c r="E577" s="123">
        <v>0.7249057384304185</v>
      </c>
      <c r="F577" s="84" t="s">
        <v>1774</v>
      </c>
      <c r="G577" s="84" t="b">
        <v>0</v>
      </c>
      <c r="H577" s="84" t="b">
        <v>0</v>
      </c>
      <c r="I577" s="84" t="b">
        <v>0</v>
      </c>
      <c r="J577" s="84" t="b">
        <v>0</v>
      </c>
      <c r="K577" s="84" t="b">
        <v>0</v>
      </c>
      <c r="L577" s="84" t="b">
        <v>0</v>
      </c>
    </row>
    <row r="578" spans="1:12" ht="15">
      <c r="A578" s="84" t="s">
        <v>1866</v>
      </c>
      <c r="B578" s="84" t="s">
        <v>2233</v>
      </c>
      <c r="C578" s="84">
        <v>2</v>
      </c>
      <c r="D578" s="123">
        <v>0.007540316024198934</v>
      </c>
      <c r="E578" s="123">
        <v>1.236789099409293</v>
      </c>
      <c r="F578" s="84" t="s">
        <v>1774</v>
      </c>
      <c r="G578" s="84" t="b">
        <v>0</v>
      </c>
      <c r="H578" s="84" t="b">
        <v>0</v>
      </c>
      <c r="I578" s="84" t="b">
        <v>0</v>
      </c>
      <c r="J578" s="84" t="b">
        <v>0</v>
      </c>
      <c r="K578" s="84" t="b">
        <v>0</v>
      </c>
      <c r="L578" s="84" t="b">
        <v>0</v>
      </c>
    </row>
    <row r="579" spans="1:12" ht="15">
      <c r="A579" s="84" t="s">
        <v>2233</v>
      </c>
      <c r="B579" s="84" t="s">
        <v>2234</v>
      </c>
      <c r="C579" s="84">
        <v>2</v>
      </c>
      <c r="D579" s="123">
        <v>0.007540316024198934</v>
      </c>
      <c r="E579" s="123">
        <v>2.1398790864012365</v>
      </c>
      <c r="F579" s="84" t="s">
        <v>1774</v>
      </c>
      <c r="G579" s="84" t="b">
        <v>0</v>
      </c>
      <c r="H579" s="84" t="b">
        <v>0</v>
      </c>
      <c r="I579" s="84" t="b">
        <v>0</v>
      </c>
      <c r="J579" s="84" t="b">
        <v>0</v>
      </c>
      <c r="K579" s="84" t="b">
        <v>0</v>
      </c>
      <c r="L579" s="84" t="b">
        <v>0</v>
      </c>
    </row>
    <row r="580" spans="1:12" ht="15">
      <c r="A580" s="84" t="s">
        <v>2234</v>
      </c>
      <c r="B580" s="84" t="s">
        <v>2257</v>
      </c>
      <c r="C580" s="84">
        <v>2</v>
      </c>
      <c r="D580" s="123">
        <v>0.007540316024198934</v>
      </c>
      <c r="E580" s="123">
        <v>2.1398790864012365</v>
      </c>
      <c r="F580" s="84" t="s">
        <v>1774</v>
      </c>
      <c r="G580" s="84" t="b">
        <v>0</v>
      </c>
      <c r="H580" s="84" t="b">
        <v>0</v>
      </c>
      <c r="I580" s="84" t="b">
        <v>0</v>
      </c>
      <c r="J580" s="84" t="b">
        <v>0</v>
      </c>
      <c r="K580" s="84" t="b">
        <v>0</v>
      </c>
      <c r="L580" s="84" t="b">
        <v>0</v>
      </c>
    </row>
    <row r="581" spans="1:12" ht="15">
      <c r="A581" s="84" t="s">
        <v>2257</v>
      </c>
      <c r="B581" s="84" t="s">
        <v>2208</v>
      </c>
      <c r="C581" s="84">
        <v>2</v>
      </c>
      <c r="D581" s="123">
        <v>0.007540316024198934</v>
      </c>
      <c r="E581" s="123">
        <v>2.1398790864012365</v>
      </c>
      <c r="F581" s="84" t="s">
        <v>1774</v>
      </c>
      <c r="G581" s="84" t="b">
        <v>0</v>
      </c>
      <c r="H581" s="84" t="b">
        <v>0</v>
      </c>
      <c r="I581" s="84" t="b">
        <v>0</v>
      </c>
      <c r="J581" s="84" t="b">
        <v>0</v>
      </c>
      <c r="K581" s="84" t="b">
        <v>0</v>
      </c>
      <c r="L581" s="84" t="b">
        <v>0</v>
      </c>
    </row>
    <row r="582" spans="1:12" ht="15">
      <c r="A582" s="84" t="s">
        <v>2208</v>
      </c>
      <c r="B582" s="84" t="s">
        <v>2202</v>
      </c>
      <c r="C582" s="84">
        <v>2</v>
      </c>
      <c r="D582" s="123">
        <v>0.007540316024198934</v>
      </c>
      <c r="E582" s="123">
        <v>2.1398790864012365</v>
      </c>
      <c r="F582" s="84" t="s">
        <v>1774</v>
      </c>
      <c r="G582" s="84" t="b">
        <v>0</v>
      </c>
      <c r="H582" s="84" t="b">
        <v>0</v>
      </c>
      <c r="I582" s="84" t="b">
        <v>0</v>
      </c>
      <c r="J582" s="84" t="b">
        <v>0</v>
      </c>
      <c r="K582" s="84" t="b">
        <v>0</v>
      </c>
      <c r="L582" s="84" t="b">
        <v>0</v>
      </c>
    </row>
    <row r="583" spans="1:12" ht="15">
      <c r="A583" s="84" t="s">
        <v>2202</v>
      </c>
      <c r="B583" s="84" t="s">
        <v>1910</v>
      </c>
      <c r="C583" s="84">
        <v>2</v>
      </c>
      <c r="D583" s="123">
        <v>0.007540316024198934</v>
      </c>
      <c r="E583" s="123">
        <v>2.1398790864012365</v>
      </c>
      <c r="F583" s="84" t="s">
        <v>1774</v>
      </c>
      <c r="G583" s="84" t="b">
        <v>0</v>
      </c>
      <c r="H583" s="84" t="b">
        <v>0</v>
      </c>
      <c r="I583" s="84" t="b">
        <v>0</v>
      </c>
      <c r="J583" s="84" t="b">
        <v>0</v>
      </c>
      <c r="K583" s="84" t="b">
        <v>0</v>
      </c>
      <c r="L583" s="84" t="b">
        <v>0</v>
      </c>
    </row>
    <row r="584" spans="1:12" ht="15">
      <c r="A584" s="84" t="s">
        <v>1910</v>
      </c>
      <c r="B584" s="84" t="s">
        <v>2258</v>
      </c>
      <c r="C584" s="84">
        <v>2</v>
      </c>
      <c r="D584" s="123">
        <v>0.007540316024198934</v>
      </c>
      <c r="E584" s="123">
        <v>2.1398790864012365</v>
      </c>
      <c r="F584" s="84" t="s">
        <v>1774</v>
      </c>
      <c r="G584" s="84" t="b">
        <v>0</v>
      </c>
      <c r="H584" s="84" t="b">
        <v>0</v>
      </c>
      <c r="I584" s="84" t="b">
        <v>0</v>
      </c>
      <c r="J584" s="84" t="b">
        <v>0</v>
      </c>
      <c r="K584" s="84" t="b">
        <v>0</v>
      </c>
      <c r="L584" s="84" t="b">
        <v>0</v>
      </c>
    </row>
    <row r="585" spans="1:12" ht="15">
      <c r="A585" s="84" t="s">
        <v>2258</v>
      </c>
      <c r="B585" s="84" t="s">
        <v>2259</v>
      </c>
      <c r="C585" s="84">
        <v>2</v>
      </c>
      <c r="D585" s="123">
        <v>0.007540316024198934</v>
      </c>
      <c r="E585" s="123">
        <v>2.1398790864012365</v>
      </c>
      <c r="F585" s="84" t="s">
        <v>1774</v>
      </c>
      <c r="G585" s="84" t="b">
        <v>0</v>
      </c>
      <c r="H585" s="84" t="b">
        <v>0</v>
      </c>
      <c r="I585" s="84" t="b">
        <v>0</v>
      </c>
      <c r="J585" s="84" t="b">
        <v>0</v>
      </c>
      <c r="K585" s="84" t="b">
        <v>0</v>
      </c>
      <c r="L585" s="84" t="b">
        <v>0</v>
      </c>
    </row>
    <row r="586" spans="1:12" ht="15">
      <c r="A586" s="84" t="s">
        <v>2259</v>
      </c>
      <c r="B586" s="84" t="s">
        <v>319</v>
      </c>
      <c r="C586" s="84">
        <v>2</v>
      </c>
      <c r="D586" s="123">
        <v>0.007540316024198934</v>
      </c>
      <c r="E586" s="123">
        <v>2.1398790864012365</v>
      </c>
      <c r="F586" s="84" t="s">
        <v>1774</v>
      </c>
      <c r="G586" s="84" t="b">
        <v>0</v>
      </c>
      <c r="H586" s="84" t="b">
        <v>0</v>
      </c>
      <c r="I586" s="84" t="b">
        <v>0</v>
      </c>
      <c r="J586" s="84" t="b">
        <v>0</v>
      </c>
      <c r="K586" s="84" t="b">
        <v>0</v>
      </c>
      <c r="L586" s="84" t="b">
        <v>0</v>
      </c>
    </row>
    <row r="587" spans="1:12" ht="15">
      <c r="A587" s="84" t="s">
        <v>2196</v>
      </c>
      <c r="B587" s="84" t="s">
        <v>1866</v>
      </c>
      <c r="C587" s="84">
        <v>2</v>
      </c>
      <c r="D587" s="123">
        <v>0.007540316024198934</v>
      </c>
      <c r="E587" s="123">
        <v>0.8498444750387185</v>
      </c>
      <c r="F587" s="84" t="s">
        <v>1774</v>
      </c>
      <c r="G587" s="84" t="b">
        <v>0</v>
      </c>
      <c r="H587" s="84" t="b">
        <v>0</v>
      </c>
      <c r="I587" s="84" t="b">
        <v>0</v>
      </c>
      <c r="J587" s="84" t="b">
        <v>0</v>
      </c>
      <c r="K587" s="84" t="b">
        <v>0</v>
      </c>
      <c r="L587" s="84" t="b">
        <v>0</v>
      </c>
    </row>
    <row r="588" spans="1:12" ht="15">
      <c r="A588" s="84" t="s">
        <v>2312</v>
      </c>
      <c r="B588" s="84" t="s">
        <v>2371</v>
      </c>
      <c r="C588" s="84">
        <v>2</v>
      </c>
      <c r="D588" s="123">
        <v>0.007540316024198934</v>
      </c>
      <c r="E588" s="123">
        <v>1.9637878273455553</v>
      </c>
      <c r="F588" s="84" t="s">
        <v>1774</v>
      </c>
      <c r="G588" s="84" t="b">
        <v>0</v>
      </c>
      <c r="H588" s="84" t="b">
        <v>0</v>
      </c>
      <c r="I588" s="84" t="b">
        <v>0</v>
      </c>
      <c r="J588" s="84" t="b">
        <v>0</v>
      </c>
      <c r="K588" s="84" t="b">
        <v>0</v>
      </c>
      <c r="L588" s="84" t="b">
        <v>0</v>
      </c>
    </row>
    <row r="589" spans="1:12" ht="15">
      <c r="A589" s="84" t="s">
        <v>1876</v>
      </c>
      <c r="B589" s="84" t="s">
        <v>1878</v>
      </c>
      <c r="C589" s="84">
        <v>2</v>
      </c>
      <c r="D589" s="123">
        <v>0.007540316024198934</v>
      </c>
      <c r="E589" s="123">
        <v>1.7419390777291988</v>
      </c>
      <c r="F589" s="84" t="s">
        <v>1774</v>
      </c>
      <c r="G589" s="84" t="b">
        <v>0</v>
      </c>
      <c r="H589" s="84" t="b">
        <v>0</v>
      </c>
      <c r="I589" s="84" t="b">
        <v>0</v>
      </c>
      <c r="J589" s="84" t="b">
        <v>0</v>
      </c>
      <c r="K589" s="84" t="b">
        <v>0</v>
      </c>
      <c r="L589" s="84" t="b">
        <v>0</v>
      </c>
    </row>
    <row r="590" spans="1:12" ht="15">
      <c r="A590" s="84" t="s">
        <v>2227</v>
      </c>
      <c r="B590" s="84" t="s">
        <v>2228</v>
      </c>
      <c r="C590" s="84">
        <v>2</v>
      </c>
      <c r="D590" s="123">
        <v>0.007540316024198934</v>
      </c>
      <c r="E590" s="123">
        <v>1.787696568289874</v>
      </c>
      <c r="F590" s="84" t="s">
        <v>1774</v>
      </c>
      <c r="G590" s="84" t="b">
        <v>0</v>
      </c>
      <c r="H590" s="84" t="b">
        <v>0</v>
      </c>
      <c r="I590" s="84" t="b">
        <v>0</v>
      </c>
      <c r="J590" s="84" t="b">
        <v>0</v>
      </c>
      <c r="K590" s="84" t="b">
        <v>0</v>
      </c>
      <c r="L590" s="84" t="b">
        <v>0</v>
      </c>
    </row>
    <row r="591" spans="1:12" ht="15">
      <c r="A591" s="84" t="s">
        <v>2229</v>
      </c>
      <c r="B591" s="84" t="s">
        <v>2230</v>
      </c>
      <c r="C591" s="84">
        <v>2</v>
      </c>
      <c r="D591" s="123">
        <v>0.007540316024198934</v>
      </c>
      <c r="E591" s="123">
        <v>1.787696568289874</v>
      </c>
      <c r="F591" s="84" t="s">
        <v>1774</v>
      </c>
      <c r="G591" s="84" t="b">
        <v>0</v>
      </c>
      <c r="H591" s="84" t="b">
        <v>0</v>
      </c>
      <c r="I591" s="84" t="b">
        <v>0</v>
      </c>
      <c r="J591" s="84" t="b">
        <v>0</v>
      </c>
      <c r="K591" s="84" t="b">
        <v>0</v>
      </c>
      <c r="L591" s="84" t="b">
        <v>0</v>
      </c>
    </row>
    <row r="592" spans="1:12" ht="15">
      <c r="A592" s="84" t="s">
        <v>2231</v>
      </c>
      <c r="B592" s="84" t="s">
        <v>2219</v>
      </c>
      <c r="C592" s="84">
        <v>2</v>
      </c>
      <c r="D592" s="123">
        <v>0.007540316024198934</v>
      </c>
      <c r="E592" s="123">
        <v>1.662757831681574</v>
      </c>
      <c r="F592" s="84" t="s">
        <v>1774</v>
      </c>
      <c r="G592" s="84" t="b">
        <v>0</v>
      </c>
      <c r="H592" s="84" t="b">
        <v>0</v>
      </c>
      <c r="I592" s="84" t="b">
        <v>0</v>
      </c>
      <c r="J592" s="84" t="b">
        <v>0</v>
      </c>
      <c r="K592" s="84" t="b">
        <v>0</v>
      </c>
      <c r="L592" s="84" t="b">
        <v>0</v>
      </c>
    </row>
    <row r="593" spans="1:12" ht="15">
      <c r="A593" s="84" t="s">
        <v>2219</v>
      </c>
      <c r="B593" s="84" t="s">
        <v>2201</v>
      </c>
      <c r="C593" s="84">
        <v>2</v>
      </c>
      <c r="D593" s="123">
        <v>0.007540316024198934</v>
      </c>
      <c r="E593" s="123">
        <v>1.662757831681574</v>
      </c>
      <c r="F593" s="84" t="s">
        <v>1774</v>
      </c>
      <c r="G593" s="84" t="b">
        <v>0</v>
      </c>
      <c r="H593" s="84" t="b">
        <v>0</v>
      </c>
      <c r="I593" s="84" t="b">
        <v>0</v>
      </c>
      <c r="J593" s="84" t="b">
        <v>0</v>
      </c>
      <c r="K593" s="84" t="b">
        <v>0</v>
      </c>
      <c r="L593" s="84" t="b">
        <v>0</v>
      </c>
    </row>
    <row r="594" spans="1:12" ht="15">
      <c r="A594" s="84" t="s">
        <v>2201</v>
      </c>
      <c r="B594" s="84" t="s">
        <v>2232</v>
      </c>
      <c r="C594" s="84">
        <v>2</v>
      </c>
      <c r="D594" s="123">
        <v>0.007540316024198934</v>
      </c>
      <c r="E594" s="123">
        <v>1.9637878273455553</v>
      </c>
      <c r="F594" s="84" t="s">
        <v>1774</v>
      </c>
      <c r="G594" s="84" t="b">
        <v>0</v>
      </c>
      <c r="H594" s="84" t="b">
        <v>0</v>
      </c>
      <c r="I594" s="84" t="b">
        <v>0</v>
      </c>
      <c r="J594" s="84" t="b">
        <v>0</v>
      </c>
      <c r="K594" s="84" t="b">
        <v>0</v>
      </c>
      <c r="L594" s="84" t="b">
        <v>0</v>
      </c>
    </row>
    <row r="595" spans="1:12" ht="15">
      <c r="A595" s="84" t="s">
        <v>2232</v>
      </c>
      <c r="B595" s="84" t="s">
        <v>1866</v>
      </c>
      <c r="C595" s="84">
        <v>2</v>
      </c>
      <c r="D595" s="123">
        <v>0.007540316024198934</v>
      </c>
      <c r="E595" s="123">
        <v>1.0259357340943998</v>
      </c>
      <c r="F595" s="84" t="s">
        <v>1774</v>
      </c>
      <c r="G595" s="84" t="b">
        <v>0</v>
      </c>
      <c r="H595" s="84" t="b">
        <v>0</v>
      </c>
      <c r="I595" s="84" t="b">
        <v>0</v>
      </c>
      <c r="J595" s="84" t="b">
        <v>0</v>
      </c>
      <c r="K595" s="84" t="b">
        <v>0</v>
      </c>
      <c r="L595" s="84" t="b">
        <v>0</v>
      </c>
    </row>
    <row r="596" spans="1:12" ht="15">
      <c r="A596" s="84" t="s">
        <v>1835</v>
      </c>
      <c r="B596" s="84" t="s">
        <v>1866</v>
      </c>
      <c r="C596" s="84">
        <v>2</v>
      </c>
      <c r="D596" s="123">
        <v>0.007540316024198934</v>
      </c>
      <c r="E596" s="123">
        <v>0.8498444750387185</v>
      </c>
      <c r="F596" s="84" t="s">
        <v>1774</v>
      </c>
      <c r="G596" s="84" t="b">
        <v>0</v>
      </c>
      <c r="H596" s="84" t="b">
        <v>0</v>
      </c>
      <c r="I596" s="84" t="b">
        <v>0</v>
      </c>
      <c r="J596" s="84" t="b">
        <v>0</v>
      </c>
      <c r="K596" s="84" t="b">
        <v>0</v>
      </c>
      <c r="L596" s="84" t="b">
        <v>0</v>
      </c>
    </row>
    <row r="597" spans="1:12" ht="15">
      <c r="A597" s="84" t="s">
        <v>1868</v>
      </c>
      <c r="B597" s="84" t="s">
        <v>1892</v>
      </c>
      <c r="C597" s="84">
        <v>3</v>
      </c>
      <c r="D597" s="123">
        <v>0.013049926448020964</v>
      </c>
      <c r="E597" s="123">
        <v>1.1856365769619117</v>
      </c>
      <c r="F597" s="84" t="s">
        <v>1775</v>
      </c>
      <c r="G597" s="84" t="b">
        <v>0</v>
      </c>
      <c r="H597" s="84" t="b">
        <v>0</v>
      </c>
      <c r="I597" s="84" t="b">
        <v>0</v>
      </c>
      <c r="J597" s="84" t="b">
        <v>0</v>
      </c>
      <c r="K597" s="84" t="b">
        <v>0</v>
      </c>
      <c r="L597" s="84" t="b">
        <v>0</v>
      </c>
    </row>
    <row r="598" spans="1:12" ht="15">
      <c r="A598" s="84" t="s">
        <v>1892</v>
      </c>
      <c r="B598" s="84" t="s">
        <v>1893</v>
      </c>
      <c r="C598" s="84">
        <v>3</v>
      </c>
      <c r="D598" s="123">
        <v>0.013049926448020964</v>
      </c>
      <c r="E598" s="123">
        <v>1.1856365769619117</v>
      </c>
      <c r="F598" s="84" t="s">
        <v>1775</v>
      </c>
      <c r="G598" s="84" t="b">
        <v>0</v>
      </c>
      <c r="H598" s="84" t="b">
        <v>0</v>
      </c>
      <c r="I598" s="84" t="b">
        <v>0</v>
      </c>
      <c r="J598" s="84" t="b">
        <v>0</v>
      </c>
      <c r="K598" s="84" t="b">
        <v>0</v>
      </c>
      <c r="L598" s="84" t="b">
        <v>0</v>
      </c>
    </row>
    <row r="599" spans="1:12" ht="15">
      <c r="A599" s="84" t="s">
        <v>1893</v>
      </c>
      <c r="B599" s="84" t="s">
        <v>1894</v>
      </c>
      <c r="C599" s="84">
        <v>3</v>
      </c>
      <c r="D599" s="123">
        <v>0.013049926448020964</v>
      </c>
      <c r="E599" s="123">
        <v>1.1856365769619117</v>
      </c>
      <c r="F599" s="84" t="s">
        <v>1775</v>
      </c>
      <c r="G599" s="84" t="b">
        <v>0</v>
      </c>
      <c r="H599" s="84" t="b">
        <v>0</v>
      </c>
      <c r="I599" s="84" t="b">
        <v>0</v>
      </c>
      <c r="J599" s="84" t="b">
        <v>0</v>
      </c>
      <c r="K599" s="84" t="b">
        <v>0</v>
      </c>
      <c r="L599" s="84" t="b">
        <v>0</v>
      </c>
    </row>
    <row r="600" spans="1:12" ht="15">
      <c r="A600" s="84" t="s">
        <v>1894</v>
      </c>
      <c r="B600" s="84" t="s">
        <v>1895</v>
      </c>
      <c r="C600" s="84">
        <v>3</v>
      </c>
      <c r="D600" s="123">
        <v>0.013049926448020964</v>
      </c>
      <c r="E600" s="123">
        <v>1.1856365769619117</v>
      </c>
      <c r="F600" s="84" t="s">
        <v>1775</v>
      </c>
      <c r="G600" s="84" t="b">
        <v>0</v>
      </c>
      <c r="H600" s="84" t="b">
        <v>0</v>
      </c>
      <c r="I600" s="84" t="b">
        <v>0</v>
      </c>
      <c r="J600" s="84" t="b">
        <v>0</v>
      </c>
      <c r="K600" s="84" t="b">
        <v>1</v>
      </c>
      <c r="L600" s="84" t="b">
        <v>0</v>
      </c>
    </row>
    <row r="601" spans="1:12" ht="15">
      <c r="A601" s="84" t="s">
        <v>1895</v>
      </c>
      <c r="B601" s="84" t="s">
        <v>1896</v>
      </c>
      <c r="C601" s="84">
        <v>3</v>
      </c>
      <c r="D601" s="123">
        <v>0.013049926448020964</v>
      </c>
      <c r="E601" s="123">
        <v>1.1856365769619117</v>
      </c>
      <c r="F601" s="84" t="s">
        <v>1775</v>
      </c>
      <c r="G601" s="84" t="b">
        <v>0</v>
      </c>
      <c r="H601" s="84" t="b">
        <v>1</v>
      </c>
      <c r="I601" s="84" t="b">
        <v>0</v>
      </c>
      <c r="J601" s="84" t="b">
        <v>0</v>
      </c>
      <c r="K601" s="84" t="b">
        <v>0</v>
      </c>
      <c r="L601" s="84" t="b">
        <v>0</v>
      </c>
    </row>
    <row r="602" spans="1:12" ht="15">
      <c r="A602" s="84" t="s">
        <v>1896</v>
      </c>
      <c r="B602" s="84" t="s">
        <v>1897</v>
      </c>
      <c r="C602" s="84">
        <v>3</v>
      </c>
      <c r="D602" s="123">
        <v>0.013049926448020964</v>
      </c>
      <c r="E602" s="123">
        <v>1.1856365769619117</v>
      </c>
      <c r="F602" s="84" t="s">
        <v>1775</v>
      </c>
      <c r="G602" s="84" t="b">
        <v>0</v>
      </c>
      <c r="H602" s="84" t="b">
        <v>0</v>
      </c>
      <c r="I602" s="84" t="b">
        <v>0</v>
      </c>
      <c r="J602" s="84" t="b">
        <v>0</v>
      </c>
      <c r="K602" s="84" t="b">
        <v>0</v>
      </c>
      <c r="L602" s="84" t="b">
        <v>0</v>
      </c>
    </row>
    <row r="603" spans="1:12" ht="15">
      <c r="A603" s="84" t="s">
        <v>1897</v>
      </c>
      <c r="B603" s="84" t="s">
        <v>1898</v>
      </c>
      <c r="C603" s="84">
        <v>3</v>
      </c>
      <c r="D603" s="123">
        <v>0.013049926448020964</v>
      </c>
      <c r="E603" s="123">
        <v>1.1856365769619117</v>
      </c>
      <c r="F603" s="84" t="s">
        <v>1775</v>
      </c>
      <c r="G603" s="84" t="b">
        <v>0</v>
      </c>
      <c r="H603" s="84" t="b">
        <v>0</v>
      </c>
      <c r="I603" s="84" t="b">
        <v>0</v>
      </c>
      <c r="J603" s="84" t="b">
        <v>0</v>
      </c>
      <c r="K603" s="84" t="b">
        <v>0</v>
      </c>
      <c r="L603" s="84" t="b">
        <v>0</v>
      </c>
    </row>
    <row r="604" spans="1:12" ht="15">
      <c r="A604" s="84" t="s">
        <v>1898</v>
      </c>
      <c r="B604" s="84" t="s">
        <v>315</v>
      </c>
      <c r="C604" s="84">
        <v>3</v>
      </c>
      <c r="D604" s="123">
        <v>0.013049926448020964</v>
      </c>
      <c r="E604" s="123">
        <v>1.1856365769619117</v>
      </c>
      <c r="F604" s="84" t="s">
        <v>1775</v>
      </c>
      <c r="G604" s="84" t="b">
        <v>0</v>
      </c>
      <c r="H604" s="84" t="b">
        <v>0</v>
      </c>
      <c r="I604" s="84" t="b">
        <v>0</v>
      </c>
      <c r="J604" s="84" t="b">
        <v>0</v>
      </c>
      <c r="K604" s="84" t="b">
        <v>0</v>
      </c>
      <c r="L604" s="84" t="b">
        <v>0</v>
      </c>
    </row>
    <row r="605" spans="1:12" ht="15">
      <c r="A605" s="84" t="s">
        <v>281</v>
      </c>
      <c r="B605" s="84" t="s">
        <v>1868</v>
      </c>
      <c r="C605" s="84">
        <v>2</v>
      </c>
      <c r="D605" s="123">
        <v>0.015605490536158338</v>
      </c>
      <c r="E605" s="123">
        <v>1.3617278360175928</v>
      </c>
      <c r="F605" s="84" t="s">
        <v>1775</v>
      </c>
      <c r="G605" s="84" t="b">
        <v>0</v>
      </c>
      <c r="H605" s="84" t="b">
        <v>0</v>
      </c>
      <c r="I605" s="84" t="b">
        <v>0</v>
      </c>
      <c r="J605" s="84" t="b">
        <v>0</v>
      </c>
      <c r="K605" s="84" t="b">
        <v>0</v>
      </c>
      <c r="L605" s="84" t="b">
        <v>0</v>
      </c>
    </row>
    <row r="606" spans="1:12" ht="15">
      <c r="A606" s="84" t="s">
        <v>315</v>
      </c>
      <c r="B606" s="84" t="s">
        <v>314</v>
      </c>
      <c r="C606" s="84">
        <v>2</v>
      </c>
      <c r="D606" s="123">
        <v>0.015605490536158338</v>
      </c>
      <c r="E606" s="123">
        <v>1.1856365769619117</v>
      </c>
      <c r="F606" s="84" t="s">
        <v>1775</v>
      </c>
      <c r="G606" s="84" t="b">
        <v>0</v>
      </c>
      <c r="H606" s="84" t="b">
        <v>0</v>
      </c>
      <c r="I606" s="84" t="b">
        <v>0</v>
      </c>
      <c r="J606" s="84" t="b">
        <v>0</v>
      </c>
      <c r="K606" s="84" t="b">
        <v>0</v>
      </c>
      <c r="L606" s="84" t="b">
        <v>0</v>
      </c>
    </row>
    <row r="607" spans="1:12" ht="15">
      <c r="A607" s="84" t="s">
        <v>1866</v>
      </c>
      <c r="B607" s="84" t="s">
        <v>2339</v>
      </c>
      <c r="C607" s="84">
        <v>2</v>
      </c>
      <c r="D607" s="123">
        <v>0.015605490536158338</v>
      </c>
      <c r="E607" s="123">
        <v>1.1856365769619117</v>
      </c>
      <c r="F607" s="84" t="s">
        <v>1775</v>
      </c>
      <c r="G607" s="84" t="b">
        <v>0</v>
      </c>
      <c r="H607" s="84" t="b">
        <v>0</v>
      </c>
      <c r="I607" s="84" t="b">
        <v>0</v>
      </c>
      <c r="J607" s="84" t="b">
        <v>0</v>
      </c>
      <c r="K607" s="84" t="b">
        <v>0</v>
      </c>
      <c r="L607" s="84" t="b">
        <v>0</v>
      </c>
    </row>
    <row r="608" spans="1:12" ht="15">
      <c r="A608" s="84" t="s">
        <v>2339</v>
      </c>
      <c r="B608" s="84" t="s">
        <v>2286</v>
      </c>
      <c r="C608" s="84">
        <v>2</v>
      </c>
      <c r="D608" s="123">
        <v>0.015605490536158338</v>
      </c>
      <c r="E608" s="123">
        <v>1.3617278360175928</v>
      </c>
      <c r="F608" s="84" t="s">
        <v>1775</v>
      </c>
      <c r="G608" s="84" t="b">
        <v>0</v>
      </c>
      <c r="H608" s="84" t="b">
        <v>0</v>
      </c>
      <c r="I608" s="84" t="b">
        <v>0</v>
      </c>
      <c r="J608" s="84" t="b">
        <v>0</v>
      </c>
      <c r="K608" s="84" t="b">
        <v>0</v>
      </c>
      <c r="L608" s="84" t="b">
        <v>0</v>
      </c>
    </row>
    <row r="609" spans="1:12" ht="15">
      <c r="A609" s="84" t="s">
        <v>2286</v>
      </c>
      <c r="B609" s="84" t="s">
        <v>2224</v>
      </c>
      <c r="C609" s="84">
        <v>2</v>
      </c>
      <c r="D609" s="123">
        <v>0.015605490536158338</v>
      </c>
      <c r="E609" s="123">
        <v>1.3617278360175928</v>
      </c>
      <c r="F609" s="84" t="s">
        <v>1775</v>
      </c>
      <c r="G609" s="84" t="b">
        <v>0</v>
      </c>
      <c r="H609" s="84" t="b">
        <v>0</v>
      </c>
      <c r="I609" s="84" t="b">
        <v>0</v>
      </c>
      <c r="J609" s="84" t="b">
        <v>1</v>
      </c>
      <c r="K609" s="84" t="b">
        <v>0</v>
      </c>
      <c r="L609" s="84" t="b">
        <v>0</v>
      </c>
    </row>
    <row r="610" spans="1:12" ht="15">
      <c r="A610" s="84" t="s">
        <v>2224</v>
      </c>
      <c r="B610" s="84" t="s">
        <v>2260</v>
      </c>
      <c r="C610" s="84">
        <v>2</v>
      </c>
      <c r="D610" s="123">
        <v>0.015605490536158338</v>
      </c>
      <c r="E610" s="123">
        <v>1.3617278360175928</v>
      </c>
      <c r="F610" s="84" t="s">
        <v>1775</v>
      </c>
      <c r="G610" s="84" t="b">
        <v>1</v>
      </c>
      <c r="H610" s="84" t="b">
        <v>0</v>
      </c>
      <c r="I610" s="84" t="b">
        <v>0</v>
      </c>
      <c r="J610" s="84" t="b">
        <v>1</v>
      </c>
      <c r="K610" s="84" t="b">
        <v>0</v>
      </c>
      <c r="L610" s="84" t="b">
        <v>0</v>
      </c>
    </row>
    <row r="611" spans="1:12" ht="15">
      <c r="A611" s="84" t="s">
        <v>1900</v>
      </c>
      <c r="B611" s="84" t="s">
        <v>1901</v>
      </c>
      <c r="C611" s="84">
        <v>3</v>
      </c>
      <c r="D611" s="123">
        <v>0.012100840888164894</v>
      </c>
      <c r="E611" s="123">
        <v>1.2218487496163564</v>
      </c>
      <c r="F611" s="84" t="s">
        <v>1776</v>
      </c>
      <c r="G611" s="84" t="b">
        <v>0</v>
      </c>
      <c r="H611" s="84" t="b">
        <v>0</v>
      </c>
      <c r="I611" s="84" t="b">
        <v>0</v>
      </c>
      <c r="J611" s="84" t="b">
        <v>0</v>
      </c>
      <c r="K611" s="84" t="b">
        <v>0</v>
      </c>
      <c r="L611" s="84" t="b">
        <v>0</v>
      </c>
    </row>
    <row r="612" spans="1:12" ht="15">
      <c r="A612" s="84" t="s">
        <v>1901</v>
      </c>
      <c r="B612" s="84" t="s">
        <v>1902</v>
      </c>
      <c r="C612" s="84">
        <v>3</v>
      </c>
      <c r="D612" s="123">
        <v>0.012100840888164894</v>
      </c>
      <c r="E612" s="123">
        <v>1.2218487496163564</v>
      </c>
      <c r="F612" s="84" t="s">
        <v>1776</v>
      </c>
      <c r="G612" s="84" t="b">
        <v>0</v>
      </c>
      <c r="H612" s="84" t="b">
        <v>0</v>
      </c>
      <c r="I612" s="84" t="b">
        <v>0</v>
      </c>
      <c r="J612" s="84" t="b">
        <v>0</v>
      </c>
      <c r="K612" s="84" t="b">
        <v>0</v>
      </c>
      <c r="L612" s="84" t="b">
        <v>0</v>
      </c>
    </row>
    <row r="613" spans="1:12" ht="15">
      <c r="A613" s="84" t="s">
        <v>1902</v>
      </c>
      <c r="B613" s="84" t="s">
        <v>1903</v>
      </c>
      <c r="C613" s="84">
        <v>3</v>
      </c>
      <c r="D613" s="123">
        <v>0.012100840888164894</v>
      </c>
      <c r="E613" s="123">
        <v>1.2218487496163564</v>
      </c>
      <c r="F613" s="84" t="s">
        <v>1776</v>
      </c>
      <c r="G613" s="84" t="b">
        <v>0</v>
      </c>
      <c r="H613" s="84" t="b">
        <v>0</v>
      </c>
      <c r="I613" s="84" t="b">
        <v>0</v>
      </c>
      <c r="J613" s="84" t="b">
        <v>0</v>
      </c>
      <c r="K613" s="84" t="b">
        <v>0</v>
      </c>
      <c r="L613" s="84" t="b">
        <v>0</v>
      </c>
    </row>
    <row r="614" spans="1:12" ht="15">
      <c r="A614" s="84" t="s">
        <v>1903</v>
      </c>
      <c r="B614" s="84" t="s">
        <v>1904</v>
      </c>
      <c r="C614" s="84">
        <v>3</v>
      </c>
      <c r="D614" s="123">
        <v>0.012100840888164894</v>
      </c>
      <c r="E614" s="123">
        <v>1.2218487496163564</v>
      </c>
      <c r="F614" s="84" t="s">
        <v>1776</v>
      </c>
      <c r="G614" s="84" t="b">
        <v>0</v>
      </c>
      <c r="H614" s="84" t="b">
        <v>0</v>
      </c>
      <c r="I614" s="84" t="b">
        <v>0</v>
      </c>
      <c r="J614" s="84" t="b">
        <v>1</v>
      </c>
      <c r="K614" s="84" t="b">
        <v>0</v>
      </c>
      <c r="L614" s="84" t="b">
        <v>0</v>
      </c>
    </row>
    <row r="615" spans="1:12" ht="15">
      <c r="A615" s="84" t="s">
        <v>1904</v>
      </c>
      <c r="B615" s="84" t="s">
        <v>1905</v>
      </c>
      <c r="C615" s="84">
        <v>3</v>
      </c>
      <c r="D615" s="123">
        <v>0.012100840888164894</v>
      </c>
      <c r="E615" s="123">
        <v>1.2218487496163564</v>
      </c>
      <c r="F615" s="84" t="s">
        <v>1776</v>
      </c>
      <c r="G615" s="84" t="b">
        <v>1</v>
      </c>
      <c r="H615" s="84" t="b">
        <v>0</v>
      </c>
      <c r="I615" s="84" t="b">
        <v>0</v>
      </c>
      <c r="J615" s="84" t="b">
        <v>0</v>
      </c>
      <c r="K615" s="84" t="b">
        <v>0</v>
      </c>
      <c r="L615" s="84" t="b">
        <v>0</v>
      </c>
    </row>
    <row r="616" spans="1:12" ht="15">
      <c r="A616" s="84" t="s">
        <v>1905</v>
      </c>
      <c r="B616" s="84" t="s">
        <v>1906</v>
      </c>
      <c r="C616" s="84">
        <v>3</v>
      </c>
      <c r="D616" s="123">
        <v>0.012100840888164894</v>
      </c>
      <c r="E616" s="123">
        <v>1.2218487496163564</v>
      </c>
      <c r="F616" s="84" t="s">
        <v>1776</v>
      </c>
      <c r="G616" s="84" t="b">
        <v>0</v>
      </c>
      <c r="H616" s="84" t="b">
        <v>0</v>
      </c>
      <c r="I616" s="84" t="b">
        <v>0</v>
      </c>
      <c r="J616" s="84" t="b">
        <v>0</v>
      </c>
      <c r="K616" s="84" t="b">
        <v>0</v>
      </c>
      <c r="L616" s="84" t="b">
        <v>0</v>
      </c>
    </row>
    <row r="617" spans="1:12" ht="15">
      <c r="A617" s="84" t="s">
        <v>1906</v>
      </c>
      <c r="B617" s="84" t="s">
        <v>1907</v>
      </c>
      <c r="C617" s="84">
        <v>3</v>
      </c>
      <c r="D617" s="123">
        <v>0.012100840888164894</v>
      </c>
      <c r="E617" s="123">
        <v>1.2218487496163564</v>
      </c>
      <c r="F617" s="84" t="s">
        <v>1776</v>
      </c>
      <c r="G617" s="84" t="b">
        <v>0</v>
      </c>
      <c r="H617" s="84" t="b">
        <v>0</v>
      </c>
      <c r="I617" s="84" t="b">
        <v>0</v>
      </c>
      <c r="J617" s="84" t="b">
        <v>0</v>
      </c>
      <c r="K617" s="84" t="b">
        <v>0</v>
      </c>
      <c r="L617" s="84" t="b">
        <v>0</v>
      </c>
    </row>
    <row r="618" spans="1:12" ht="15">
      <c r="A618" s="84" t="s">
        <v>1907</v>
      </c>
      <c r="B618" s="84" t="s">
        <v>308</v>
      </c>
      <c r="C618" s="84">
        <v>3</v>
      </c>
      <c r="D618" s="123">
        <v>0.012100840888164894</v>
      </c>
      <c r="E618" s="123">
        <v>1.2218487496163564</v>
      </c>
      <c r="F618" s="84" t="s">
        <v>1776</v>
      </c>
      <c r="G618" s="84" t="b">
        <v>0</v>
      </c>
      <c r="H618" s="84" t="b">
        <v>0</v>
      </c>
      <c r="I618" s="84" t="b">
        <v>0</v>
      </c>
      <c r="J618" s="84" t="b">
        <v>0</v>
      </c>
      <c r="K618" s="84" t="b">
        <v>0</v>
      </c>
      <c r="L618" s="84" t="b">
        <v>0</v>
      </c>
    </row>
    <row r="619" spans="1:12" ht="15">
      <c r="A619" s="84" t="s">
        <v>308</v>
      </c>
      <c r="B619" s="84" t="s">
        <v>2293</v>
      </c>
      <c r="C619" s="84">
        <v>3</v>
      </c>
      <c r="D619" s="123">
        <v>0.012100840888164894</v>
      </c>
      <c r="E619" s="123">
        <v>1.2218487496163564</v>
      </c>
      <c r="F619" s="84" t="s">
        <v>1776</v>
      </c>
      <c r="G619" s="84" t="b">
        <v>0</v>
      </c>
      <c r="H619" s="84" t="b">
        <v>0</v>
      </c>
      <c r="I619" s="84" t="b">
        <v>0</v>
      </c>
      <c r="J619" s="84" t="b">
        <v>0</v>
      </c>
      <c r="K619" s="84" t="b">
        <v>0</v>
      </c>
      <c r="L619" s="84" t="b">
        <v>0</v>
      </c>
    </row>
    <row r="620" spans="1:12" ht="15">
      <c r="A620" s="84" t="s">
        <v>234</v>
      </c>
      <c r="B620" s="84" t="s">
        <v>1900</v>
      </c>
      <c r="C620" s="84">
        <v>2</v>
      </c>
      <c r="D620" s="123">
        <v>0.014470545769892276</v>
      </c>
      <c r="E620" s="123">
        <v>1.3979400086720377</v>
      </c>
      <c r="F620" s="84" t="s">
        <v>1776</v>
      </c>
      <c r="G620" s="84" t="b">
        <v>0</v>
      </c>
      <c r="H620" s="84" t="b">
        <v>0</v>
      </c>
      <c r="I620" s="84" t="b">
        <v>0</v>
      </c>
      <c r="J620" s="84" t="b">
        <v>0</v>
      </c>
      <c r="K620" s="84" t="b">
        <v>0</v>
      </c>
      <c r="L620" s="84" t="b">
        <v>0</v>
      </c>
    </row>
    <row r="621" spans="1:12" ht="15">
      <c r="A621" s="84" t="s">
        <v>2293</v>
      </c>
      <c r="B621" s="84" t="s">
        <v>2359</v>
      </c>
      <c r="C621" s="84">
        <v>2</v>
      </c>
      <c r="D621" s="123">
        <v>0.014470545769892276</v>
      </c>
      <c r="E621" s="123">
        <v>1.2218487496163564</v>
      </c>
      <c r="F621" s="84" t="s">
        <v>1776</v>
      </c>
      <c r="G621" s="84" t="b">
        <v>0</v>
      </c>
      <c r="H621" s="84" t="b">
        <v>0</v>
      </c>
      <c r="I621" s="84" t="b">
        <v>0</v>
      </c>
      <c r="J621" s="84" t="b">
        <v>0</v>
      </c>
      <c r="K621" s="84" t="b">
        <v>0</v>
      </c>
      <c r="L621" s="84" t="b">
        <v>0</v>
      </c>
    </row>
    <row r="622" spans="1:12" ht="15">
      <c r="A622" s="84" t="s">
        <v>1866</v>
      </c>
      <c r="B622" s="84" t="s">
        <v>1912</v>
      </c>
      <c r="C622" s="84">
        <v>2</v>
      </c>
      <c r="D622" s="123">
        <v>0.0079218419911574</v>
      </c>
      <c r="E622" s="123">
        <v>1.255272505103306</v>
      </c>
      <c r="F622" s="84" t="s">
        <v>1777</v>
      </c>
      <c r="G622" s="84" t="b">
        <v>0</v>
      </c>
      <c r="H622" s="84" t="b">
        <v>0</v>
      </c>
      <c r="I622" s="84" t="b">
        <v>0</v>
      </c>
      <c r="J622" s="84" t="b">
        <v>0</v>
      </c>
      <c r="K622" s="84" t="b">
        <v>0</v>
      </c>
      <c r="L622" s="84" t="b">
        <v>0</v>
      </c>
    </row>
    <row r="623" spans="1:12" ht="15">
      <c r="A623" s="84" t="s">
        <v>1912</v>
      </c>
      <c r="B623" s="84" t="s">
        <v>1913</v>
      </c>
      <c r="C623" s="84">
        <v>2</v>
      </c>
      <c r="D623" s="123">
        <v>0.0079218419911574</v>
      </c>
      <c r="E623" s="123">
        <v>1.5563025007672873</v>
      </c>
      <c r="F623" s="84" t="s">
        <v>1777</v>
      </c>
      <c r="G623" s="84" t="b">
        <v>0</v>
      </c>
      <c r="H623" s="84" t="b">
        <v>0</v>
      </c>
      <c r="I623" s="84" t="b">
        <v>0</v>
      </c>
      <c r="J623" s="84" t="b">
        <v>0</v>
      </c>
      <c r="K623" s="84" t="b">
        <v>0</v>
      </c>
      <c r="L623" s="84" t="b">
        <v>0</v>
      </c>
    </row>
    <row r="624" spans="1:12" ht="15">
      <c r="A624" s="84" t="s">
        <v>1913</v>
      </c>
      <c r="B624" s="84" t="s">
        <v>1914</v>
      </c>
      <c r="C624" s="84">
        <v>2</v>
      </c>
      <c r="D624" s="123">
        <v>0.0079218419911574</v>
      </c>
      <c r="E624" s="123">
        <v>1.5563025007672873</v>
      </c>
      <c r="F624" s="84" t="s">
        <v>1777</v>
      </c>
      <c r="G624" s="84" t="b">
        <v>0</v>
      </c>
      <c r="H624" s="84" t="b">
        <v>0</v>
      </c>
      <c r="I624" s="84" t="b">
        <v>0</v>
      </c>
      <c r="J624" s="84" t="b">
        <v>0</v>
      </c>
      <c r="K624" s="84" t="b">
        <v>0</v>
      </c>
      <c r="L624" s="84" t="b">
        <v>0</v>
      </c>
    </row>
    <row r="625" spans="1:12" ht="15">
      <c r="A625" s="84" t="s">
        <v>1914</v>
      </c>
      <c r="B625" s="84" t="s">
        <v>1915</v>
      </c>
      <c r="C625" s="84">
        <v>2</v>
      </c>
      <c r="D625" s="123">
        <v>0.0079218419911574</v>
      </c>
      <c r="E625" s="123">
        <v>1.5563025007672873</v>
      </c>
      <c r="F625" s="84" t="s">
        <v>1777</v>
      </c>
      <c r="G625" s="84" t="b">
        <v>0</v>
      </c>
      <c r="H625" s="84" t="b">
        <v>0</v>
      </c>
      <c r="I625" s="84" t="b">
        <v>0</v>
      </c>
      <c r="J625" s="84" t="b">
        <v>0</v>
      </c>
      <c r="K625" s="84" t="b">
        <v>0</v>
      </c>
      <c r="L625" s="84" t="b">
        <v>0</v>
      </c>
    </row>
    <row r="626" spans="1:12" ht="15">
      <c r="A626" s="84" t="s">
        <v>1915</v>
      </c>
      <c r="B626" s="84" t="s">
        <v>1909</v>
      </c>
      <c r="C626" s="84">
        <v>2</v>
      </c>
      <c r="D626" s="123">
        <v>0.0079218419911574</v>
      </c>
      <c r="E626" s="123">
        <v>1.380211241711606</v>
      </c>
      <c r="F626" s="84" t="s">
        <v>1777</v>
      </c>
      <c r="G626" s="84" t="b">
        <v>0</v>
      </c>
      <c r="H626" s="84" t="b">
        <v>0</v>
      </c>
      <c r="I626" s="84" t="b">
        <v>0</v>
      </c>
      <c r="J626" s="84" t="b">
        <v>0</v>
      </c>
      <c r="K626" s="84" t="b">
        <v>0</v>
      </c>
      <c r="L626" s="84" t="b">
        <v>0</v>
      </c>
    </row>
    <row r="627" spans="1:12" ht="15">
      <c r="A627" s="84" t="s">
        <v>1909</v>
      </c>
      <c r="B627" s="84" t="s">
        <v>306</v>
      </c>
      <c r="C627" s="84">
        <v>2</v>
      </c>
      <c r="D627" s="123">
        <v>0.0079218419911574</v>
      </c>
      <c r="E627" s="123">
        <v>1.380211241711606</v>
      </c>
      <c r="F627" s="84" t="s">
        <v>1777</v>
      </c>
      <c r="G627" s="84" t="b">
        <v>0</v>
      </c>
      <c r="H627" s="84" t="b">
        <v>0</v>
      </c>
      <c r="I627" s="84" t="b">
        <v>0</v>
      </c>
      <c r="J627" s="84" t="b">
        <v>0</v>
      </c>
      <c r="K627" s="84" t="b">
        <v>0</v>
      </c>
      <c r="L627" s="84" t="b">
        <v>0</v>
      </c>
    </row>
    <row r="628" spans="1:12" ht="15">
      <c r="A628" s="84" t="s">
        <v>306</v>
      </c>
      <c r="B628" s="84" t="s">
        <v>1910</v>
      </c>
      <c r="C628" s="84">
        <v>2</v>
      </c>
      <c r="D628" s="123">
        <v>0.0079218419911574</v>
      </c>
      <c r="E628" s="123">
        <v>1.380211241711606</v>
      </c>
      <c r="F628" s="84" t="s">
        <v>1777</v>
      </c>
      <c r="G628" s="84" t="b">
        <v>0</v>
      </c>
      <c r="H628" s="84" t="b">
        <v>0</v>
      </c>
      <c r="I628" s="84" t="b">
        <v>0</v>
      </c>
      <c r="J628" s="84" t="b">
        <v>0</v>
      </c>
      <c r="K628" s="84" t="b">
        <v>0</v>
      </c>
      <c r="L628" s="84" t="b">
        <v>0</v>
      </c>
    </row>
    <row r="629" spans="1:12" ht="15">
      <c r="A629" s="84" t="s">
        <v>1910</v>
      </c>
      <c r="B629" s="84" t="s">
        <v>1867</v>
      </c>
      <c r="C629" s="84">
        <v>2</v>
      </c>
      <c r="D629" s="123">
        <v>0.0079218419911574</v>
      </c>
      <c r="E629" s="123">
        <v>1.380211241711606</v>
      </c>
      <c r="F629" s="84" t="s">
        <v>1777</v>
      </c>
      <c r="G629" s="84" t="b">
        <v>0</v>
      </c>
      <c r="H629" s="84" t="b">
        <v>0</v>
      </c>
      <c r="I629" s="84" t="b">
        <v>0</v>
      </c>
      <c r="J629" s="84" t="b">
        <v>0</v>
      </c>
      <c r="K629" s="84" t="b">
        <v>0</v>
      </c>
      <c r="L629" s="84" t="b">
        <v>0</v>
      </c>
    </row>
    <row r="630" spans="1:12" ht="15">
      <c r="A630" s="84" t="s">
        <v>1867</v>
      </c>
      <c r="B630" s="84" t="s">
        <v>2201</v>
      </c>
      <c r="C630" s="84">
        <v>2</v>
      </c>
      <c r="D630" s="123">
        <v>0.0079218419911574</v>
      </c>
      <c r="E630" s="123">
        <v>1.5563025007672873</v>
      </c>
      <c r="F630" s="84" t="s">
        <v>1777</v>
      </c>
      <c r="G630" s="84" t="b">
        <v>0</v>
      </c>
      <c r="H630" s="84" t="b">
        <v>0</v>
      </c>
      <c r="I630" s="84" t="b">
        <v>0</v>
      </c>
      <c r="J630" s="84" t="b">
        <v>0</v>
      </c>
      <c r="K630" s="84" t="b">
        <v>0</v>
      </c>
      <c r="L630" s="84" t="b">
        <v>0</v>
      </c>
    </row>
    <row r="631" spans="1:12" ht="15">
      <c r="A631" s="84" t="s">
        <v>2201</v>
      </c>
      <c r="B631" s="84" t="s">
        <v>1851</v>
      </c>
      <c r="C631" s="84">
        <v>2</v>
      </c>
      <c r="D631" s="123">
        <v>0.0079218419911574</v>
      </c>
      <c r="E631" s="123">
        <v>1.5563025007672873</v>
      </c>
      <c r="F631" s="84" t="s">
        <v>1777</v>
      </c>
      <c r="G631" s="84" t="b">
        <v>0</v>
      </c>
      <c r="H631" s="84" t="b">
        <v>0</v>
      </c>
      <c r="I631" s="84" t="b">
        <v>0</v>
      </c>
      <c r="J631" s="84" t="b">
        <v>0</v>
      </c>
      <c r="K631" s="84" t="b">
        <v>0</v>
      </c>
      <c r="L63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2399</v>
      </c>
      <c r="B1" s="13" t="s">
        <v>34</v>
      </c>
    </row>
    <row r="2" spans="1:2" ht="15">
      <c r="A2" s="115" t="s">
        <v>289</v>
      </c>
      <c r="B2" s="78">
        <v>4568.321645</v>
      </c>
    </row>
    <row r="3" spans="1:2" ht="15">
      <c r="A3" s="115" t="s">
        <v>283</v>
      </c>
      <c r="B3" s="78">
        <v>3591.047908</v>
      </c>
    </row>
    <row r="4" spans="1:2" ht="15">
      <c r="A4" s="115" t="s">
        <v>299</v>
      </c>
      <c r="B4" s="78">
        <v>1607.893146</v>
      </c>
    </row>
    <row r="5" spans="1:2" ht="15">
      <c r="A5" s="115" t="s">
        <v>288</v>
      </c>
      <c r="B5" s="78">
        <v>1398.062987</v>
      </c>
    </row>
    <row r="6" spans="1:2" ht="15">
      <c r="A6" s="115" t="s">
        <v>291</v>
      </c>
      <c r="B6" s="78">
        <v>1228.70873</v>
      </c>
    </row>
    <row r="7" spans="1:2" ht="15">
      <c r="A7" s="115" t="s">
        <v>260</v>
      </c>
      <c r="B7" s="78">
        <v>894.987302</v>
      </c>
    </row>
    <row r="8" spans="1:2" ht="15">
      <c r="A8" s="115" t="s">
        <v>305</v>
      </c>
      <c r="B8" s="78">
        <v>713.011472</v>
      </c>
    </row>
    <row r="9" spans="1:2" ht="15">
      <c r="A9" s="115" t="s">
        <v>298</v>
      </c>
      <c r="B9" s="78">
        <v>617.407143</v>
      </c>
    </row>
    <row r="10" spans="1:2" ht="15">
      <c r="A10" s="115" t="s">
        <v>267</v>
      </c>
      <c r="B10" s="78">
        <v>500.920202</v>
      </c>
    </row>
    <row r="11" spans="1:2" ht="15">
      <c r="A11" s="115" t="s">
        <v>304</v>
      </c>
      <c r="B11" s="78">
        <v>340.319048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2415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1008</v>
      </c>
      <c r="AF2" s="13" t="s">
        <v>1009</v>
      </c>
      <c r="AG2" s="13" t="s">
        <v>1010</v>
      </c>
      <c r="AH2" s="13" t="s">
        <v>1011</v>
      </c>
      <c r="AI2" s="13" t="s">
        <v>1012</v>
      </c>
      <c r="AJ2" s="13" t="s">
        <v>1013</v>
      </c>
      <c r="AK2" s="13" t="s">
        <v>1014</v>
      </c>
      <c r="AL2" s="13" t="s">
        <v>1015</v>
      </c>
      <c r="AM2" s="13" t="s">
        <v>1016</v>
      </c>
      <c r="AN2" s="13" t="s">
        <v>1017</v>
      </c>
      <c r="AO2" s="13" t="s">
        <v>1018</v>
      </c>
      <c r="AP2" s="13" t="s">
        <v>1019</v>
      </c>
      <c r="AQ2" s="13" t="s">
        <v>1020</v>
      </c>
      <c r="AR2" s="13" t="s">
        <v>1021</v>
      </c>
      <c r="AS2" s="13" t="s">
        <v>1022</v>
      </c>
      <c r="AT2" s="13" t="s">
        <v>192</v>
      </c>
      <c r="AU2" s="13" t="s">
        <v>1023</v>
      </c>
      <c r="AV2" s="13" t="s">
        <v>1024</v>
      </c>
      <c r="AW2" s="13" t="s">
        <v>1025</v>
      </c>
      <c r="AX2" s="13" t="s">
        <v>1026</v>
      </c>
      <c r="AY2" s="13" t="s">
        <v>1027</v>
      </c>
      <c r="AZ2" s="13" t="s">
        <v>1028</v>
      </c>
      <c r="BA2" s="13" t="s">
        <v>1786</v>
      </c>
      <c r="BB2" s="120" t="s">
        <v>2042</v>
      </c>
      <c r="BC2" s="120" t="s">
        <v>2044</v>
      </c>
      <c r="BD2" s="120" t="s">
        <v>2045</v>
      </c>
      <c r="BE2" s="120" t="s">
        <v>2047</v>
      </c>
      <c r="BF2" s="120" t="s">
        <v>2048</v>
      </c>
      <c r="BG2" s="120" t="s">
        <v>2053</v>
      </c>
      <c r="BH2" s="120" t="s">
        <v>2060</v>
      </c>
      <c r="BI2" s="120" t="s">
        <v>2110</v>
      </c>
      <c r="BJ2" s="120" t="s">
        <v>2129</v>
      </c>
      <c r="BK2" s="120" t="s">
        <v>2179</v>
      </c>
      <c r="BL2" s="120" t="s">
        <v>2387</v>
      </c>
      <c r="BM2" s="120" t="s">
        <v>2388</v>
      </c>
      <c r="BN2" s="120" t="s">
        <v>2389</v>
      </c>
      <c r="BO2" s="120" t="s">
        <v>2390</v>
      </c>
      <c r="BP2" s="120" t="s">
        <v>2391</v>
      </c>
      <c r="BQ2" s="120" t="s">
        <v>2392</v>
      </c>
      <c r="BR2" s="120" t="s">
        <v>2393</v>
      </c>
      <c r="BS2" s="120" t="s">
        <v>2394</v>
      </c>
      <c r="BT2" s="120" t="s">
        <v>2396</v>
      </c>
      <c r="BU2" s="3"/>
      <c r="BV2" s="3"/>
    </row>
    <row r="3" spans="1:74" ht="41.45" customHeight="1">
      <c r="A3" s="64" t="s">
        <v>212</v>
      </c>
      <c r="C3" s="65"/>
      <c r="D3" s="65" t="s">
        <v>64</v>
      </c>
      <c r="E3" s="66">
        <v>188.2523250772695</v>
      </c>
      <c r="F3" s="68">
        <v>99.99846050314285</v>
      </c>
      <c r="G3" s="100" t="s">
        <v>517</v>
      </c>
      <c r="H3" s="65"/>
      <c r="I3" s="69" t="s">
        <v>212</v>
      </c>
      <c r="J3" s="70"/>
      <c r="K3" s="70"/>
      <c r="L3" s="69" t="s">
        <v>1619</v>
      </c>
      <c r="M3" s="73">
        <v>1.5130629859251727</v>
      </c>
      <c r="N3" s="74">
        <v>8387.7255859375</v>
      </c>
      <c r="O3" s="74">
        <v>1252.81591796875</v>
      </c>
      <c r="P3" s="75"/>
      <c r="Q3" s="76"/>
      <c r="R3" s="76"/>
      <c r="S3" s="48"/>
      <c r="T3" s="48">
        <v>0</v>
      </c>
      <c r="U3" s="48">
        <v>2</v>
      </c>
      <c r="V3" s="49">
        <v>0</v>
      </c>
      <c r="W3" s="49">
        <v>0.5</v>
      </c>
      <c r="X3" s="49">
        <v>0</v>
      </c>
      <c r="Y3" s="49">
        <v>0.875909</v>
      </c>
      <c r="Z3" s="49">
        <v>0.5</v>
      </c>
      <c r="AA3" s="49">
        <v>0</v>
      </c>
      <c r="AB3" s="71">
        <v>3</v>
      </c>
      <c r="AC3" s="71"/>
      <c r="AD3" s="72"/>
      <c r="AE3" s="78" t="s">
        <v>1029</v>
      </c>
      <c r="AF3" s="78">
        <v>855</v>
      </c>
      <c r="AG3" s="78">
        <v>2240</v>
      </c>
      <c r="AH3" s="78">
        <v>3091</v>
      </c>
      <c r="AI3" s="78">
        <v>4179</v>
      </c>
      <c r="AJ3" s="78"/>
      <c r="AK3" s="78" t="s">
        <v>1139</v>
      </c>
      <c r="AL3" s="78" t="s">
        <v>1238</v>
      </c>
      <c r="AM3" s="83" t="s">
        <v>1309</v>
      </c>
      <c r="AN3" s="78"/>
      <c r="AO3" s="80">
        <v>41651.455046296294</v>
      </c>
      <c r="AP3" s="78"/>
      <c r="AQ3" s="78" t="b">
        <v>1</v>
      </c>
      <c r="AR3" s="78" t="b">
        <v>0</v>
      </c>
      <c r="AS3" s="78" t="b">
        <v>0</v>
      </c>
      <c r="AT3" s="78" t="s">
        <v>990</v>
      </c>
      <c r="AU3" s="78">
        <v>49</v>
      </c>
      <c r="AV3" s="83" t="s">
        <v>1462</v>
      </c>
      <c r="AW3" s="78" t="b">
        <v>0</v>
      </c>
      <c r="AX3" s="78" t="s">
        <v>1504</v>
      </c>
      <c r="AY3" s="83" t="s">
        <v>1505</v>
      </c>
      <c r="AZ3" s="78" t="s">
        <v>66</v>
      </c>
      <c r="BA3" s="78" t="str">
        <f>REPLACE(INDEX(GroupVertices[Group],MATCH(Vertices[[#This Row],[Vertex]],GroupVertices[Vertex],0)),1,1,"")</f>
        <v>6</v>
      </c>
      <c r="BB3" s="48"/>
      <c r="BC3" s="48"/>
      <c r="BD3" s="48"/>
      <c r="BE3" s="48"/>
      <c r="BF3" s="48" t="s">
        <v>460</v>
      </c>
      <c r="BG3" s="48" t="s">
        <v>460</v>
      </c>
      <c r="BH3" s="121" t="s">
        <v>2061</v>
      </c>
      <c r="BI3" s="121" t="s">
        <v>2061</v>
      </c>
      <c r="BJ3" s="121" t="s">
        <v>2130</v>
      </c>
      <c r="BK3" s="121" t="s">
        <v>2130</v>
      </c>
      <c r="BL3" s="121">
        <v>0</v>
      </c>
      <c r="BM3" s="124">
        <v>0</v>
      </c>
      <c r="BN3" s="121">
        <v>0</v>
      </c>
      <c r="BO3" s="124">
        <v>0</v>
      </c>
      <c r="BP3" s="121">
        <v>0</v>
      </c>
      <c r="BQ3" s="124">
        <v>0</v>
      </c>
      <c r="BR3" s="121">
        <v>24</v>
      </c>
      <c r="BS3" s="124">
        <v>100</v>
      </c>
      <c r="BT3" s="121">
        <v>24</v>
      </c>
      <c r="BU3" s="3"/>
      <c r="BV3" s="3"/>
    </row>
    <row r="4" spans="1:77" ht="41.45" customHeight="1">
      <c r="A4" s="64" t="s">
        <v>306</v>
      </c>
      <c r="C4" s="65"/>
      <c r="D4" s="65" t="s">
        <v>64</v>
      </c>
      <c r="E4" s="66">
        <v>172.09073745157545</v>
      </c>
      <c r="F4" s="68">
        <v>99.99940825589553</v>
      </c>
      <c r="G4" s="100" t="s">
        <v>1474</v>
      </c>
      <c r="H4" s="65"/>
      <c r="I4" s="69" t="s">
        <v>306</v>
      </c>
      <c r="J4" s="70"/>
      <c r="K4" s="70"/>
      <c r="L4" s="69" t="s">
        <v>1620</v>
      </c>
      <c r="M4" s="73">
        <v>1.1972085852149883</v>
      </c>
      <c r="N4" s="74">
        <v>7686.041015625</v>
      </c>
      <c r="O4" s="74">
        <v>1252.81591796875</v>
      </c>
      <c r="P4" s="75"/>
      <c r="Q4" s="76"/>
      <c r="R4" s="76"/>
      <c r="S4" s="86"/>
      <c r="T4" s="48">
        <v>2</v>
      </c>
      <c r="U4" s="48">
        <v>0</v>
      </c>
      <c r="V4" s="49">
        <v>0</v>
      </c>
      <c r="W4" s="49">
        <v>0.5</v>
      </c>
      <c r="X4" s="49">
        <v>0</v>
      </c>
      <c r="Y4" s="49">
        <v>0.875909</v>
      </c>
      <c r="Z4" s="49">
        <v>0.5</v>
      </c>
      <c r="AA4" s="49">
        <v>0</v>
      </c>
      <c r="AB4" s="71">
        <v>4</v>
      </c>
      <c r="AC4" s="71"/>
      <c r="AD4" s="72"/>
      <c r="AE4" s="78" t="s">
        <v>1030</v>
      </c>
      <c r="AF4" s="78">
        <v>1020</v>
      </c>
      <c r="AG4" s="78">
        <v>861</v>
      </c>
      <c r="AH4" s="78">
        <v>277</v>
      </c>
      <c r="AI4" s="78">
        <v>1322</v>
      </c>
      <c r="AJ4" s="78"/>
      <c r="AK4" s="78" t="s">
        <v>1140</v>
      </c>
      <c r="AL4" s="78" t="s">
        <v>1239</v>
      </c>
      <c r="AM4" s="83" t="s">
        <v>1310</v>
      </c>
      <c r="AN4" s="78"/>
      <c r="AO4" s="80">
        <v>42984.55849537037</v>
      </c>
      <c r="AP4" s="83" t="s">
        <v>1371</v>
      </c>
      <c r="AQ4" s="78" t="b">
        <v>1</v>
      </c>
      <c r="AR4" s="78" t="b">
        <v>0</v>
      </c>
      <c r="AS4" s="78" t="b">
        <v>0</v>
      </c>
      <c r="AT4" s="78"/>
      <c r="AU4" s="78">
        <v>25</v>
      </c>
      <c r="AV4" s="78"/>
      <c r="AW4" s="78" t="b">
        <v>0</v>
      </c>
      <c r="AX4" s="78" t="s">
        <v>1504</v>
      </c>
      <c r="AY4" s="83" t="s">
        <v>1506</v>
      </c>
      <c r="AZ4" s="78" t="s">
        <v>65</v>
      </c>
      <c r="BA4" s="78" t="str">
        <f>REPLACE(INDEX(GroupVertices[Group],MATCH(Vertices[[#This Row],[Vertex]],GroupVertices[Vertex],0)),1,1,"")</f>
        <v>6</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218</v>
      </c>
      <c r="C5" s="65"/>
      <c r="D5" s="65" t="s">
        <v>64</v>
      </c>
      <c r="E5" s="66">
        <v>223.32965050417465</v>
      </c>
      <c r="F5" s="68">
        <v>99.99640348792256</v>
      </c>
      <c r="G5" s="100" t="s">
        <v>521</v>
      </c>
      <c r="H5" s="65"/>
      <c r="I5" s="69" t="s">
        <v>218</v>
      </c>
      <c r="J5" s="70"/>
      <c r="K5" s="70"/>
      <c r="L5" s="69" t="s">
        <v>1621</v>
      </c>
      <c r="M5" s="73">
        <v>2.198597591672513</v>
      </c>
      <c r="N5" s="74">
        <v>7686.041015625</v>
      </c>
      <c r="O5" s="74">
        <v>652.8758544921875</v>
      </c>
      <c r="P5" s="75"/>
      <c r="Q5" s="76"/>
      <c r="R5" s="76"/>
      <c r="S5" s="86"/>
      <c r="T5" s="48">
        <v>2</v>
      </c>
      <c r="U5" s="48">
        <v>2</v>
      </c>
      <c r="V5" s="49">
        <v>0</v>
      </c>
      <c r="W5" s="49">
        <v>0.5</v>
      </c>
      <c r="X5" s="49">
        <v>0</v>
      </c>
      <c r="Y5" s="49">
        <v>1.24817</v>
      </c>
      <c r="Z5" s="49">
        <v>0.5</v>
      </c>
      <c r="AA5" s="49">
        <v>0</v>
      </c>
      <c r="AB5" s="71">
        <v>5</v>
      </c>
      <c r="AC5" s="71"/>
      <c r="AD5" s="72"/>
      <c r="AE5" s="78" t="s">
        <v>1031</v>
      </c>
      <c r="AF5" s="78">
        <v>789</v>
      </c>
      <c r="AG5" s="78">
        <v>5233</v>
      </c>
      <c r="AH5" s="78">
        <v>20672</v>
      </c>
      <c r="AI5" s="78">
        <v>19161</v>
      </c>
      <c r="AJ5" s="78"/>
      <c r="AK5" s="78" t="s">
        <v>1141</v>
      </c>
      <c r="AL5" s="78" t="s">
        <v>1240</v>
      </c>
      <c r="AM5" s="83" t="s">
        <v>1311</v>
      </c>
      <c r="AN5" s="78"/>
      <c r="AO5" s="80">
        <v>39222.007002314815</v>
      </c>
      <c r="AP5" s="83" t="s">
        <v>1372</v>
      </c>
      <c r="AQ5" s="78" t="b">
        <v>0</v>
      </c>
      <c r="AR5" s="78" t="b">
        <v>0</v>
      </c>
      <c r="AS5" s="78" t="b">
        <v>1</v>
      </c>
      <c r="AT5" s="78" t="s">
        <v>990</v>
      </c>
      <c r="AU5" s="78">
        <v>401</v>
      </c>
      <c r="AV5" s="83" t="s">
        <v>1463</v>
      </c>
      <c r="AW5" s="78" t="b">
        <v>0</v>
      </c>
      <c r="AX5" s="78" t="s">
        <v>1504</v>
      </c>
      <c r="AY5" s="83" t="s">
        <v>1507</v>
      </c>
      <c r="AZ5" s="78" t="s">
        <v>66</v>
      </c>
      <c r="BA5" s="78" t="str">
        <f>REPLACE(INDEX(GroupVertices[Group],MATCH(Vertices[[#This Row],[Vertex]],GroupVertices[Vertex],0)),1,1,"")</f>
        <v>6</v>
      </c>
      <c r="BB5" s="48" t="s">
        <v>440</v>
      </c>
      <c r="BC5" s="48" t="s">
        <v>440</v>
      </c>
      <c r="BD5" s="48" t="s">
        <v>451</v>
      </c>
      <c r="BE5" s="48" t="s">
        <v>451</v>
      </c>
      <c r="BF5" s="48" t="s">
        <v>463</v>
      </c>
      <c r="BG5" s="48" t="s">
        <v>2054</v>
      </c>
      <c r="BH5" s="121" t="s">
        <v>2062</v>
      </c>
      <c r="BI5" s="121" t="s">
        <v>2111</v>
      </c>
      <c r="BJ5" s="121" t="s">
        <v>2131</v>
      </c>
      <c r="BK5" s="121" t="s">
        <v>2131</v>
      </c>
      <c r="BL5" s="121">
        <v>0</v>
      </c>
      <c r="BM5" s="124">
        <v>0</v>
      </c>
      <c r="BN5" s="121">
        <v>2</v>
      </c>
      <c r="BO5" s="124">
        <v>1.6528925619834711</v>
      </c>
      <c r="BP5" s="121">
        <v>0</v>
      </c>
      <c r="BQ5" s="124">
        <v>0</v>
      </c>
      <c r="BR5" s="121">
        <v>119</v>
      </c>
      <c r="BS5" s="124">
        <v>98.34710743801652</v>
      </c>
      <c r="BT5" s="121">
        <v>121</v>
      </c>
      <c r="BU5" s="2"/>
      <c r="BV5" s="3"/>
      <c r="BW5" s="3"/>
      <c r="BX5" s="3"/>
      <c r="BY5" s="3"/>
    </row>
    <row r="6" spans="1:77" ht="41.45" customHeight="1">
      <c r="A6" s="64" t="s">
        <v>213</v>
      </c>
      <c r="C6" s="65"/>
      <c r="D6" s="65" t="s">
        <v>64</v>
      </c>
      <c r="E6" s="66">
        <v>164.17988056445185</v>
      </c>
      <c r="F6" s="68">
        <v>99.99987216677883</v>
      </c>
      <c r="G6" s="100" t="s">
        <v>1475</v>
      </c>
      <c r="H6" s="65"/>
      <c r="I6" s="69" t="s">
        <v>213</v>
      </c>
      <c r="J6" s="70"/>
      <c r="K6" s="70"/>
      <c r="L6" s="69" t="s">
        <v>1622</v>
      </c>
      <c r="M6" s="73">
        <v>1.042602551509858</v>
      </c>
      <c r="N6" s="74">
        <v>9368.783203125</v>
      </c>
      <c r="O6" s="74">
        <v>1252.81591796875</v>
      </c>
      <c r="P6" s="75"/>
      <c r="Q6" s="76"/>
      <c r="R6" s="76"/>
      <c r="S6" s="86"/>
      <c r="T6" s="48">
        <v>1</v>
      </c>
      <c r="U6" s="48">
        <v>1</v>
      </c>
      <c r="V6" s="49">
        <v>0</v>
      </c>
      <c r="W6" s="49">
        <v>0</v>
      </c>
      <c r="X6" s="49">
        <v>0</v>
      </c>
      <c r="Y6" s="49">
        <v>0.999996</v>
      </c>
      <c r="Z6" s="49">
        <v>0</v>
      </c>
      <c r="AA6" s="49" t="s">
        <v>2398</v>
      </c>
      <c r="AB6" s="71">
        <v>6</v>
      </c>
      <c r="AC6" s="71"/>
      <c r="AD6" s="72"/>
      <c r="AE6" s="78" t="s">
        <v>1032</v>
      </c>
      <c r="AF6" s="78">
        <v>227</v>
      </c>
      <c r="AG6" s="78">
        <v>186</v>
      </c>
      <c r="AH6" s="78">
        <v>294</v>
      </c>
      <c r="AI6" s="78">
        <v>361</v>
      </c>
      <c r="AJ6" s="78"/>
      <c r="AK6" s="78" t="s">
        <v>1142</v>
      </c>
      <c r="AL6" s="78" t="s">
        <v>1241</v>
      </c>
      <c r="AM6" s="78"/>
      <c r="AN6" s="78"/>
      <c r="AO6" s="80">
        <v>42104.46795138889</v>
      </c>
      <c r="AP6" s="83" t="s">
        <v>1373</v>
      </c>
      <c r="AQ6" s="78" t="b">
        <v>1</v>
      </c>
      <c r="AR6" s="78" t="b">
        <v>0</v>
      </c>
      <c r="AS6" s="78" t="b">
        <v>0</v>
      </c>
      <c r="AT6" s="78" t="s">
        <v>990</v>
      </c>
      <c r="AU6" s="78">
        <v>6</v>
      </c>
      <c r="AV6" s="83" t="s">
        <v>1462</v>
      </c>
      <c r="AW6" s="78" t="b">
        <v>0</v>
      </c>
      <c r="AX6" s="78" t="s">
        <v>1504</v>
      </c>
      <c r="AY6" s="83" t="s">
        <v>1508</v>
      </c>
      <c r="AZ6" s="78" t="s">
        <v>66</v>
      </c>
      <c r="BA6" s="78" t="str">
        <f>REPLACE(INDEX(GroupVertices[Group],MATCH(Vertices[[#This Row],[Vertex]],GroupVertices[Vertex],0)),1,1,"")</f>
        <v>7</v>
      </c>
      <c r="BB6" s="48"/>
      <c r="BC6" s="48"/>
      <c r="BD6" s="48"/>
      <c r="BE6" s="48"/>
      <c r="BF6" s="48" t="s">
        <v>460</v>
      </c>
      <c r="BG6" s="48" t="s">
        <v>460</v>
      </c>
      <c r="BH6" s="121" t="s">
        <v>2063</v>
      </c>
      <c r="BI6" s="121" t="s">
        <v>2063</v>
      </c>
      <c r="BJ6" s="121" t="s">
        <v>2132</v>
      </c>
      <c r="BK6" s="121" t="s">
        <v>2132</v>
      </c>
      <c r="BL6" s="121">
        <v>1</v>
      </c>
      <c r="BM6" s="124">
        <v>7.6923076923076925</v>
      </c>
      <c r="BN6" s="121">
        <v>0</v>
      </c>
      <c r="BO6" s="124">
        <v>0</v>
      </c>
      <c r="BP6" s="121">
        <v>0</v>
      </c>
      <c r="BQ6" s="124">
        <v>0</v>
      </c>
      <c r="BR6" s="121">
        <v>12</v>
      </c>
      <c r="BS6" s="124">
        <v>92.3076923076923</v>
      </c>
      <c r="BT6" s="121">
        <v>13</v>
      </c>
      <c r="BU6" s="2"/>
      <c r="BV6" s="3"/>
      <c r="BW6" s="3"/>
      <c r="BX6" s="3"/>
      <c r="BY6" s="3"/>
    </row>
    <row r="7" spans="1:77" ht="41.45" customHeight="1">
      <c r="A7" s="64" t="s">
        <v>214</v>
      </c>
      <c r="C7" s="65"/>
      <c r="D7" s="65" t="s">
        <v>64</v>
      </c>
      <c r="E7" s="66">
        <v>171.97353957176622</v>
      </c>
      <c r="F7" s="68">
        <v>99.99941512864936</v>
      </c>
      <c r="G7" s="100" t="s">
        <v>518</v>
      </c>
      <c r="H7" s="65"/>
      <c r="I7" s="69" t="s">
        <v>214</v>
      </c>
      <c r="J7" s="70"/>
      <c r="K7" s="70"/>
      <c r="L7" s="69" t="s">
        <v>1623</v>
      </c>
      <c r="M7" s="73">
        <v>1.1949181254563939</v>
      </c>
      <c r="N7" s="74">
        <v>9787.4150390625</v>
      </c>
      <c r="O7" s="74">
        <v>8259.3642578125</v>
      </c>
      <c r="P7" s="75"/>
      <c r="Q7" s="76"/>
      <c r="R7" s="76"/>
      <c r="S7" s="86"/>
      <c r="T7" s="48">
        <v>0</v>
      </c>
      <c r="U7" s="48">
        <v>2</v>
      </c>
      <c r="V7" s="49">
        <v>0</v>
      </c>
      <c r="W7" s="49">
        <v>0.003226</v>
      </c>
      <c r="X7" s="49">
        <v>0.001387</v>
      </c>
      <c r="Y7" s="49">
        <v>0.490812</v>
      </c>
      <c r="Z7" s="49">
        <v>0.5</v>
      </c>
      <c r="AA7" s="49">
        <v>0</v>
      </c>
      <c r="AB7" s="71">
        <v>7</v>
      </c>
      <c r="AC7" s="71"/>
      <c r="AD7" s="72"/>
      <c r="AE7" s="78" t="s">
        <v>1033</v>
      </c>
      <c r="AF7" s="78">
        <v>1803</v>
      </c>
      <c r="AG7" s="78">
        <v>851</v>
      </c>
      <c r="AH7" s="78">
        <v>11856</v>
      </c>
      <c r="AI7" s="78">
        <v>20442</v>
      </c>
      <c r="AJ7" s="78"/>
      <c r="AK7" s="78" t="s">
        <v>1143</v>
      </c>
      <c r="AL7" s="78" t="s">
        <v>1003</v>
      </c>
      <c r="AM7" s="83" t="s">
        <v>1312</v>
      </c>
      <c r="AN7" s="78"/>
      <c r="AO7" s="80">
        <v>40491.142905092594</v>
      </c>
      <c r="AP7" s="83" t="s">
        <v>1374</v>
      </c>
      <c r="AQ7" s="78" t="b">
        <v>0</v>
      </c>
      <c r="AR7" s="78" t="b">
        <v>0</v>
      </c>
      <c r="AS7" s="78" t="b">
        <v>1</v>
      </c>
      <c r="AT7" s="78" t="s">
        <v>990</v>
      </c>
      <c r="AU7" s="78">
        <v>11</v>
      </c>
      <c r="AV7" s="83" t="s">
        <v>1462</v>
      </c>
      <c r="AW7" s="78" t="b">
        <v>0</v>
      </c>
      <c r="AX7" s="78" t="s">
        <v>1504</v>
      </c>
      <c r="AY7" s="83" t="s">
        <v>1509</v>
      </c>
      <c r="AZ7" s="78" t="s">
        <v>66</v>
      </c>
      <c r="BA7" s="78" t="str">
        <f>REPLACE(INDEX(GroupVertices[Group],MATCH(Vertices[[#This Row],[Vertex]],GroupVertices[Vertex],0)),1,1,"")</f>
        <v>3</v>
      </c>
      <c r="BB7" s="48"/>
      <c r="BC7" s="48"/>
      <c r="BD7" s="48"/>
      <c r="BE7" s="48"/>
      <c r="BF7" s="48" t="s">
        <v>460</v>
      </c>
      <c r="BG7" s="48" t="s">
        <v>460</v>
      </c>
      <c r="BH7" s="121" t="s">
        <v>2064</v>
      </c>
      <c r="BI7" s="121" t="s">
        <v>2064</v>
      </c>
      <c r="BJ7" s="121" t="s">
        <v>2133</v>
      </c>
      <c r="BK7" s="121" t="s">
        <v>2133</v>
      </c>
      <c r="BL7" s="121">
        <v>0</v>
      </c>
      <c r="BM7" s="124">
        <v>0</v>
      </c>
      <c r="BN7" s="121">
        <v>0</v>
      </c>
      <c r="BO7" s="124">
        <v>0</v>
      </c>
      <c r="BP7" s="121">
        <v>0</v>
      </c>
      <c r="BQ7" s="124">
        <v>0</v>
      </c>
      <c r="BR7" s="121">
        <v>19</v>
      </c>
      <c r="BS7" s="124">
        <v>100</v>
      </c>
      <c r="BT7" s="121">
        <v>19</v>
      </c>
      <c r="BU7" s="2"/>
      <c r="BV7" s="3"/>
      <c r="BW7" s="3"/>
      <c r="BX7" s="3"/>
      <c r="BY7" s="3"/>
    </row>
    <row r="8" spans="1:77" ht="41.45" customHeight="1">
      <c r="A8" s="64" t="s">
        <v>307</v>
      </c>
      <c r="C8" s="65"/>
      <c r="D8" s="65" t="s">
        <v>64</v>
      </c>
      <c r="E8" s="66">
        <v>643.0855768289442</v>
      </c>
      <c r="F8" s="68">
        <v>99.9717880328174</v>
      </c>
      <c r="G8" s="100" t="s">
        <v>1476</v>
      </c>
      <c r="H8" s="65"/>
      <c r="I8" s="69" t="s">
        <v>307</v>
      </c>
      <c r="J8" s="70"/>
      <c r="K8" s="70"/>
      <c r="L8" s="69" t="s">
        <v>1624</v>
      </c>
      <c r="M8" s="73">
        <v>10.402108263054652</v>
      </c>
      <c r="N8" s="74">
        <v>9268.20703125</v>
      </c>
      <c r="O8" s="74">
        <v>7804.0458984375</v>
      </c>
      <c r="P8" s="75"/>
      <c r="Q8" s="76"/>
      <c r="R8" s="76"/>
      <c r="S8" s="86"/>
      <c r="T8" s="48">
        <v>11</v>
      </c>
      <c r="U8" s="48">
        <v>0</v>
      </c>
      <c r="V8" s="49">
        <v>145.960317</v>
      </c>
      <c r="W8" s="49">
        <v>0.003584</v>
      </c>
      <c r="X8" s="49">
        <v>0.003999</v>
      </c>
      <c r="Y8" s="49">
        <v>2.252892</v>
      </c>
      <c r="Z8" s="49">
        <v>0.09090909090909091</v>
      </c>
      <c r="AA8" s="49">
        <v>0</v>
      </c>
      <c r="AB8" s="71">
        <v>8</v>
      </c>
      <c r="AC8" s="71"/>
      <c r="AD8" s="72"/>
      <c r="AE8" s="78" t="s">
        <v>1034</v>
      </c>
      <c r="AF8" s="78">
        <v>868</v>
      </c>
      <c r="AG8" s="78">
        <v>41049</v>
      </c>
      <c r="AH8" s="78">
        <v>24040</v>
      </c>
      <c r="AI8" s="78">
        <v>9000</v>
      </c>
      <c r="AJ8" s="78"/>
      <c r="AK8" s="78" t="s">
        <v>1144</v>
      </c>
      <c r="AL8" s="78" t="s">
        <v>1003</v>
      </c>
      <c r="AM8" s="83" t="s">
        <v>1313</v>
      </c>
      <c r="AN8" s="78"/>
      <c r="AO8" s="80">
        <v>39975.839537037034</v>
      </c>
      <c r="AP8" s="83" t="s">
        <v>1375</v>
      </c>
      <c r="AQ8" s="78" t="b">
        <v>0</v>
      </c>
      <c r="AR8" s="78" t="b">
        <v>0</v>
      </c>
      <c r="AS8" s="78" t="b">
        <v>1</v>
      </c>
      <c r="AT8" s="78"/>
      <c r="AU8" s="78">
        <v>705</v>
      </c>
      <c r="AV8" s="83" t="s">
        <v>1462</v>
      </c>
      <c r="AW8" s="78" t="b">
        <v>1</v>
      </c>
      <c r="AX8" s="78" t="s">
        <v>1504</v>
      </c>
      <c r="AY8" s="83" t="s">
        <v>1510</v>
      </c>
      <c r="AZ8" s="78" t="s">
        <v>65</v>
      </c>
      <c r="BA8" s="78" t="str">
        <f>REPLACE(INDEX(GroupVertices[Group],MATCH(Vertices[[#This Row],[Vertex]],GroupVertices[Vertex],0)),1,1,"")</f>
        <v>3</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288</v>
      </c>
      <c r="C9" s="65"/>
      <c r="D9" s="65" t="s">
        <v>64</v>
      </c>
      <c r="E9" s="66">
        <v>191.59246465183278</v>
      </c>
      <c r="F9" s="68">
        <v>99.99826462965879</v>
      </c>
      <c r="G9" s="100" t="s">
        <v>586</v>
      </c>
      <c r="H9" s="65"/>
      <c r="I9" s="69" t="s">
        <v>288</v>
      </c>
      <c r="J9" s="70"/>
      <c r="K9" s="70"/>
      <c r="L9" s="69" t="s">
        <v>1625</v>
      </c>
      <c r="M9" s="73">
        <v>1.5783410890451166</v>
      </c>
      <c r="N9" s="74">
        <v>9152.2529296875</v>
      </c>
      <c r="O9" s="74">
        <v>7281.62353515625</v>
      </c>
      <c r="P9" s="75"/>
      <c r="Q9" s="76"/>
      <c r="R9" s="76"/>
      <c r="S9" s="86"/>
      <c r="T9" s="48">
        <v>10</v>
      </c>
      <c r="U9" s="48">
        <v>4</v>
      </c>
      <c r="V9" s="49">
        <v>1398.062987</v>
      </c>
      <c r="W9" s="49">
        <v>0.004739</v>
      </c>
      <c r="X9" s="49">
        <v>0.011539</v>
      </c>
      <c r="Y9" s="49">
        <v>2.746056</v>
      </c>
      <c r="Z9" s="49">
        <v>0.07142857142857142</v>
      </c>
      <c r="AA9" s="49">
        <v>0</v>
      </c>
      <c r="AB9" s="71">
        <v>9</v>
      </c>
      <c r="AC9" s="71"/>
      <c r="AD9" s="72"/>
      <c r="AE9" s="78" t="s">
        <v>1035</v>
      </c>
      <c r="AF9" s="78">
        <v>646</v>
      </c>
      <c r="AG9" s="78">
        <v>2525</v>
      </c>
      <c r="AH9" s="78">
        <v>1710</v>
      </c>
      <c r="AI9" s="78">
        <v>5022</v>
      </c>
      <c r="AJ9" s="78"/>
      <c r="AK9" s="78" t="s">
        <v>1145</v>
      </c>
      <c r="AL9" s="78" t="s">
        <v>1003</v>
      </c>
      <c r="AM9" s="78"/>
      <c r="AN9" s="78"/>
      <c r="AO9" s="80">
        <v>41171.57849537037</v>
      </c>
      <c r="AP9" s="78"/>
      <c r="AQ9" s="78" t="b">
        <v>1</v>
      </c>
      <c r="AR9" s="78" t="b">
        <v>0</v>
      </c>
      <c r="AS9" s="78" t="b">
        <v>0</v>
      </c>
      <c r="AT9" s="78" t="s">
        <v>990</v>
      </c>
      <c r="AU9" s="78">
        <v>77</v>
      </c>
      <c r="AV9" s="83" t="s">
        <v>1462</v>
      </c>
      <c r="AW9" s="78" t="b">
        <v>0</v>
      </c>
      <c r="AX9" s="78" t="s">
        <v>1504</v>
      </c>
      <c r="AY9" s="83" t="s">
        <v>1511</v>
      </c>
      <c r="AZ9" s="78" t="s">
        <v>66</v>
      </c>
      <c r="BA9" s="78" t="str">
        <f>REPLACE(INDEX(GroupVertices[Group],MATCH(Vertices[[#This Row],[Vertex]],GroupVertices[Vertex],0)),1,1,"")</f>
        <v>3</v>
      </c>
      <c r="BB9" s="48"/>
      <c r="BC9" s="48"/>
      <c r="BD9" s="48"/>
      <c r="BE9" s="48"/>
      <c r="BF9" s="48" t="s">
        <v>460</v>
      </c>
      <c r="BG9" s="48" t="s">
        <v>460</v>
      </c>
      <c r="BH9" s="121" t="s">
        <v>2065</v>
      </c>
      <c r="BI9" s="121" t="s">
        <v>2112</v>
      </c>
      <c r="BJ9" s="121" t="s">
        <v>2134</v>
      </c>
      <c r="BK9" s="121" t="s">
        <v>2134</v>
      </c>
      <c r="BL9" s="121">
        <v>0</v>
      </c>
      <c r="BM9" s="124">
        <v>0</v>
      </c>
      <c r="BN9" s="121">
        <v>0</v>
      </c>
      <c r="BO9" s="124">
        <v>0</v>
      </c>
      <c r="BP9" s="121">
        <v>0</v>
      </c>
      <c r="BQ9" s="124">
        <v>0</v>
      </c>
      <c r="BR9" s="121">
        <v>62</v>
      </c>
      <c r="BS9" s="124">
        <v>100</v>
      </c>
      <c r="BT9" s="121">
        <v>62</v>
      </c>
      <c r="BU9" s="2"/>
      <c r="BV9" s="3"/>
      <c r="BW9" s="3"/>
      <c r="BX9" s="3"/>
      <c r="BY9" s="3"/>
    </row>
    <row r="10" spans="1:77" ht="41.45" customHeight="1">
      <c r="A10" s="64" t="s">
        <v>215</v>
      </c>
      <c r="C10" s="65"/>
      <c r="D10" s="65" t="s">
        <v>64</v>
      </c>
      <c r="E10" s="66">
        <v>180.27114946226033</v>
      </c>
      <c r="F10" s="68">
        <v>99.99892853767844</v>
      </c>
      <c r="G10" s="100" t="s">
        <v>1477</v>
      </c>
      <c r="H10" s="65"/>
      <c r="I10" s="69" t="s">
        <v>215</v>
      </c>
      <c r="J10" s="70"/>
      <c r="K10" s="70"/>
      <c r="L10" s="69" t="s">
        <v>1626</v>
      </c>
      <c r="M10" s="73">
        <v>1.357082676364886</v>
      </c>
      <c r="N10" s="74">
        <v>7335.19873046875</v>
      </c>
      <c r="O10" s="74">
        <v>8074.2578125</v>
      </c>
      <c r="P10" s="75"/>
      <c r="Q10" s="76"/>
      <c r="R10" s="76"/>
      <c r="S10" s="86"/>
      <c r="T10" s="48">
        <v>0</v>
      </c>
      <c r="U10" s="48">
        <v>1</v>
      </c>
      <c r="V10" s="49">
        <v>0</v>
      </c>
      <c r="W10" s="49">
        <v>0.002915</v>
      </c>
      <c r="X10" s="49">
        <v>0.001008</v>
      </c>
      <c r="Y10" s="49">
        <v>0.320077</v>
      </c>
      <c r="Z10" s="49">
        <v>0</v>
      </c>
      <c r="AA10" s="49">
        <v>0</v>
      </c>
      <c r="AB10" s="71">
        <v>10</v>
      </c>
      <c r="AC10" s="71"/>
      <c r="AD10" s="72"/>
      <c r="AE10" s="78" t="s">
        <v>1036</v>
      </c>
      <c r="AF10" s="78">
        <v>531</v>
      </c>
      <c r="AG10" s="78">
        <v>1559</v>
      </c>
      <c r="AH10" s="78">
        <v>1143</v>
      </c>
      <c r="AI10" s="78">
        <v>1038</v>
      </c>
      <c r="AJ10" s="78"/>
      <c r="AK10" s="78" t="s">
        <v>1146</v>
      </c>
      <c r="AL10" s="78" t="s">
        <v>1242</v>
      </c>
      <c r="AM10" s="83" t="s">
        <v>1314</v>
      </c>
      <c r="AN10" s="78"/>
      <c r="AO10" s="80">
        <v>40466.89877314815</v>
      </c>
      <c r="AP10" s="78"/>
      <c r="AQ10" s="78" t="b">
        <v>0</v>
      </c>
      <c r="AR10" s="78" t="b">
        <v>0</v>
      </c>
      <c r="AS10" s="78" t="b">
        <v>0</v>
      </c>
      <c r="AT10" s="78" t="s">
        <v>991</v>
      </c>
      <c r="AU10" s="78">
        <v>88</v>
      </c>
      <c r="AV10" s="83" t="s">
        <v>1463</v>
      </c>
      <c r="AW10" s="78" t="b">
        <v>0</v>
      </c>
      <c r="AX10" s="78" t="s">
        <v>1504</v>
      </c>
      <c r="AY10" s="83" t="s">
        <v>1512</v>
      </c>
      <c r="AZ10" s="78" t="s">
        <v>66</v>
      </c>
      <c r="BA10" s="78" t="str">
        <f>REPLACE(INDEX(GroupVertices[Group],MATCH(Vertices[[#This Row],[Vertex]],GroupVertices[Vertex],0)),1,1,"")</f>
        <v>3</v>
      </c>
      <c r="BB10" s="48"/>
      <c r="BC10" s="48"/>
      <c r="BD10" s="48"/>
      <c r="BE10" s="48"/>
      <c r="BF10" s="48" t="s">
        <v>461</v>
      </c>
      <c r="BG10" s="48" t="s">
        <v>461</v>
      </c>
      <c r="BH10" s="121" t="s">
        <v>2066</v>
      </c>
      <c r="BI10" s="121" t="s">
        <v>2066</v>
      </c>
      <c r="BJ10" s="121" t="s">
        <v>2135</v>
      </c>
      <c r="BK10" s="121" t="s">
        <v>2135</v>
      </c>
      <c r="BL10" s="121">
        <v>0</v>
      </c>
      <c r="BM10" s="124">
        <v>0</v>
      </c>
      <c r="BN10" s="121">
        <v>0</v>
      </c>
      <c r="BO10" s="124">
        <v>0</v>
      </c>
      <c r="BP10" s="121">
        <v>0</v>
      </c>
      <c r="BQ10" s="124">
        <v>0</v>
      </c>
      <c r="BR10" s="121">
        <v>10</v>
      </c>
      <c r="BS10" s="124">
        <v>100</v>
      </c>
      <c r="BT10" s="121">
        <v>10</v>
      </c>
      <c r="BU10" s="2"/>
      <c r="BV10" s="3"/>
      <c r="BW10" s="3"/>
      <c r="BX10" s="3"/>
      <c r="BY10" s="3"/>
    </row>
    <row r="11" spans="1:77" ht="41.45" customHeight="1">
      <c r="A11" s="64" t="s">
        <v>260</v>
      </c>
      <c r="C11" s="65"/>
      <c r="D11" s="65" t="s">
        <v>64</v>
      </c>
      <c r="E11" s="66">
        <v>171.45786890060558</v>
      </c>
      <c r="F11" s="68">
        <v>99.9994453687662</v>
      </c>
      <c r="G11" s="100" t="s">
        <v>585</v>
      </c>
      <c r="H11" s="65"/>
      <c r="I11" s="69" t="s">
        <v>260</v>
      </c>
      <c r="J11" s="70"/>
      <c r="K11" s="70"/>
      <c r="L11" s="69" t="s">
        <v>1627</v>
      </c>
      <c r="M11" s="73">
        <v>1.184840102518578</v>
      </c>
      <c r="N11" s="74">
        <v>7960.02197265625</v>
      </c>
      <c r="O11" s="74">
        <v>7262.56591796875</v>
      </c>
      <c r="P11" s="75"/>
      <c r="Q11" s="76"/>
      <c r="R11" s="76"/>
      <c r="S11" s="86"/>
      <c r="T11" s="48">
        <v>9</v>
      </c>
      <c r="U11" s="48">
        <v>8</v>
      </c>
      <c r="V11" s="49">
        <v>894.987302</v>
      </c>
      <c r="W11" s="49">
        <v>0.004115</v>
      </c>
      <c r="X11" s="49">
        <v>0.011291</v>
      </c>
      <c r="Y11" s="49">
        <v>2.601177</v>
      </c>
      <c r="Z11" s="49">
        <v>0.11363636363636363</v>
      </c>
      <c r="AA11" s="49">
        <v>0.25</v>
      </c>
      <c r="AB11" s="71">
        <v>11</v>
      </c>
      <c r="AC11" s="71"/>
      <c r="AD11" s="72"/>
      <c r="AE11" s="78" t="s">
        <v>1037</v>
      </c>
      <c r="AF11" s="78">
        <v>495</v>
      </c>
      <c r="AG11" s="78">
        <v>807</v>
      </c>
      <c r="AH11" s="78">
        <v>1718</v>
      </c>
      <c r="AI11" s="78">
        <v>206</v>
      </c>
      <c r="AJ11" s="78"/>
      <c r="AK11" s="78" t="s">
        <v>1147</v>
      </c>
      <c r="AL11" s="78" t="s">
        <v>1243</v>
      </c>
      <c r="AM11" s="83" t="s">
        <v>1315</v>
      </c>
      <c r="AN11" s="78"/>
      <c r="AO11" s="80">
        <v>41587.402708333335</v>
      </c>
      <c r="AP11" s="83" t="s">
        <v>1376</v>
      </c>
      <c r="AQ11" s="78" t="b">
        <v>0</v>
      </c>
      <c r="AR11" s="78" t="b">
        <v>0</v>
      </c>
      <c r="AS11" s="78" t="b">
        <v>1</v>
      </c>
      <c r="AT11" s="78" t="s">
        <v>1459</v>
      </c>
      <c r="AU11" s="78">
        <v>50</v>
      </c>
      <c r="AV11" s="83" t="s">
        <v>1462</v>
      </c>
      <c r="AW11" s="78" t="b">
        <v>0</v>
      </c>
      <c r="AX11" s="78" t="s">
        <v>1504</v>
      </c>
      <c r="AY11" s="83" t="s">
        <v>1513</v>
      </c>
      <c r="AZ11" s="78" t="s">
        <v>66</v>
      </c>
      <c r="BA11" s="78" t="str">
        <f>REPLACE(INDEX(GroupVertices[Group],MATCH(Vertices[[#This Row],[Vertex]],GroupVertices[Vertex],0)),1,1,"")</f>
        <v>3</v>
      </c>
      <c r="BB11" s="48" t="s">
        <v>442</v>
      </c>
      <c r="BC11" s="48" t="s">
        <v>442</v>
      </c>
      <c r="BD11" s="48" t="s">
        <v>453</v>
      </c>
      <c r="BE11" s="48" t="s">
        <v>453</v>
      </c>
      <c r="BF11" s="48" t="s">
        <v>2049</v>
      </c>
      <c r="BG11" s="48" t="s">
        <v>2055</v>
      </c>
      <c r="BH11" s="121" t="s">
        <v>2067</v>
      </c>
      <c r="BI11" s="121" t="s">
        <v>2113</v>
      </c>
      <c r="BJ11" s="121" t="s">
        <v>2136</v>
      </c>
      <c r="BK11" s="121" t="s">
        <v>2136</v>
      </c>
      <c r="BL11" s="121">
        <v>4</v>
      </c>
      <c r="BM11" s="124">
        <v>2.3529411764705883</v>
      </c>
      <c r="BN11" s="121">
        <v>0</v>
      </c>
      <c r="BO11" s="124">
        <v>0</v>
      </c>
      <c r="BP11" s="121">
        <v>0</v>
      </c>
      <c r="BQ11" s="124">
        <v>0</v>
      </c>
      <c r="BR11" s="121">
        <v>166</v>
      </c>
      <c r="BS11" s="124">
        <v>97.6470588235294</v>
      </c>
      <c r="BT11" s="121">
        <v>170</v>
      </c>
      <c r="BU11" s="2"/>
      <c r="BV11" s="3"/>
      <c r="BW11" s="3"/>
      <c r="BX11" s="3"/>
      <c r="BY11" s="3"/>
    </row>
    <row r="12" spans="1:77" ht="41.45" customHeight="1">
      <c r="A12" s="64" t="s">
        <v>216</v>
      </c>
      <c r="C12" s="65"/>
      <c r="D12" s="65" t="s">
        <v>64</v>
      </c>
      <c r="E12" s="66">
        <v>171.87978126791882</v>
      </c>
      <c r="F12" s="68">
        <v>99.99942062685243</v>
      </c>
      <c r="G12" s="100" t="s">
        <v>519</v>
      </c>
      <c r="H12" s="65"/>
      <c r="I12" s="69" t="s">
        <v>216</v>
      </c>
      <c r="J12" s="70"/>
      <c r="K12" s="70"/>
      <c r="L12" s="69" t="s">
        <v>1628</v>
      </c>
      <c r="M12" s="73">
        <v>1.1930857576495182</v>
      </c>
      <c r="N12" s="74">
        <v>6770.21826171875</v>
      </c>
      <c r="O12" s="74">
        <v>3259.334716796875</v>
      </c>
      <c r="P12" s="75"/>
      <c r="Q12" s="76"/>
      <c r="R12" s="76"/>
      <c r="S12" s="86"/>
      <c r="T12" s="48">
        <v>0</v>
      </c>
      <c r="U12" s="48">
        <v>1</v>
      </c>
      <c r="V12" s="49">
        <v>0</v>
      </c>
      <c r="W12" s="49">
        <v>0.003425</v>
      </c>
      <c r="X12" s="49">
        <v>0.002125</v>
      </c>
      <c r="Y12" s="49">
        <v>0.315055</v>
      </c>
      <c r="Z12" s="49">
        <v>0</v>
      </c>
      <c r="AA12" s="49">
        <v>0</v>
      </c>
      <c r="AB12" s="71">
        <v>12</v>
      </c>
      <c r="AC12" s="71"/>
      <c r="AD12" s="72"/>
      <c r="AE12" s="78" t="s">
        <v>1038</v>
      </c>
      <c r="AF12" s="78">
        <v>518</v>
      </c>
      <c r="AG12" s="78">
        <v>843</v>
      </c>
      <c r="AH12" s="78">
        <v>1982</v>
      </c>
      <c r="AI12" s="78">
        <v>95</v>
      </c>
      <c r="AJ12" s="78"/>
      <c r="AK12" s="78" t="s">
        <v>1148</v>
      </c>
      <c r="AL12" s="78" t="s">
        <v>1244</v>
      </c>
      <c r="AM12" s="83" t="s">
        <v>1316</v>
      </c>
      <c r="AN12" s="78"/>
      <c r="AO12" s="80">
        <v>40463.40013888889</v>
      </c>
      <c r="AP12" s="83" t="s">
        <v>1377</v>
      </c>
      <c r="AQ12" s="78" t="b">
        <v>1</v>
      </c>
      <c r="AR12" s="78" t="b">
        <v>0</v>
      </c>
      <c r="AS12" s="78" t="b">
        <v>1</v>
      </c>
      <c r="AT12" s="78" t="s">
        <v>990</v>
      </c>
      <c r="AU12" s="78">
        <v>29</v>
      </c>
      <c r="AV12" s="83" t="s">
        <v>1462</v>
      </c>
      <c r="AW12" s="78" t="b">
        <v>0</v>
      </c>
      <c r="AX12" s="78" t="s">
        <v>1504</v>
      </c>
      <c r="AY12" s="83" t="s">
        <v>1514</v>
      </c>
      <c r="AZ12" s="78" t="s">
        <v>66</v>
      </c>
      <c r="BA12" s="78" t="str">
        <f>REPLACE(INDEX(GroupVertices[Group],MATCH(Vertices[[#This Row],[Vertex]],GroupVertices[Vertex],0)),1,1,"")</f>
        <v>2</v>
      </c>
      <c r="BB12" s="48"/>
      <c r="BC12" s="48"/>
      <c r="BD12" s="48"/>
      <c r="BE12" s="48"/>
      <c r="BF12" s="48" t="s">
        <v>462</v>
      </c>
      <c r="BG12" s="48" t="s">
        <v>462</v>
      </c>
      <c r="BH12" s="121" t="s">
        <v>2068</v>
      </c>
      <c r="BI12" s="121" t="s">
        <v>2068</v>
      </c>
      <c r="BJ12" s="121" t="s">
        <v>2137</v>
      </c>
      <c r="BK12" s="121" t="s">
        <v>2137</v>
      </c>
      <c r="BL12" s="121">
        <v>0</v>
      </c>
      <c r="BM12" s="124">
        <v>0</v>
      </c>
      <c r="BN12" s="121">
        <v>0</v>
      </c>
      <c r="BO12" s="124">
        <v>0</v>
      </c>
      <c r="BP12" s="121">
        <v>0</v>
      </c>
      <c r="BQ12" s="124">
        <v>0</v>
      </c>
      <c r="BR12" s="121">
        <v>9</v>
      </c>
      <c r="BS12" s="124">
        <v>100</v>
      </c>
      <c r="BT12" s="121">
        <v>9</v>
      </c>
      <c r="BU12" s="2"/>
      <c r="BV12" s="3"/>
      <c r="BW12" s="3"/>
      <c r="BX12" s="3"/>
      <c r="BY12" s="3"/>
    </row>
    <row r="13" spans="1:77" ht="41.45" customHeight="1">
      <c r="A13" s="64" t="s">
        <v>299</v>
      </c>
      <c r="C13" s="65"/>
      <c r="D13" s="65" t="s">
        <v>64</v>
      </c>
      <c r="E13" s="66">
        <v>181.94707914353245</v>
      </c>
      <c r="F13" s="68">
        <v>99.99883025729872</v>
      </c>
      <c r="G13" s="100" t="s">
        <v>595</v>
      </c>
      <c r="H13" s="65"/>
      <c r="I13" s="69" t="s">
        <v>299</v>
      </c>
      <c r="J13" s="70"/>
      <c r="K13" s="70"/>
      <c r="L13" s="69" t="s">
        <v>1629</v>
      </c>
      <c r="M13" s="73">
        <v>1.3898362509127877</v>
      </c>
      <c r="N13" s="74">
        <v>6055.35498046875</v>
      </c>
      <c r="O13" s="74">
        <v>5193.67236328125</v>
      </c>
      <c r="P13" s="75"/>
      <c r="Q13" s="76"/>
      <c r="R13" s="76"/>
      <c r="S13" s="86"/>
      <c r="T13" s="48">
        <v>13</v>
      </c>
      <c r="U13" s="48">
        <v>11</v>
      </c>
      <c r="V13" s="49">
        <v>1607.893146</v>
      </c>
      <c r="W13" s="49">
        <v>0.005208</v>
      </c>
      <c r="X13" s="49">
        <v>0.023809</v>
      </c>
      <c r="Y13" s="49">
        <v>3.883657</v>
      </c>
      <c r="Z13" s="49">
        <v>0.09649122807017543</v>
      </c>
      <c r="AA13" s="49">
        <v>0.15789473684210525</v>
      </c>
      <c r="AB13" s="71">
        <v>13</v>
      </c>
      <c r="AC13" s="71"/>
      <c r="AD13" s="72"/>
      <c r="AE13" s="78" t="s">
        <v>1039</v>
      </c>
      <c r="AF13" s="78">
        <v>370</v>
      </c>
      <c r="AG13" s="78">
        <v>1702</v>
      </c>
      <c r="AH13" s="78">
        <v>2643</v>
      </c>
      <c r="AI13" s="78">
        <v>569</v>
      </c>
      <c r="AJ13" s="78"/>
      <c r="AK13" s="78" t="s">
        <v>1149</v>
      </c>
      <c r="AL13" s="78"/>
      <c r="AM13" s="83" t="s">
        <v>1317</v>
      </c>
      <c r="AN13" s="78"/>
      <c r="AO13" s="80">
        <v>40120.96701388889</v>
      </c>
      <c r="AP13" s="83" t="s">
        <v>1378</v>
      </c>
      <c r="AQ13" s="78" t="b">
        <v>1</v>
      </c>
      <c r="AR13" s="78" t="b">
        <v>0</v>
      </c>
      <c r="AS13" s="78" t="b">
        <v>1</v>
      </c>
      <c r="AT13" s="78" t="s">
        <v>990</v>
      </c>
      <c r="AU13" s="78">
        <v>227</v>
      </c>
      <c r="AV13" s="83" t="s">
        <v>1462</v>
      </c>
      <c r="AW13" s="78" t="b">
        <v>0</v>
      </c>
      <c r="AX13" s="78" t="s">
        <v>1504</v>
      </c>
      <c r="AY13" s="83" t="s">
        <v>1515</v>
      </c>
      <c r="AZ13" s="78" t="s">
        <v>66</v>
      </c>
      <c r="BA13" s="78" t="str">
        <f>REPLACE(INDEX(GroupVertices[Group],MATCH(Vertices[[#This Row],[Vertex]],GroupVertices[Vertex],0)),1,1,"")</f>
        <v>2</v>
      </c>
      <c r="BB13" s="48"/>
      <c r="BC13" s="48"/>
      <c r="BD13" s="48"/>
      <c r="BE13" s="48"/>
      <c r="BF13" s="48" t="s">
        <v>2050</v>
      </c>
      <c r="BG13" s="48" t="s">
        <v>462</v>
      </c>
      <c r="BH13" s="121" t="s">
        <v>2069</v>
      </c>
      <c r="BI13" s="121" t="s">
        <v>2114</v>
      </c>
      <c r="BJ13" s="121" t="s">
        <v>2138</v>
      </c>
      <c r="BK13" s="121" t="s">
        <v>2138</v>
      </c>
      <c r="BL13" s="121">
        <v>15</v>
      </c>
      <c r="BM13" s="124">
        <v>4.491017964071856</v>
      </c>
      <c r="BN13" s="121">
        <v>2</v>
      </c>
      <c r="BO13" s="124">
        <v>0.5988023952095808</v>
      </c>
      <c r="BP13" s="121">
        <v>0</v>
      </c>
      <c r="BQ13" s="124">
        <v>0</v>
      </c>
      <c r="BR13" s="121">
        <v>317</v>
      </c>
      <c r="BS13" s="124">
        <v>94.91017964071857</v>
      </c>
      <c r="BT13" s="121">
        <v>334</v>
      </c>
      <c r="BU13" s="2"/>
      <c r="BV13" s="3"/>
      <c r="BW13" s="3"/>
      <c r="BX13" s="3"/>
      <c r="BY13" s="3"/>
    </row>
    <row r="14" spans="1:77" ht="41.45" customHeight="1">
      <c r="A14" s="64" t="s">
        <v>217</v>
      </c>
      <c r="C14" s="65"/>
      <c r="D14" s="65" t="s">
        <v>64</v>
      </c>
      <c r="E14" s="66">
        <v>178.33738444540788</v>
      </c>
      <c r="F14" s="68">
        <v>99.99904193811658</v>
      </c>
      <c r="G14" s="100" t="s">
        <v>520</v>
      </c>
      <c r="H14" s="65"/>
      <c r="I14" s="69" t="s">
        <v>217</v>
      </c>
      <c r="J14" s="70"/>
      <c r="K14" s="70"/>
      <c r="L14" s="69" t="s">
        <v>1630</v>
      </c>
      <c r="M14" s="73">
        <v>1.3192900903480764</v>
      </c>
      <c r="N14" s="74">
        <v>9612.541015625</v>
      </c>
      <c r="O14" s="74">
        <v>5883.142578125</v>
      </c>
      <c r="P14" s="75"/>
      <c r="Q14" s="76"/>
      <c r="R14" s="76"/>
      <c r="S14" s="86"/>
      <c r="T14" s="48">
        <v>0</v>
      </c>
      <c r="U14" s="48">
        <v>2</v>
      </c>
      <c r="V14" s="49">
        <v>0</v>
      </c>
      <c r="W14" s="49">
        <v>0.003226</v>
      </c>
      <c r="X14" s="49">
        <v>0.001387</v>
      </c>
      <c r="Y14" s="49">
        <v>0.490812</v>
      </c>
      <c r="Z14" s="49">
        <v>0.5</v>
      </c>
      <c r="AA14" s="49">
        <v>0</v>
      </c>
      <c r="AB14" s="71">
        <v>14</v>
      </c>
      <c r="AC14" s="71"/>
      <c r="AD14" s="72"/>
      <c r="AE14" s="78" t="s">
        <v>1040</v>
      </c>
      <c r="AF14" s="78">
        <v>312</v>
      </c>
      <c r="AG14" s="78">
        <v>1394</v>
      </c>
      <c r="AH14" s="78">
        <v>1255</v>
      </c>
      <c r="AI14" s="78">
        <v>421</v>
      </c>
      <c r="AJ14" s="78"/>
      <c r="AK14" s="78"/>
      <c r="AL14" s="78" t="s">
        <v>1245</v>
      </c>
      <c r="AM14" s="78"/>
      <c r="AN14" s="78"/>
      <c r="AO14" s="80">
        <v>39954.498136574075</v>
      </c>
      <c r="AP14" s="78"/>
      <c r="AQ14" s="78" t="b">
        <v>1</v>
      </c>
      <c r="AR14" s="78" t="b">
        <v>0</v>
      </c>
      <c r="AS14" s="78" t="b">
        <v>1</v>
      </c>
      <c r="AT14" s="78" t="s">
        <v>990</v>
      </c>
      <c r="AU14" s="78">
        <v>78</v>
      </c>
      <c r="AV14" s="83" t="s">
        <v>1462</v>
      </c>
      <c r="AW14" s="78" t="b">
        <v>0</v>
      </c>
      <c r="AX14" s="78" t="s">
        <v>1504</v>
      </c>
      <c r="AY14" s="83" t="s">
        <v>1516</v>
      </c>
      <c r="AZ14" s="78" t="s">
        <v>66</v>
      </c>
      <c r="BA14" s="78" t="str">
        <f>REPLACE(INDEX(GroupVertices[Group],MATCH(Vertices[[#This Row],[Vertex]],GroupVertices[Vertex],0)),1,1,"")</f>
        <v>3</v>
      </c>
      <c r="BB14" s="48"/>
      <c r="BC14" s="48"/>
      <c r="BD14" s="48"/>
      <c r="BE14" s="48"/>
      <c r="BF14" s="48" t="s">
        <v>460</v>
      </c>
      <c r="BG14" s="48" t="s">
        <v>460</v>
      </c>
      <c r="BH14" s="121" t="s">
        <v>2064</v>
      </c>
      <c r="BI14" s="121" t="s">
        <v>2064</v>
      </c>
      <c r="BJ14" s="121" t="s">
        <v>2133</v>
      </c>
      <c r="BK14" s="121" t="s">
        <v>2133</v>
      </c>
      <c r="BL14" s="121">
        <v>0</v>
      </c>
      <c r="BM14" s="124">
        <v>0</v>
      </c>
      <c r="BN14" s="121">
        <v>0</v>
      </c>
      <c r="BO14" s="124">
        <v>0</v>
      </c>
      <c r="BP14" s="121">
        <v>0</v>
      </c>
      <c r="BQ14" s="124">
        <v>0</v>
      </c>
      <c r="BR14" s="121">
        <v>19</v>
      </c>
      <c r="BS14" s="124">
        <v>100</v>
      </c>
      <c r="BT14" s="121">
        <v>19</v>
      </c>
      <c r="BU14" s="2"/>
      <c r="BV14" s="3"/>
      <c r="BW14" s="3"/>
      <c r="BX14" s="3"/>
      <c r="BY14" s="3"/>
    </row>
    <row r="15" spans="1:77" ht="41.45" customHeight="1">
      <c r="A15" s="64" t="s">
        <v>219</v>
      </c>
      <c r="C15" s="65"/>
      <c r="D15" s="65" t="s">
        <v>64</v>
      </c>
      <c r="E15" s="66">
        <v>174.11826077227528</v>
      </c>
      <c r="F15" s="68">
        <v>99.99928935725434</v>
      </c>
      <c r="G15" s="100" t="s">
        <v>522</v>
      </c>
      <c r="H15" s="65"/>
      <c r="I15" s="69" t="s">
        <v>219</v>
      </c>
      <c r="J15" s="70"/>
      <c r="K15" s="70"/>
      <c r="L15" s="69" t="s">
        <v>1631</v>
      </c>
      <c r="M15" s="73">
        <v>1.2368335390386735</v>
      </c>
      <c r="N15" s="74">
        <v>9540.8759765625</v>
      </c>
      <c r="O15" s="74">
        <v>9309.6298828125</v>
      </c>
      <c r="P15" s="75"/>
      <c r="Q15" s="76"/>
      <c r="R15" s="76"/>
      <c r="S15" s="86"/>
      <c r="T15" s="48">
        <v>0</v>
      </c>
      <c r="U15" s="48">
        <v>2</v>
      </c>
      <c r="V15" s="49">
        <v>0</v>
      </c>
      <c r="W15" s="49">
        <v>0.003226</v>
      </c>
      <c r="X15" s="49">
        <v>0.001387</v>
      </c>
      <c r="Y15" s="49">
        <v>0.490812</v>
      </c>
      <c r="Z15" s="49">
        <v>0.5</v>
      </c>
      <c r="AA15" s="49">
        <v>0</v>
      </c>
      <c r="AB15" s="71">
        <v>15</v>
      </c>
      <c r="AC15" s="71"/>
      <c r="AD15" s="72"/>
      <c r="AE15" s="78" t="s">
        <v>1041</v>
      </c>
      <c r="AF15" s="78">
        <v>2271</v>
      </c>
      <c r="AG15" s="78">
        <v>1034</v>
      </c>
      <c r="AH15" s="78">
        <v>3754</v>
      </c>
      <c r="AI15" s="78">
        <v>2821</v>
      </c>
      <c r="AJ15" s="78"/>
      <c r="AK15" s="78" t="s">
        <v>1150</v>
      </c>
      <c r="AL15" s="78" t="s">
        <v>1003</v>
      </c>
      <c r="AM15" s="83" t="s">
        <v>1318</v>
      </c>
      <c r="AN15" s="78"/>
      <c r="AO15" s="80">
        <v>39925.49556712963</v>
      </c>
      <c r="AP15" s="78"/>
      <c r="AQ15" s="78" t="b">
        <v>0</v>
      </c>
      <c r="AR15" s="78" t="b">
        <v>0</v>
      </c>
      <c r="AS15" s="78" t="b">
        <v>1</v>
      </c>
      <c r="AT15" s="78" t="s">
        <v>990</v>
      </c>
      <c r="AU15" s="78">
        <v>64</v>
      </c>
      <c r="AV15" s="83" t="s">
        <v>1464</v>
      </c>
      <c r="AW15" s="78" t="b">
        <v>0</v>
      </c>
      <c r="AX15" s="78" t="s">
        <v>1504</v>
      </c>
      <c r="AY15" s="83" t="s">
        <v>1517</v>
      </c>
      <c r="AZ15" s="78" t="s">
        <v>66</v>
      </c>
      <c r="BA15" s="78" t="str">
        <f>REPLACE(INDEX(GroupVertices[Group],MATCH(Vertices[[#This Row],[Vertex]],GroupVertices[Vertex],0)),1,1,"")</f>
        <v>3</v>
      </c>
      <c r="BB15" s="48"/>
      <c r="BC15" s="48"/>
      <c r="BD15" s="48"/>
      <c r="BE15" s="48"/>
      <c r="BF15" s="48" t="s">
        <v>460</v>
      </c>
      <c r="BG15" s="48" t="s">
        <v>460</v>
      </c>
      <c r="BH15" s="121" t="s">
        <v>2064</v>
      </c>
      <c r="BI15" s="121" t="s">
        <v>2064</v>
      </c>
      <c r="BJ15" s="121" t="s">
        <v>2133</v>
      </c>
      <c r="BK15" s="121" t="s">
        <v>2133</v>
      </c>
      <c r="BL15" s="121">
        <v>0</v>
      </c>
      <c r="BM15" s="124">
        <v>0</v>
      </c>
      <c r="BN15" s="121">
        <v>0</v>
      </c>
      <c r="BO15" s="124">
        <v>0</v>
      </c>
      <c r="BP15" s="121">
        <v>0</v>
      </c>
      <c r="BQ15" s="124">
        <v>0</v>
      </c>
      <c r="BR15" s="121">
        <v>19</v>
      </c>
      <c r="BS15" s="124">
        <v>100</v>
      </c>
      <c r="BT15" s="121">
        <v>19</v>
      </c>
      <c r="BU15" s="2"/>
      <c r="BV15" s="3"/>
      <c r="BW15" s="3"/>
      <c r="BX15" s="3"/>
      <c r="BY15" s="3"/>
    </row>
    <row r="16" spans="1:77" ht="41.45" customHeight="1">
      <c r="A16" s="64" t="s">
        <v>220</v>
      </c>
      <c r="C16" s="65"/>
      <c r="D16" s="65" t="s">
        <v>64</v>
      </c>
      <c r="E16" s="66">
        <v>307.8293218466358</v>
      </c>
      <c r="F16" s="68">
        <v>99.99144823241363</v>
      </c>
      <c r="G16" s="100" t="s">
        <v>523</v>
      </c>
      <c r="H16" s="65"/>
      <c r="I16" s="69" t="s">
        <v>220</v>
      </c>
      <c r="J16" s="70"/>
      <c r="K16" s="70"/>
      <c r="L16" s="69" t="s">
        <v>1632</v>
      </c>
      <c r="M16" s="73">
        <v>3.8500190776191636</v>
      </c>
      <c r="N16" s="74">
        <v>9804.087890625</v>
      </c>
      <c r="O16" s="74">
        <v>6952.0263671875</v>
      </c>
      <c r="P16" s="75"/>
      <c r="Q16" s="76"/>
      <c r="R16" s="76"/>
      <c r="S16" s="86"/>
      <c r="T16" s="48">
        <v>0</v>
      </c>
      <c r="U16" s="48">
        <v>2</v>
      </c>
      <c r="V16" s="49">
        <v>0</v>
      </c>
      <c r="W16" s="49">
        <v>0.003226</v>
      </c>
      <c r="X16" s="49">
        <v>0.001387</v>
      </c>
      <c r="Y16" s="49">
        <v>0.490812</v>
      </c>
      <c r="Z16" s="49">
        <v>0.5</v>
      </c>
      <c r="AA16" s="49">
        <v>0</v>
      </c>
      <c r="AB16" s="71">
        <v>16</v>
      </c>
      <c r="AC16" s="71"/>
      <c r="AD16" s="72"/>
      <c r="AE16" s="78" t="s">
        <v>1042</v>
      </c>
      <c r="AF16" s="78">
        <v>934</v>
      </c>
      <c r="AG16" s="78">
        <v>12443</v>
      </c>
      <c r="AH16" s="78">
        <v>10765</v>
      </c>
      <c r="AI16" s="78">
        <v>2078</v>
      </c>
      <c r="AJ16" s="78"/>
      <c r="AK16" s="78" t="s">
        <v>1151</v>
      </c>
      <c r="AL16" s="78" t="s">
        <v>1246</v>
      </c>
      <c r="AM16" s="83" t="s">
        <v>1319</v>
      </c>
      <c r="AN16" s="78"/>
      <c r="AO16" s="80">
        <v>41045.87604166667</v>
      </c>
      <c r="AP16" s="83" t="s">
        <v>1379</v>
      </c>
      <c r="AQ16" s="78" t="b">
        <v>1</v>
      </c>
      <c r="AR16" s="78" t="b">
        <v>0</v>
      </c>
      <c r="AS16" s="78" t="b">
        <v>0</v>
      </c>
      <c r="AT16" s="78" t="s">
        <v>990</v>
      </c>
      <c r="AU16" s="78">
        <v>441</v>
      </c>
      <c r="AV16" s="83" t="s">
        <v>1462</v>
      </c>
      <c r="AW16" s="78" t="b">
        <v>0</v>
      </c>
      <c r="AX16" s="78" t="s">
        <v>1504</v>
      </c>
      <c r="AY16" s="83" t="s">
        <v>1518</v>
      </c>
      <c r="AZ16" s="78" t="s">
        <v>66</v>
      </c>
      <c r="BA16" s="78" t="str">
        <f>REPLACE(INDEX(GroupVertices[Group],MATCH(Vertices[[#This Row],[Vertex]],GroupVertices[Vertex],0)),1,1,"")</f>
        <v>3</v>
      </c>
      <c r="BB16" s="48"/>
      <c r="BC16" s="48"/>
      <c r="BD16" s="48"/>
      <c r="BE16" s="48"/>
      <c r="BF16" s="48" t="s">
        <v>460</v>
      </c>
      <c r="BG16" s="48" t="s">
        <v>460</v>
      </c>
      <c r="BH16" s="121" t="s">
        <v>2064</v>
      </c>
      <c r="BI16" s="121" t="s">
        <v>2064</v>
      </c>
      <c r="BJ16" s="121" t="s">
        <v>2133</v>
      </c>
      <c r="BK16" s="121" t="s">
        <v>2133</v>
      </c>
      <c r="BL16" s="121">
        <v>0</v>
      </c>
      <c r="BM16" s="124">
        <v>0</v>
      </c>
      <c r="BN16" s="121">
        <v>0</v>
      </c>
      <c r="BO16" s="124">
        <v>0</v>
      </c>
      <c r="BP16" s="121">
        <v>0</v>
      </c>
      <c r="BQ16" s="124">
        <v>0</v>
      </c>
      <c r="BR16" s="121">
        <v>19</v>
      </c>
      <c r="BS16" s="124">
        <v>100</v>
      </c>
      <c r="BT16" s="121">
        <v>19</v>
      </c>
      <c r="BU16" s="2"/>
      <c r="BV16" s="3"/>
      <c r="BW16" s="3"/>
      <c r="BX16" s="3"/>
      <c r="BY16" s="3"/>
    </row>
    <row r="17" spans="1:77" ht="41.45" customHeight="1">
      <c r="A17" s="64" t="s">
        <v>221</v>
      </c>
      <c r="C17" s="65"/>
      <c r="D17" s="65" t="s">
        <v>64</v>
      </c>
      <c r="E17" s="66">
        <v>164.23847950435646</v>
      </c>
      <c r="F17" s="68">
        <v>99.99986873040191</v>
      </c>
      <c r="G17" s="100" t="s">
        <v>524</v>
      </c>
      <c r="H17" s="65"/>
      <c r="I17" s="69" t="s">
        <v>221</v>
      </c>
      <c r="J17" s="70"/>
      <c r="K17" s="70"/>
      <c r="L17" s="69" t="s">
        <v>1633</v>
      </c>
      <c r="M17" s="73">
        <v>1.0437477813891554</v>
      </c>
      <c r="N17" s="74">
        <v>9368.783203125</v>
      </c>
      <c r="O17" s="74">
        <v>652.8758544921875</v>
      </c>
      <c r="P17" s="75"/>
      <c r="Q17" s="76"/>
      <c r="R17" s="76"/>
      <c r="S17" s="86"/>
      <c r="T17" s="48">
        <v>1</v>
      </c>
      <c r="U17" s="48">
        <v>1</v>
      </c>
      <c r="V17" s="49">
        <v>0</v>
      </c>
      <c r="W17" s="49">
        <v>0</v>
      </c>
      <c r="X17" s="49">
        <v>0</v>
      </c>
      <c r="Y17" s="49">
        <v>0.999996</v>
      </c>
      <c r="Z17" s="49">
        <v>0</v>
      </c>
      <c r="AA17" s="49" t="s">
        <v>2398</v>
      </c>
      <c r="AB17" s="71">
        <v>17</v>
      </c>
      <c r="AC17" s="71"/>
      <c r="AD17" s="72"/>
      <c r="AE17" s="78" t="s">
        <v>1043</v>
      </c>
      <c r="AF17" s="78">
        <v>255</v>
      </c>
      <c r="AG17" s="78">
        <v>191</v>
      </c>
      <c r="AH17" s="78">
        <v>321</v>
      </c>
      <c r="AI17" s="78">
        <v>376</v>
      </c>
      <c r="AJ17" s="78"/>
      <c r="AK17" s="78" t="s">
        <v>1152</v>
      </c>
      <c r="AL17" s="78" t="s">
        <v>1003</v>
      </c>
      <c r="AM17" s="78"/>
      <c r="AN17" s="78"/>
      <c r="AO17" s="80">
        <v>40870.136770833335</v>
      </c>
      <c r="AP17" s="83" t="s">
        <v>1380</v>
      </c>
      <c r="AQ17" s="78" t="b">
        <v>0</v>
      </c>
      <c r="AR17" s="78" t="b">
        <v>0</v>
      </c>
      <c r="AS17" s="78" t="b">
        <v>1</v>
      </c>
      <c r="AT17" s="78" t="s">
        <v>990</v>
      </c>
      <c r="AU17" s="78">
        <v>3</v>
      </c>
      <c r="AV17" s="83" t="s">
        <v>1465</v>
      </c>
      <c r="AW17" s="78" t="b">
        <v>0</v>
      </c>
      <c r="AX17" s="78" t="s">
        <v>1504</v>
      </c>
      <c r="AY17" s="83" t="s">
        <v>1519</v>
      </c>
      <c r="AZ17" s="78" t="s">
        <v>66</v>
      </c>
      <c r="BA17" s="78" t="str">
        <f>REPLACE(INDEX(GroupVertices[Group],MATCH(Vertices[[#This Row],[Vertex]],GroupVertices[Vertex],0)),1,1,"")</f>
        <v>7</v>
      </c>
      <c r="BB17" s="48"/>
      <c r="BC17" s="48"/>
      <c r="BD17" s="48"/>
      <c r="BE17" s="48"/>
      <c r="BF17" s="48" t="s">
        <v>460</v>
      </c>
      <c r="BG17" s="48" t="s">
        <v>460</v>
      </c>
      <c r="BH17" s="121" t="s">
        <v>2070</v>
      </c>
      <c r="BI17" s="121" t="s">
        <v>2070</v>
      </c>
      <c r="BJ17" s="121" t="s">
        <v>2139</v>
      </c>
      <c r="BK17" s="121" t="s">
        <v>2139</v>
      </c>
      <c r="BL17" s="121">
        <v>1</v>
      </c>
      <c r="BM17" s="124">
        <v>2.380952380952381</v>
      </c>
      <c r="BN17" s="121">
        <v>2</v>
      </c>
      <c r="BO17" s="124">
        <v>4.761904761904762</v>
      </c>
      <c r="BP17" s="121">
        <v>0</v>
      </c>
      <c r="BQ17" s="124">
        <v>0</v>
      </c>
      <c r="BR17" s="121">
        <v>39</v>
      </c>
      <c r="BS17" s="124">
        <v>92.85714285714286</v>
      </c>
      <c r="BT17" s="121">
        <v>42</v>
      </c>
      <c r="BU17" s="2"/>
      <c r="BV17" s="3"/>
      <c r="BW17" s="3"/>
      <c r="BX17" s="3"/>
      <c r="BY17" s="3"/>
    </row>
    <row r="18" spans="1:77" ht="41.45" customHeight="1">
      <c r="A18" s="64" t="s">
        <v>222</v>
      </c>
      <c r="C18" s="65"/>
      <c r="D18" s="65" t="s">
        <v>64</v>
      </c>
      <c r="E18" s="66">
        <v>164.37911696012753</v>
      </c>
      <c r="F18" s="68">
        <v>99.99986048309732</v>
      </c>
      <c r="G18" s="100" t="s">
        <v>525</v>
      </c>
      <c r="H18" s="65"/>
      <c r="I18" s="69" t="s">
        <v>222</v>
      </c>
      <c r="J18" s="70"/>
      <c r="K18" s="70"/>
      <c r="L18" s="69" t="s">
        <v>1634</v>
      </c>
      <c r="M18" s="73">
        <v>1.0464963330994688</v>
      </c>
      <c r="N18" s="74">
        <v>9804.087890625</v>
      </c>
      <c r="O18" s="74">
        <v>1905.6917724609375</v>
      </c>
      <c r="P18" s="75"/>
      <c r="Q18" s="76"/>
      <c r="R18" s="76"/>
      <c r="S18" s="86"/>
      <c r="T18" s="48">
        <v>0</v>
      </c>
      <c r="U18" s="48">
        <v>2</v>
      </c>
      <c r="V18" s="49">
        <v>0</v>
      </c>
      <c r="W18" s="49">
        <v>0.00274</v>
      </c>
      <c r="X18" s="49">
        <v>0.000321</v>
      </c>
      <c r="Y18" s="49">
        <v>0.589288</v>
      </c>
      <c r="Z18" s="49">
        <v>0.5</v>
      </c>
      <c r="AA18" s="49">
        <v>0</v>
      </c>
      <c r="AB18" s="71">
        <v>18</v>
      </c>
      <c r="AC18" s="71"/>
      <c r="AD18" s="72"/>
      <c r="AE18" s="78" t="s">
        <v>222</v>
      </c>
      <c r="AF18" s="78">
        <v>144</v>
      </c>
      <c r="AG18" s="78">
        <v>203</v>
      </c>
      <c r="AH18" s="78">
        <v>1137</v>
      </c>
      <c r="AI18" s="78">
        <v>1605</v>
      </c>
      <c r="AJ18" s="78"/>
      <c r="AK18" s="78" t="s">
        <v>1153</v>
      </c>
      <c r="AL18" s="78"/>
      <c r="AM18" s="78"/>
      <c r="AN18" s="78"/>
      <c r="AO18" s="80">
        <v>39562.691979166666</v>
      </c>
      <c r="AP18" s="83" t="s">
        <v>1381</v>
      </c>
      <c r="AQ18" s="78" t="b">
        <v>0</v>
      </c>
      <c r="AR18" s="78" t="b">
        <v>0</v>
      </c>
      <c r="AS18" s="78" t="b">
        <v>0</v>
      </c>
      <c r="AT18" s="78" t="s">
        <v>990</v>
      </c>
      <c r="AU18" s="78">
        <v>12</v>
      </c>
      <c r="AV18" s="83" t="s">
        <v>1463</v>
      </c>
      <c r="AW18" s="78" t="b">
        <v>0</v>
      </c>
      <c r="AX18" s="78" t="s">
        <v>1504</v>
      </c>
      <c r="AY18" s="83" t="s">
        <v>1520</v>
      </c>
      <c r="AZ18" s="78" t="s">
        <v>66</v>
      </c>
      <c r="BA18" s="78" t="str">
        <f>REPLACE(INDEX(GroupVertices[Group],MATCH(Vertices[[#This Row],[Vertex]],GroupVertices[Vertex],0)),1,1,"")</f>
        <v>5</v>
      </c>
      <c r="BB18" s="48"/>
      <c r="BC18" s="48"/>
      <c r="BD18" s="48"/>
      <c r="BE18" s="48"/>
      <c r="BF18" s="48" t="s">
        <v>464</v>
      </c>
      <c r="BG18" s="48" t="s">
        <v>464</v>
      </c>
      <c r="BH18" s="121" t="s">
        <v>2071</v>
      </c>
      <c r="BI18" s="121" t="s">
        <v>2071</v>
      </c>
      <c r="BJ18" s="121" t="s">
        <v>2140</v>
      </c>
      <c r="BK18" s="121" t="s">
        <v>2140</v>
      </c>
      <c r="BL18" s="121">
        <v>1</v>
      </c>
      <c r="BM18" s="124">
        <v>5.555555555555555</v>
      </c>
      <c r="BN18" s="121">
        <v>0</v>
      </c>
      <c r="BO18" s="124">
        <v>0</v>
      </c>
      <c r="BP18" s="121">
        <v>0</v>
      </c>
      <c r="BQ18" s="124">
        <v>0</v>
      </c>
      <c r="BR18" s="121">
        <v>17</v>
      </c>
      <c r="BS18" s="124">
        <v>94.44444444444444</v>
      </c>
      <c r="BT18" s="121">
        <v>18</v>
      </c>
      <c r="BU18" s="2"/>
      <c r="BV18" s="3"/>
      <c r="BW18" s="3"/>
      <c r="BX18" s="3"/>
      <c r="BY18" s="3"/>
    </row>
    <row r="19" spans="1:77" ht="41.45" customHeight="1">
      <c r="A19" s="64" t="s">
        <v>308</v>
      </c>
      <c r="C19" s="65"/>
      <c r="D19" s="65" t="s">
        <v>64</v>
      </c>
      <c r="E19" s="66">
        <v>166.3714809168846</v>
      </c>
      <c r="F19" s="68">
        <v>99.99974364628227</v>
      </c>
      <c r="G19" s="100" t="s">
        <v>1478</v>
      </c>
      <c r="H19" s="65"/>
      <c r="I19" s="69" t="s">
        <v>308</v>
      </c>
      <c r="J19" s="70"/>
      <c r="K19" s="70"/>
      <c r="L19" s="69" t="s">
        <v>1635</v>
      </c>
      <c r="M19" s="73">
        <v>1.0854341489955757</v>
      </c>
      <c r="N19" s="74">
        <v>9626.8388671875</v>
      </c>
      <c r="O19" s="74">
        <v>4206.009765625</v>
      </c>
      <c r="P19" s="75"/>
      <c r="Q19" s="76"/>
      <c r="R19" s="76"/>
      <c r="S19" s="86"/>
      <c r="T19" s="48">
        <v>3</v>
      </c>
      <c r="U19" s="48">
        <v>0</v>
      </c>
      <c r="V19" s="49">
        <v>4.666667</v>
      </c>
      <c r="W19" s="49">
        <v>0.002793</v>
      </c>
      <c r="X19" s="49">
        <v>0.000521</v>
      </c>
      <c r="Y19" s="49">
        <v>0.820883</v>
      </c>
      <c r="Z19" s="49">
        <v>0.3333333333333333</v>
      </c>
      <c r="AA19" s="49">
        <v>0</v>
      </c>
      <c r="AB19" s="71">
        <v>19</v>
      </c>
      <c r="AC19" s="71"/>
      <c r="AD19" s="72"/>
      <c r="AE19" s="78" t="s">
        <v>1044</v>
      </c>
      <c r="AF19" s="78">
        <v>677</v>
      </c>
      <c r="AG19" s="78">
        <v>373</v>
      </c>
      <c r="AH19" s="78">
        <v>192</v>
      </c>
      <c r="AI19" s="78">
        <v>1202</v>
      </c>
      <c r="AJ19" s="78"/>
      <c r="AK19" s="78" t="s">
        <v>1154</v>
      </c>
      <c r="AL19" s="78" t="s">
        <v>1247</v>
      </c>
      <c r="AM19" s="78"/>
      <c r="AN19" s="78"/>
      <c r="AO19" s="80">
        <v>39924.722766203704</v>
      </c>
      <c r="AP19" s="83" t="s">
        <v>1382</v>
      </c>
      <c r="AQ19" s="78" t="b">
        <v>0</v>
      </c>
      <c r="AR19" s="78" t="b">
        <v>0</v>
      </c>
      <c r="AS19" s="78" t="b">
        <v>0</v>
      </c>
      <c r="AT19" s="78"/>
      <c r="AU19" s="78">
        <v>6</v>
      </c>
      <c r="AV19" s="83" t="s">
        <v>1462</v>
      </c>
      <c r="AW19" s="78" t="b">
        <v>0</v>
      </c>
      <c r="AX19" s="78" t="s">
        <v>1504</v>
      </c>
      <c r="AY19" s="83" t="s">
        <v>1521</v>
      </c>
      <c r="AZ19" s="78" t="s">
        <v>65</v>
      </c>
      <c r="BA19" s="78" t="str">
        <f>REPLACE(INDEX(GroupVertices[Group],MATCH(Vertices[[#This Row],[Vertex]],GroupVertices[Vertex],0)),1,1,"")</f>
        <v>5</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234</v>
      </c>
      <c r="C20" s="65"/>
      <c r="D20" s="65" t="s">
        <v>64</v>
      </c>
      <c r="E20" s="66">
        <v>166.99262967987357</v>
      </c>
      <c r="F20" s="68">
        <v>99.99970722068699</v>
      </c>
      <c r="G20" s="100" t="s">
        <v>1479</v>
      </c>
      <c r="H20" s="65"/>
      <c r="I20" s="69" t="s">
        <v>234</v>
      </c>
      <c r="J20" s="70"/>
      <c r="K20" s="70"/>
      <c r="L20" s="69" t="s">
        <v>1636</v>
      </c>
      <c r="M20" s="73">
        <v>1.0975735857161266</v>
      </c>
      <c r="N20" s="74">
        <v>9208.201171875</v>
      </c>
      <c r="O20" s="74">
        <v>2675.716064453125</v>
      </c>
      <c r="P20" s="75"/>
      <c r="Q20" s="76"/>
      <c r="R20" s="76"/>
      <c r="S20" s="86"/>
      <c r="T20" s="48">
        <v>4</v>
      </c>
      <c r="U20" s="48">
        <v>2</v>
      </c>
      <c r="V20" s="49">
        <v>327.338095</v>
      </c>
      <c r="W20" s="49">
        <v>0.003759</v>
      </c>
      <c r="X20" s="49">
        <v>0.003072</v>
      </c>
      <c r="Y20" s="49">
        <v>1.215912</v>
      </c>
      <c r="Z20" s="49">
        <v>0.16666666666666666</v>
      </c>
      <c r="AA20" s="49">
        <v>0</v>
      </c>
      <c r="AB20" s="71">
        <v>20</v>
      </c>
      <c r="AC20" s="71"/>
      <c r="AD20" s="72"/>
      <c r="AE20" s="78" t="s">
        <v>1045</v>
      </c>
      <c r="AF20" s="78">
        <v>309</v>
      </c>
      <c r="AG20" s="78">
        <v>426</v>
      </c>
      <c r="AH20" s="78">
        <v>264</v>
      </c>
      <c r="AI20" s="78">
        <v>427</v>
      </c>
      <c r="AJ20" s="78"/>
      <c r="AK20" s="78" t="s">
        <v>1155</v>
      </c>
      <c r="AL20" s="78" t="s">
        <v>1248</v>
      </c>
      <c r="AM20" s="83" t="s">
        <v>1320</v>
      </c>
      <c r="AN20" s="78"/>
      <c r="AO20" s="80">
        <v>40698.346296296295</v>
      </c>
      <c r="AP20" s="78"/>
      <c r="AQ20" s="78" t="b">
        <v>1</v>
      </c>
      <c r="AR20" s="78" t="b">
        <v>0</v>
      </c>
      <c r="AS20" s="78" t="b">
        <v>0</v>
      </c>
      <c r="AT20" s="78" t="s">
        <v>990</v>
      </c>
      <c r="AU20" s="78">
        <v>22</v>
      </c>
      <c r="AV20" s="83" t="s">
        <v>1462</v>
      </c>
      <c r="AW20" s="78" t="b">
        <v>0</v>
      </c>
      <c r="AX20" s="78" t="s">
        <v>1504</v>
      </c>
      <c r="AY20" s="83" t="s">
        <v>1522</v>
      </c>
      <c r="AZ20" s="78" t="s">
        <v>66</v>
      </c>
      <c r="BA20" s="78" t="str">
        <f>REPLACE(INDEX(GroupVertices[Group],MATCH(Vertices[[#This Row],[Vertex]],GroupVertices[Vertex],0)),1,1,"")</f>
        <v>5</v>
      </c>
      <c r="BB20" s="48"/>
      <c r="BC20" s="48"/>
      <c r="BD20" s="48"/>
      <c r="BE20" s="48"/>
      <c r="BF20" s="48" t="s">
        <v>1859</v>
      </c>
      <c r="BG20" s="48" t="s">
        <v>465</v>
      </c>
      <c r="BH20" s="121" t="s">
        <v>2072</v>
      </c>
      <c r="BI20" s="121" t="s">
        <v>2072</v>
      </c>
      <c r="BJ20" s="121" t="s">
        <v>2141</v>
      </c>
      <c r="BK20" s="121" t="s">
        <v>2141</v>
      </c>
      <c r="BL20" s="121">
        <v>2</v>
      </c>
      <c r="BM20" s="124">
        <v>6.451612903225806</v>
      </c>
      <c r="BN20" s="121">
        <v>1</v>
      </c>
      <c r="BO20" s="124">
        <v>3.225806451612903</v>
      </c>
      <c r="BP20" s="121">
        <v>0</v>
      </c>
      <c r="BQ20" s="124">
        <v>0</v>
      </c>
      <c r="BR20" s="121">
        <v>28</v>
      </c>
      <c r="BS20" s="124">
        <v>90.3225806451613</v>
      </c>
      <c r="BT20" s="121">
        <v>31</v>
      </c>
      <c r="BU20" s="2"/>
      <c r="BV20" s="3"/>
      <c r="BW20" s="3"/>
      <c r="BX20" s="3"/>
      <c r="BY20" s="3"/>
    </row>
    <row r="21" spans="1:77" ht="41.45" customHeight="1">
      <c r="A21" s="64" t="s">
        <v>223</v>
      </c>
      <c r="C21" s="65"/>
      <c r="D21" s="65" t="s">
        <v>64</v>
      </c>
      <c r="E21" s="66">
        <v>215.6883487406123</v>
      </c>
      <c r="F21" s="68">
        <v>99.99685159147205</v>
      </c>
      <c r="G21" s="100" t="s">
        <v>526</v>
      </c>
      <c r="H21" s="65"/>
      <c r="I21" s="69" t="s">
        <v>223</v>
      </c>
      <c r="J21" s="70"/>
      <c r="K21" s="70"/>
      <c r="L21" s="69" t="s">
        <v>1637</v>
      </c>
      <c r="M21" s="73">
        <v>2.0492596154121507</v>
      </c>
      <c r="N21" s="74">
        <v>9184.337890625</v>
      </c>
      <c r="O21" s="74">
        <v>9646.09375</v>
      </c>
      <c r="P21" s="75"/>
      <c r="Q21" s="76"/>
      <c r="R21" s="76"/>
      <c r="S21" s="86"/>
      <c r="T21" s="48">
        <v>0</v>
      </c>
      <c r="U21" s="48">
        <v>2</v>
      </c>
      <c r="V21" s="49">
        <v>0</v>
      </c>
      <c r="W21" s="49">
        <v>0.003226</v>
      </c>
      <c r="X21" s="49">
        <v>0.001387</v>
      </c>
      <c r="Y21" s="49">
        <v>0.490812</v>
      </c>
      <c r="Z21" s="49">
        <v>0.5</v>
      </c>
      <c r="AA21" s="49">
        <v>0</v>
      </c>
      <c r="AB21" s="71">
        <v>21</v>
      </c>
      <c r="AC21" s="71"/>
      <c r="AD21" s="72"/>
      <c r="AE21" s="78" t="s">
        <v>223</v>
      </c>
      <c r="AF21" s="78">
        <v>965</v>
      </c>
      <c r="AG21" s="78">
        <v>4581</v>
      </c>
      <c r="AH21" s="78">
        <v>1298</v>
      </c>
      <c r="AI21" s="78">
        <v>933</v>
      </c>
      <c r="AJ21" s="78"/>
      <c r="AK21" s="78" t="s">
        <v>1156</v>
      </c>
      <c r="AL21" s="78"/>
      <c r="AM21" s="83" t="s">
        <v>1321</v>
      </c>
      <c r="AN21" s="78"/>
      <c r="AO21" s="80">
        <v>39617.75084490741</v>
      </c>
      <c r="AP21" s="83" t="s">
        <v>1383</v>
      </c>
      <c r="AQ21" s="78" t="b">
        <v>0</v>
      </c>
      <c r="AR21" s="78" t="b">
        <v>0</v>
      </c>
      <c r="AS21" s="78" t="b">
        <v>1</v>
      </c>
      <c r="AT21" s="78" t="s">
        <v>990</v>
      </c>
      <c r="AU21" s="78">
        <v>263</v>
      </c>
      <c r="AV21" s="83" t="s">
        <v>1466</v>
      </c>
      <c r="AW21" s="78" t="b">
        <v>0</v>
      </c>
      <c r="AX21" s="78" t="s">
        <v>1504</v>
      </c>
      <c r="AY21" s="83" t="s">
        <v>1523</v>
      </c>
      <c r="AZ21" s="78" t="s">
        <v>66</v>
      </c>
      <c r="BA21" s="78" t="str">
        <f>REPLACE(INDEX(GroupVertices[Group],MATCH(Vertices[[#This Row],[Vertex]],GroupVertices[Vertex],0)),1,1,"")</f>
        <v>3</v>
      </c>
      <c r="BB21" s="48" t="s">
        <v>441</v>
      </c>
      <c r="BC21" s="48" t="s">
        <v>441</v>
      </c>
      <c r="BD21" s="48" t="s">
        <v>452</v>
      </c>
      <c r="BE21" s="48" t="s">
        <v>452</v>
      </c>
      <c r="BF21" s="48" t="s">
        <v>460</v>
      </c>
      <c r="BG21" s="48" t="s">
        <v>460</v>
      </c>
      <c r="BH21" s="121" t="s">
        <v>2073</v>
      </c>
      <c r="BI21" s="121" t="s">
        <v>2073</v>
      </c>
      <c r="BJ21" s="121" t="s">
        <v>2142</v>
      </c>
      <c r="BK21" s="121" t="s">
        <v>2142</v>
      </c>
      <c r="BL21" s="121">
        <v>1</v>
      </c>
      <c r="BM21" s="124">
        <v>9.090909090909092</v>
      </c>
      <c r="BN21" s="121">
        <v>0</v>
      </c>
      <c r="BO21" s="124">
        <v>0</v>
      </c>
      <c r="BP21" s="121">
        <v>0</v>
      </c>
      <c r="BQ21" s="124">
        <v>0</v>
      </c>
      <c r="BR21" s="121">
        <v>10</v>
      </c>
      <c r="BS21" s="124">
        <v>90.9090909090909</v>
      </c>
      <c r="BT21" s="121">
        <v>11</v>
      </c>
      <c r="BU21" s="2"/>
      <c r="BV21" s="3"/>
      <c r="BW21" s="3"/>
      <c r="BX21" s="3"/>
      <c r="BY21" s="3"/>
    </row>
    <row r="22" spans="1:77" ht="41.45" customHeight="1">
      <c r="A22" s="64" t="s">
        <v>224</v>
      </c>
      <c r="C22" s="65"/>
      <c r="D22" s="65" t="s">
        <v>64</v>
      </c>
      <c r="E22" s="66">
        <v>162.1054780918283</v>
      </c>
      <c r="F22" s="68">
        <v>99.99999381452156</v>
      </c>
      <c r="G22" s="100" t="s">
        <v>527</v>
      </c>
      <c r="H22" s="65"/>
      <c r="I22" s="69" t="s">
        <v>224</v>
      </c>
      <c r="J22" s="70"/>
      <c r="K22" s="70"/>
      <c r="L22" s="69" t="s">
        <v>1638</v>
      </c>
      <c r="M22" s="73">
        <v>1.002061413782735</v>
      </c>
      <c r="N22" s="74">
        <v>9289.7119140625</v>
      </c>
      <c r="O22" s="74">
        <v>5393.96630859375</v>
      </c>
      <c r="P22" s="75"/>
      <c r="Q22" s="76"/>
      <c r="R22" s="76"/>
      <c r="S22" s="86"/>
      <c r="T22" s="48">
        <v>0</v>
      </c>
      <c r="U22" s="48">
        <v>2</v>
      </c>
      <c r="V22" s="49">
        <v>0</v>
      </c>
      <c r="W22" s="49">
        <v>0.003226</v>
      </c>
      <c r="X22" s="49">
        <v>0.001387</v>
      </c>
      <c r="Y22" s="49">
        <v>0.490812</v>
      </c>
      <c r="Z22" s="49">
        <v>0.5</v>
      </c>
      <c r="AA22" s="49">
        <v>0</v>
      </c>
      <c r="AB22" s="71">
        <v>22</v>
      </c>
      <c r="AC22" s="71"/>
      <c r="AD22" s="72"/>
      <c r="AE22" s="78" t="s">
        <v>1046</v>
      </c>
      <c r="AF22" s="78">
        <v>59</v>
      </c>
      <c r="AG22" s="78">
        <v>9</v>
      </c>
      <c r="AH22" s="78">
        <v>21</v>
      </c>
      <c r="AI22" s="78">
        <v>30</v>
      </c>
      <c r="AJ22" s="78"/>
      <c r="AK22" s="78"/>
      <c r="AL22" s="78"/>
      <c r="AM22" s="78"/>
      <c r="AN22" s="78"/>
      <c r="AO22" s="80">
        <v>42135.399560185186</v>
      </c>
      <c r="AP22" s="83" t="s">
        <v>1384</v>
      </c>
      <c r="AQ22" s="78" t="b">
        <v>1</v>
      </c>
      <c r="AR22" s="78" t="b">
        <v>0</v>
      </c>
      <c r="AS22" s="78" t="b">
        <v>0</v>
      </c>
      <c r="AT22" s="78" t="s">
        <v>1459</v>
      </c>
      <c r="AU22" s="78">
        <v>0</v>
      </c>
      <c r="AV22" s="83" t="s">
        <v>1462</v>
      </c>
      <c r="AW22" s="78" t="b">
        <v>0</v>
      </c>
      <c r="AX22" s="78" t="s">
        <v>1504</v>
      </c>
      <c r="AY22" s="83" t="s">
        <v>1524</v>
      </c>
      <c r="AZ22" s="78" t="s">
        <v>66</v>
      </c>
      <c r="BA22" s="78" t="str">
        <f>REPLACE(INDEX(GroupVertices[Group],MATCH(Vertices[[#This Row],[Vertex]],GroupVertices[Vertex],0)),1,1,"")</f>
        <v>3</v>
      </c>
      <c r="BB22" s="48"/>
      <c r="BC22" s="48"/>
      <c r="BD22" s="48"/>
      <c r="BE22" s="48"/>
      <c r="BF22" s="48" t="s">
        <v>460</v>
      </c>
      <c r="BG22" s="48" t="s">
        <v>460</v>
      </c>
      <c r="BH22" s="121" t="s">
        <v>2064</v>
      </c>
      <c r="BI22" s="121" t="s">
        <v>2064</v>
      </c>
      <c r="BJ22" s="121" t="s">
        <v>2133</v>
      </c>
      <c r="BK22" s="121" t="s">
        <v>2133</v>
      </c>
      <c r="BL22" s="121">
        <v>0</v>
      </c>
      <c r="BM22" s="124">
        <v>0</v>
      </c>
      <c r="BN22" s="121">
        <v>0</v>
      </c>
      <c r="BO22" s="124">
        <v>0</v>
      </c>
      <c r="BP22" s="121">
        <v>0</v>
      </c>
      <c r="BQ22" s="124">
        <v>0</v>
      </c>
      <c r="BR22" s="121">
        <v>19</v>
      </c>
      <c r="BS22" s="124">
        <v>100</v>
      </c>
      <c r="BT22" s="121">
        <v>19</v>
      </c>
      <c r="BU22" s="2"/>
      <c r="BV22" s="3"/>
      <c r="BW22" s="3"/>
      <c r="BX22" s="3"/>
      <c r="BY22" s="3"/>
    </row>
    <row r="23" spans="1:77" ht="41.45" customHeight="1">
      <c r="A23" s="64" t="s">
        <v>225</v>
      </c>
      <c r="C23" s="65"/>
      <c r="D23" s="65" t="s">
        <v>64</v>
      </c>
      <c r="E23" s="66">
        <v>163.99236395675706</v>
      </c>
      <c r="F23" s="68">
        <v>99.99988316318495</v>
      </c>
      <c r="G23" s="100" t="s">
        <v>528</v>
      </c>
      <c r="H23" s="65"/>
      <c r="I23" s="69" t="s">
        <v>225</v>
      </c>
      <c r="J23" s="70"/>
      <c r="K23" s="70"/>
      <c r="L23" s="69" t="s">
        <v>1639</v>
      </c>
      <c r="M23" s="73">
        <v>1.038937815896107</v>
      </c>
      <c r="N23" s="74">
        <v>6273.70166015625</v>
      </c>
      <c r="O23" s="74">
        <v>9088.6201171875</v>
      </c>
      <c r="P23" s="75"/>
      <c r="Q23" s="76"/>
      <c r="R23" s="76"/>
      <c r="S23" s="86"/>
      <c r="T23" s="48">
        <v>0</v>
      </c>
      <c r="U23" s="48">
        <v>1</v>
      </c>
      <c r="V23" s="49">
        <v>0</v>
      </c>
      <c r="W23" s="49">
        <v>0.003279</v>
      </c>
      <c r="X23" s="49">
        <v>0.001407</v>
      </c>
      <c r="Y23" s="49">
        <v>0.319406</v>
      </c>
      <c r="Z23" s="49">
        <v>0</v>
      </c>
      <c r="AA23" s="49">
        <v>0</v>
      </c>
      <c r="AB23" s="71">
        <v>23</v>
      </c>
      <c r="AC23" s="71"/>
      <c r="AD23" s="72"/>
      <c r="AE23" s="78" t="s">
        <v>1047</v>
      </c>
      <c r="AF23" s="78">
        <v>27</v>
      </c>
      <c r="AG23" s="78">
        <v>170</v>
      </c>
      <c r="AH23" s="78">
        <v>197</v>
      </c>
      <c r="AI23" s="78">
        <v>50</v>
      </c>
      <c r="AJ23" s="78"/>
      <c r="AK23" s="78" t="s">
        <v>1157</v>
      </c>
      <c r="AL23" s="78" t="s">
        <v>1249</v>
      </c>
      <c r="AM23" s="83" t="s">
        <v>1322</v>
      </c>
      <c r="AN23" s="78"/>
      <c r="AO23" s="80">
        <v>40920.74087962963</v>
      </c>
      <c r="AP23" s="83" t="s">
        <v>1385</v>
      </c>
      <c r="AQ23" s="78" t="b">
        <v>0</v>
      </c>
      <c r="AR23" s="78" t="b">
        <v>0</v>
      </c>
      <c r="AS23" s="78" t="b">
        <v>0</v>
      </c>
      <c r="AT23" s="78" t="s">
        <v>990</v>
      </c>
      <c r="AU23" s="78">
        <v>20</v>
      </c>
      <c r="AV23" s="83" t="s">
        <v>1462</v>
      </c>
      <c r="AW23" s="78" t="b">
        <v>0</v>
      </c>
      <c r="AX23" s="78" t="s">
        <v>1504</v>
      </c>
      <c r="AY23" s="83" t="s">
        <v>1525</v>
      </c>
      <c r="AZ23" s="78" t="s">
        <v>66</v>
      </c>
      <c r="BA23" s="78" t="str">
        <f>REPLACE(INDEX(GroupVertices[Group],MATCH(Vertices[[#This Row],[Vertex]],GroupVertices[Vertex],0)),1,1,"")</f>
        <v>2</v>
      </c>
      <c r="BB23" s="48" t="s">
        <v>442</v>
      </c>
      <c r="BC23" s="48" t="s">
        <v>442</v>
      </c>
      <c r="BD23" s="48" t="s">
        <v>453</v>
      </c>
      <c r="BE23" s="48" t="s">
        <v>453</v>
      </c>
      <c r="BF23" s="48" t="s">
        <v>460</v>
      </c>
      <c r="BG23" s="48" t="s">
        <v>460</v>
      </c>
      <c r="BH23" s="121" t="s">
        <v>2074</v>
      </c>
      <c r="BI23" s="121" t="s">
        <v>2074</v>
      </c>
      <c r="BJ23" s="121" t="s">
        <v>2143</v>
      </c>
      <c r="BK23" s="121" t="s">
        <v>2143</v>
      </c>
      <c r="BL23" s="121">
        <v>1</v>
      </c>
      <c r="BM23" s="124">
        <v>5.882352941176471</v>
      </c>
      <c r="BN23" s="121">
        <v>0</v>
      </c>
      <c r="BO23" s="124">
        <v>0</v>
      </c>
      <c r="BP23" s="121">
        <v>0</v>
      </c>
      <c r="BQ23" s="124">
        <v>0</v>
      </c>
      <c r="BR23" s="121">
        <v>16</v>
      </c>
      <c r="BS23" s="124">
        <v>94.11764705882354</v>
      </c>
      <c r="BT23" s="121">
        <v>17</v>
      </c>
      <c r="BU23" s="2"/>
      <c r="BV23" s="3"/>
      <c r="BW23" s="3"/>
      <c r="BX23" s="3"/>
      <c r="BY23" s="3"/>
    </row>
    <row r="24" spans="1:77" ht="41.45" customHeight="1">
      <c r="A24" s="64" t="s">
        <v>305</v>
      </c>
      <c r="C24" s="65"/>
      <c r="D24" s="65" t="s">
        <v>64</v>
      </c>
      <c r="E24" s="66">
        <v>195.79986853698446</v>
      </c>
      <c r="F24" s="68">
        <v>99.99801789779643</v>
      </c>
      <c r="G24" s="100" t="s">
        <v>1480</v>
      </c>
      <c r="H24" s="65"/>
      <c r="I24" s="69" t="s">
        <v>305</v>
      </c>
      <c r="J24" s="70"/>
      <c r="K24" s="70"/>
      <c r="L24" s="69" t="s">
        <v>1640</v>
      </c>
      <c r="M24" s="73">
        <v>1.6605685943786601</v>
      </c>
      <c r="N24" s="74">
        <v>5888.29931640625</v>
      </c>
      <c r="O24" s="74">
        <v>6711.81005859375</v>
      </c>
      <c r="P24" s="75"/>
      <c r="Q24" s="76"/>
      <c r="R24" s="76"/>
      <c r="S24" s="86"/>
      <c r="T24" s="48">
        <v>11</v>
      </c>
      <c r="U24" s="48">
        <v>1</v>
      </c>
      <c r="V24" s="49">
        <v>713.011472</v>
      </c>
      <c r="W24" s="49">
        <v>0.004878</v>
      </c>
      <c r="X24" s="49">
        <v>0.015764</v>
      </c>
      <c r="Y24" s="49">
        <v>2.192313</v>
      </c>
      <c r="Z24" s="49">
        <v>0.2</v>
      </c>
      <c r="AA24" s="49">
        <v>0</v>
      </c>
      <c r="AB24" s="71">
        <v>24</v>
      </c>
      <c r="AC24" s="71"/>
      <c r="AD24" s="72"/>
      <c r="AE24" s="78" t="s">
        <v>1048</v>
      </c>
      <c r="AF24" s="78">
        <v>261</v>
      </c>
      <c r="AG24" s="78">
        <v>2884</v>
      </c>
      <c r="AH24" s="78">
        <v>3666</v>
      </c>
      <c r="AI24" s="78">
        <v>590</v>
      </c>
      <c r="AJ24" s="78"/>
      <c r="AK24" s="78" t="s">
        <v>1158</v>
      </c>
      <c r="AL24" s="78" t="s">
        <v>1250</v>
      </c>
      <c r="AM24" s="83" t="s">
        <v>1323</v>
      </c>
      <c r="AN24" s="78"/>
      <c r="AO24" s="80">
        <v>39542.49949074074</v>
      </c>
      <c r="AP24" s="83" t="s">
        <v>1386</v>
      </c>
      <c r="AQ24" s="78" t="b">
        <v>0</v>
      </c>
      <c r="AR24" s="78" t="b">
        <v>0</v>
      </c>
      <c r="AS24" s="78" t="b">
        <v>1</v>
      </c>
      <c r="AT24" s="78" t="s">
        <v>990</v>
      </c>
      <c r="AU24" s="78">
        <v>265</v>
      </c>
      <c r="AV24" s="83" t="s">
        <v>1462</v>
      </c>
      <c r="AW24" s="78" t="b">
        <v>0</v>
      </c>
      <c r="AX24" s="78" t="s">
        <v>1504</v>
      </c>
      <c r="AY24" s="83" t="s">
        <v>1526</v>
      </c>
      <c r="AZ24" s="78" t="s">
        <v>66</v>
      </c>
      <c r="BA24" s="78" t="str">
        <f>REPLACE(INDEX(GroupVertices[Group],MATCH(Vertices[[#This Row],[Vertex]],GroupVertices[Vertex],0)),1,1,"")</f>
        <v>2</v>
      </c>
      <c r="BB24" s="48" t="s">
        <v>442</v>
      </c>
      <c r="BC24" s="48" t="s">
        <v>442</v>
      </c>
      <c r="BD24" s="48" t="s">
        <v>453</v>
      </c>
      <c r="BE24" s="48" t="s">
        <v>453</v>
      </c>
      <c r="BF24" s="48" t="s">
        <v>460</v>
      </c>
      <c r="BG24" s="48" t="s">
        <v>460</v>
      </c>
      <c r="BH24" s="121" t="s">
        <v>2075</v>
      </c>
      <c r="BI24" s="121" t="s">
        <v>2075</v>
      </c>
      <c r="BJ24" s="121" t="s">
        <v>2144</v>
      </c>
      <c r="BK24" s="121" t="s">
        <v>2144</v>
      </c>
      <c r="BL24" s="121">
        <v>1</v>
      </c>
      <c r="BM24" s="124">
        <v>6.666666666666667</v>
      </c>
      <c r="BN24" s="121">
        <v>0</v>
      </c>
      <c r="BO24" s="124">
        <v>0</v>
      </c>
      <c r="BP24" s="121">
        <v>0</v>
      </c>
      <c r="BQ24" s="124">
        <v>0</v>
      </c>
      <c r="BR24" s="121">
        <v>14</v>
      </c>
      <c r="BS24" s="124">
        <v>93.33333333333333</v>
      </c>
      <c r="BT24" s="121">
        <v>15</v>
      </c>
      <c r="BU24" s="2"/>
      <c r="BV24" s="3"/>
      <c r="BW24" s="3"/>
      <c r="BX24" s="3"/>
      <c r="BY24" s="3"/>
    </row>
    <row r="25" spans="1:77" ht="41.45" customHeight="1">
      <c r="A25" s="64" t="s">
        <v>226</v>
      </c>
      <c r="C25" s="65"/>
      <c r="D25" s="65" t="s">
        <v>64</v>
      </c>
      <c r="E25" s="66">
        <v>164.0626826846426</v>
      </c>
      <c r="F25" s="68">
        <v>99.99987903953266</v>
      </c>
      <c r="G25" s="100" t="s">
        <v>529</v>
      </c>
      <c r="H25" s="65"/>
      <c r="I25" s="69" t="s">
        <v>226</v>
      </c>
      <c r="J25" s="70"/>
      <c r="K25" s="70"/>
      <c r="L25" s="69" t="s">
        <v>1641</v>
      </c>
      <c r="M25" s="73">
        <v>1.0403120917512636</v>
      </c>
      <c r="N25" s="74">
        <v>4668.23193359375</v>
      </c>
      <c r="O25" s="74">
        <v>3151.84912109375</v>
      </c>
      <c r="P25" s="75"/>
      <c r="Q25" s="76"/>
      <c r="R25" s="76"/>
      <c r="S25" s="86"/>
      <c r="T25" s="48">
        <v>0</v>
      </c>
      <c r="U25" s="48">
        <v>2</v>
      </c>
      <c r="V25" s="49">
        <v>0</v>
      </c>
      <c r="W25" s="49">
        <v>0.00369</v>
      </c>
      <c r="X25" s="49">
        <v>0.00275</v>
      </c>
      <c r="Y25" s="49">
        <v>0.543384</v>
      </c>
      <c r="Z25" s="49">
        <v>1</v>
      </c>
      <c r="AA25" s="49">
        <v>0</v>
      </c>
      <c r="AB25" s="71">
        <v>25</v>
      </c>
      <c r="AC25" s="71"/>
      <c r="AD25" s="72"/>
      <c r="AE25" s="78" t="s">
        <v>1049</v>
      </c>
      <c r="AF25" s="78">
        <v>148</v>
      </c>
      <c r="AG25" s="78">
        <v>176</v>
      </c>
      <c r="AH25" s="78">
        <v>12966</v>
      </c>
      <c r="AI25" s="78">
        <v>4506</v>
      </c>
      <c r="AJ25" s="78"/>
      <c r="AK25" s="78" t="s">
        <v>1159</v>
      </c>
      <c r="AL25" s="78" t="s">
        <v>1251</v>
      </c>
      <c r="AM25" s="83" t="s">
        <v>1324</v>
      </c>
      <c r="AN25" s="78"/>
      <c r="AO25" s="80">
        <v>39792.89474537037</v>
      </c>
      <c r="AP25" s="83" t="s">
        <v>1387</v>
      </c>
      <c r="AQ25" s="78" t="b">
        <v>0</v>
      </c>
      <c r="AR25" s="78" t="b">
        <v>0</v>
      </c>
      <c r="AS25" s="78" t="b">
        <v>1</v>
      </c>
      <c r="AT25" s="78" t="s">
        <v>990</v>
      </c>
      <c r="AU25" s="78">
        <v>12</v>
      </c>
      <c r="AV25" s="83" t="s">
        <v>1463</v>
      </c>
      <c r="AW25" s="78" t="b">
        <v>0</v>
      </c>
      <c r="AX25" s="78" t="s">
        <v>1504</v>
      </c>
      <c r="AY25" s="83" t="s">
        <v>1527</v>
      </c>
      <c r="AZ25" s="78" t="s">
        <v>66</v>
      </c>
      <c r="BA25" s="78" t="str">
        <f>REPLACE(INDEX(GroupVertices[Group],MATCH(Vertices[[#This Row],[Vertex]],GroupVertices[Vertex],0)),1,1,"")</f>
        <v>2</v>
      </c>
      <c r="BB25" s="48"/>
      <c r="BC25" s="48"/>
      <c r="BD25" s="48"/>
      <c r="BE25" s="48"/>
      <c r="BF25" s="48"/>
      <c r="BG25" s="48"/>
      <c r="BH25" s="121" t="s">
        <v>2076</v>
      </c>
      <c r="BI25" s="121" t="s">
        <v>2076</v>
      </c>
      <c r="BJ25" s="121" t="s">
        <v>2145</v>
      </c>
      <c r="BK25" s="121" t="s">
        <v>2145</v>
      </c>
      <c r="BL25" s="121">
        <v>0</v>
      </c>
      <c r="BM25" s="124">
        <v>0</v>
      </c>
      <c r="BN25" s="121">
        <v>0</v>
      </c>
      <c r="BO25" s="124">
        <v>0</v>
      </c>
      <c r="BP25" s="121">
        <v>0</v>
      </c>
      <c r="BQ25" s="124">
        <v>0</v>
      </c>
      <c r="BR25" s="121">
        <v>27</v>
      </c>
      <c r="BS25" s="124">
        <v>100</v>
      </c>
      <c r="BT25" s="121">
        <v>27</v>
      </c>
      <c r="BU25" s="2"/>
      <c r="BV25" s="3"/>
      <c r="BW25" s="3"/>
      <c r="BX25" s="3"/>
      <c r="BY25" s="3"/>
    </row>
    <row r="26" spans="1:77" ht="41.45" customHeight="1">
      <c r="A26" s="64" t="s">
        <v>284</v>
      </c>
      <c r="C26" s="65"/>
      <c r="D26" s="65" t="s">
        <v>64</v>
      </c>
      <c r="E26" s="66">
        <v>180.939177377173</v>
      </c>
      <c r="F26" s="68">
        <v>99.99888936298163</v>
      </c>
      <c r="G26" s="100" t="s">
        <v>581</v>
      </c>
      <c r="H26" s="65"/>
      <c r="I26" s="69" t="s">
        <v>284</v>
      </c>
      <c r="J26" s="70"/>
      <c r="K26" s="70"/>
      <c r="L26" s="69" t="s">
        <v>1642</v>
      </c>
      <c r="M26" s="73">
        <v>1.3701382969888747</v>
      </c>
      <c r="N26" s="74">
        <v>4508.1005859375</v>
      </c>
      <c r="O26" s="74">
        <v>3614.22021484375</v>
      </c>
      <c r="P26" s="75"/>
      <c r="Q26" s="76"/>
      <c r="R26" s="76"/>
      <c r="S26" s="86"/>
      <c r="T26" s="48">
        <v>2</v>
      </c>
      <c r="U26" s="48">
        <v>1</v>
      </c>
      <c r="V26" s="49">
        <v>0</v>
      </c>
      <c r="W26" s="49">
        <v>0.00369</v>
      </c>
      <c r="X26" s="49">
        <v>0.00275</v>
      </c>
      <c r="Y26" s="49">
        <v>0.543384</v>
      </c>
      <c r="Z26" s="49">
        <v>0.5</v>
      </c>
      <c r="AA26" s="49">
        <v>0.5</v>
      </c>
      <c r="AB26" s="71">
        <v>26</v>
      </c>
      <c r="AC26" s="71"/>
      <c r="AD26" s="72"/>
      <c r="AE26" s="78" t="s">
        <v>1050</v>
      </c>
      <c r="AF26" s="78">
        <v>1196</v>
      </c>
      <c r="AG26" s="78">
        <v>1616</v>
      </c>
      <c r="AH26" s="78">
        <v>3259</v>
      </c>
      <c r="AI26" s="78">
        <v>6788</v>
      </c>
      <c r="AJ26" s="78"/>
      <c r="AK26" s="78" t="s">
        <v>1160</v>
      </c>
      <c r="AL26" s="78" t="s">
        <v>1252</v>
      </c>
      <c r="AM26" s="83" t="s">
        <v>1325</v>
      </c>
      <c r="AN26" s="78"/>
      <c r="AO26" s="80">
        <v>39920.65405092593</v>
      </c>
      <c r="AP26" s="83" t="s">
        <v>1388</v>
      </c>
      <c r="AQ26" s="78" t="b">
        <v>1</v>
      </c>
      <c r="AR26" s="78" t="b">
        <v>0</v>
      </c>
      <c r="AS26" s="78" t="b">
        <v>1</v>
      </c>
      <c r="AT26" s="78" t="s">
        <v>990</v>
      </c>
      <c r="AU26" s="78">
        <v>77</v>
      </c>
      <c r="AV26" s="83" t="s">
        <v>1462</v>
      </c>
      <c r="AW26" s="78" t="b">
        <v>0</v>
      </c>
      <c r="AX26" s="78" t="s">
        <v>1504</v>
      </c>
      <c r="AY26" s="83" t="s">
        <v>1528</v>
      </c>
      <c r="AZ26" s="78" t="s">
        <v>66</v>
      </c>
      <c r="BA26" s="78" t="str">
        <f>REPLACE(INDEX(GroupVertices[Group],MATCH(Vertices[[#This Row],[Vertex]],GroupVertices[Vertex],0)),1,1,"")</f>
        <v>2</v>
      </c>
      <c r="BB26" s="48"/>
      <c r="BC26" s="48"/>
      <c r="BD26" s="48"/>
      <c r="BE26" s="48"/>
      <c r="BF26" s="48"/>
      <c r="BG26" s="48"/>
      <c r="BH26" s="121" t="s">
        <v>2076</v>
      </c>
      <c r="BI26" s="121" t="s">
        <v>2076</v>
      </c>
      <c r="BJ26" s="121" t="s">
        <v>2145</v>
      </c>
      <c r="BK26" s="121" t="s">
        <v>2145</v>
      </c>
      <c r="BL26" s="121">
        <v>0</v>
      </c>
      <c r="BM26" s="124">
        <v>0</v>
      </c>
      <c r="BN26" s="121">
        <v>0</v>
      </c>
      <c r="BO26" s="124">
        <v>0</v>
      </c>
      <c r="BP26" s="121">
        <v>0</v>
      </c>
      <c r="BQ26" s="124">
        <v>0</v>
      </c>
      <c r="BR26" s="121">
        <v>27</v>
      </c>
      <c r="BS26" s="124">
        <v>100</v>
      </c>
      <c r="BT26" s="121">
        <v>27</v>
      </c>
      <c r="BU26" s="2"/>
      <c r="BV26" s="3"/>
      <c r="BW26" s="3"/>
      <c r="BX26" s="3"/>
      <c r="BY26" s="3"/>
    </row>
    <row r="27" spans="1:77" ht="41.45" customHeight="1">
      <c r="A27" s="64" t="s">
        <v>283</v>
      </c>
      <c r="C27" s="65"/>
      <c r="D27" s="65" t="s">
        <v>64</v>
      </c>
      <c r="E27" s="66">
        <v>166.2777226130372</v>
      </c>
      <c r="F27" s="68">
        <v>99.99974914448534</v>
      </c>
      <c r="G27" s="100" t="s">
        <v>580</v>
      </c>
      <c r="H27" s="65"/>
      <c r="I27" s="69" t="s">
        <v>283</v>
      </c>
      <c r="J27" s="70"/>
      <c r="K27" s="70"/>
      <c r="L27" s="69" t="s">
        <v>1643</v>
      </c>
      <c r="M27" s="73">
        <v>1.0836017811887</v>
      </c>
      <c r="N27" s="74">
        <v>5346.02197265625</v>
      </c>
      <c r="O27" s="74">
        <v>5027.201171875</v>
      </c>
      <c r="P27" s="75"/>
      <c r="Q27" s="76"/>
      <c r="R27" s="76"/>
      <c r="S27" s="86"/>
      <c r="T27" s="48">
        <v>27</v>
      </c>
      <c r="U27" s="48">
        <v>9</v>
      </c>
      <c r="V27" s="49">
        <v>3591.047908</v>
      </c>
      <c r="W27" s="49">
        <v>0.005814</v>
      </c>
      <c r="X27" s="49">
        <v>0.028066</v>
      </c>
      <c r="Y27" s="49">
        <v>5.924499</v>
      </c>
      <c r="Z27" s="49">
        <v>0.06206896551724138</v>
      </c>
      <c r="AA27" s="49">
        <v>0.13333333333333333</v>
      </c>
      <c r="AB27" s="71">
        <v>27</v>
      </c>
      <c r="AC27" s="71"/>
      <c r="AD27" s="72"/>
      <c r="AE27" s="78" t="s">
        <v>1051</v>
      </c>
      <c r="AF27" s="78">
        <v>126</v>
      </c>
      <c r="AG27" s="78">
        <v>365</v>
      </c>
      <c r="AH27" s="78">
        <v>570</v>
      </c>
      <c r="AI27" s="78">
        <v>85</v>
      </c>
      <c r="AJ27" s="78"/>
      <c r="AK27" s="78" t="s">
        <v>1161</v>
      </c>
      <c r="AL27" s="78"/>
      <c r="AM27" s="83" t="s">
        <v>1326</v>
      </c>
      <c r="AN27" s="78"/>
      <c r="AO27" s="80">
        <v>41555.919120370374</v>
      </c>
      <c r="AP27" s="83" t="s">
        <v>1389</v>
      </c>
      <c r="AQ27" s="78" t="b">
        <v>1</v>
      </c>
      <c r="AR27" s="78" t="b">
        <v>0</v>
      </c>
      <c r="AS27" s="78" t="b">
        <v>1</v>
      </c>
      <c r="AT27" s="78" t="s">
        <v>990</v>
      </c>
      <c r="AU27" s="78">
        <v>24</v>
      </c>
      <c r="AV27" s="83" t="s">
        <v>1462</v>
      </c>
      <c r="AW27" s="78" t="b">
        <v>0</v>
      </c>
      <c r="AX27" s="78" t="s">
        <v>1504</v>
      </c>
      <c r="AY27" s="83" t="s">
        <v>1529</v>
      </c>
      <c r="AZ27" s="78" t="s">
        <v>66</v>
      </c>
      <c r="BA27" s="78" t="str">
        <f>REPLACE(INDEX(GroupVertices[Group],MATCH(Vertices[[#This Row],[Vertex]],GroupVertices[Vertex],0)),1,1,"")</f>
        <v>2</v>
      </c>
      <c r="BB27" s="48" t="s">
        <v>445</v>
      </c>
      <c r="BC27" s="48" t="s">
        <v>445</v>
      </c>
      <c r="BD27" s="48" t="s">
        <v>455</v>
      </c>
      <c r="BE27" s="48" t="s">
        <v>455</v>
      </c>
      <c r="BF27" s="48" t="s">
        <v>460</v>
      </c>
      <c r="BG27" s="48" t="s">
        <v>460</v>
      </c>
      <c r="BH27" s="121" t="s">
        <v>2077</v>
      </c>
      <c r="BI27" s="121" t="s">
        <v>2115</v>
      </c>
      <c r="BJ27" s="121" t="s">
        <v>2146</v>
      </c>
      <c r="BK27" s="121" t="s">
        <v>2146</v>
      </c>
      <c r="BL27" s="121">
        <v>5</v>
      </c>
      <c r="BM27" s="124">
        <v>2.525252525252525</v>
      </c>
      <c r="BN27" s="121">
        <v>2</v>
      </c>
      <c r="BO27" s="124">
        <v>1.0101010101010102</v>
      </c>
      <c r="BP27" s="121">
        <v>0</v>
      </c>
      <c r="BQ27" s="124">
        <v>0</v>
      </c>
      <c r="BR27" s="121">
        <v>191</v>
      </c>
      <c r="BS27" s="124">
        <v>96.46464646464646</v>
      </c>
      <c r="BT27" s="121">
        <v>198</v>
      </c>
      <c r="BU27" s="2"/>
      <c r="BV27" s="3"/>
      <c r="BW27" s="3"/>
      <c r="BX27" s="3"/>
      <c r="BY27" s="3"/>
    </row>
    <row r="28" spans="1:77" ht="41.45" customHeight="1">
      <c r="A28" s="64" t="s">
        <v>227</v>
      </c>
      <c r="C28" s="65"/>
      <c r="D28" s="65" t="s">
        <v>64</v>
      </c>
      <c r="E28" s="66">
        <v>166.55899752457938</v>
      </c>
      <c r="F28" s="68">
        <v>99.99973264987615</v>
      </c>
      <c r="G28" s="100" t="s">
        <v>530</v>
      </c>
      <c r="H28" s="65"/>
      <c r="I28" s="69" t="s">
        <v>227</v>
      </c>
      <c r="J28" s="70"/>
      <c r="K28" s="70"/>
      <c r="L28" s="69" t="s">
        <v>1644</v>
      </c>
      <c r="M28" s="73">
        <v>1.0890988846093268</v>
      </c>
      <c r="N28" s="74">
        <v>5546.1396484375</v>
      </c>
      <c r="O28" s="74">
        <v>2836.493896484375</v>
      </c>
      <c r="P28" s="75"/>
      <c r="Q28" s="76"/>
      <c r="R28" s="76"/>
      <c r="S28" s="86"/>
      <c r="T28" s="48">
        <v>0</v>
      </c>
      <c r="U28" s="48">
        <v>3</v>
      </c>
      <c r="V28" s="49">
        <v>0</v>
      </c>
      <c r="W28" s="49">
        <v>0.003717</v>
      </c>
      <c r="X28" s="49">
        <v>0.004529</v>
      </c>
      <c r="Y28" s="49">
        <v>0.634482</v>
      </c>
      <c r="Z28" s="49">
        <v>0.6666666666666666</v>
      </c>
      <c r="AA28" s="49">
        <v>0</v>
      </c>
      <c r="AB28" s="71">
        <v>28</v>
      </c>
      <c r="AC28" s="71"/>
      <c r="AD28" s="72"/>
      <c r="AE28" s="78" t="s">
        <v>1052</v>
      </c>
      <c r="AF28" s="78">
        <v>1044</v>
      </c>
      <c r="AG28" s="78">
        <v>389</v>
      </c>
      <c r="AH28" s="78">
        <v>2224</v>
      </c>
      <c r="AI28" s="78">
        <v>2929</v>
      </c>
      <c r="AJ28" s="78"/>
      <c r="AK28" s="78" t="s">
        <v>1162</v>
      </c>
      <c r="AL28" s="78" t="s">
        <v>1253</v>
      </c>
      <c r="AM28" s="83" t="s">
        <v>1327</v>
      </c>
      <c r="AN28" s="78"/>
      <c r="AO28" s="80">
        <v>40457.26762731482</v>
      </c>
      <c r="AP28" s="83" t="s">
        <v>1390</v>
      </c>
      <c r="AQ28" s="78" t="b">
        <v>0</v>
      </c>
      <c r="AR28" s="78" t="b">
        <v>0</v>
      </c>
      <c r="AS28" s="78" t="b">
        <v>1</v>
      </c>
      <c r="AT28" s="78" t="s">
        <v>991</v>
      </c>
      <c r="AU28" s="78">
        <v>15</v>
      </c>
      <c r="AV28" s="83" t="s">
        <v>1467</v>
      </c>
      <c r="AW28" s="78" t="b">
        <v>0</v>
      </c>
      <c r="AX28" s="78" t="s">
        <v>1504</v>
      </c>
      <c r="AY28" s="83" t="s">
        <v>1530</v>
      </c>
      <c r="AZ28" s="78" t="s">
        <v>66</v>
      </c>
      <c r="BA28" s="78" t="str">
        <f>REPLACE(INDEX(GroupVertices[Group],MATCH(Vertices[[#This Row],[Vertex]],GroupVertices[Vertex],0)),1,1,"")</f>
        <v>2</v>
      </c>
      <c r="BB28" s="48"/>
      <c r="BC28" s="48"/>
      <c r="BD28" s="48"/>
      <c r="BE28" s="48"/>
      <c r="BF28" s="48" t="s">
        <v>460</v>
      </c>
      <c r="BG28" s="48" t="s">
        <v>460</v>
      </c>
      <c r="BH28" s="121" t="s">
        <v>2078</v>
      </c>
      <c r="BI28" s="121" t="s">
        <v>2116</v>
      </c>
      <c r="BJ28" s="121" t="s">
        <v>2147</v>
      </c>
      <c r="BK28" s="121" t="s">
        <v>2180</v>
      </c>
      <c r="BL28" s="121">
        <v>2</v>
      </c>
      <c r="BM28" s="124">
        <v>4.878048780487805</v>
      </c>
      <c r="BN28" s="121">
        <v>0</v>
      </c>
      <c r="BO28" s="124">
        <v>0</v>
      </c>
      <c r="BP28" s="121">
        <v>0</v>
      </c>
      <c r="BQ28" s="124">
        <v>0</v>
      </c>
      <c r="BR28" s="121">
        <v>39</v>
      </c>
      <c r="BS28" s="124">
        <v>95.1219512195122</v>
      </c>
      <c r="BT28" s="121">
        <v>41</v>
      </c>
      <c r="BU28" s="2"/>
      <c r="BV28" s="3"/>
      <c r="BW28" s="3"/>
      <c r="BX28" s="3"/>
      <c r="BY28" s="3"/>
    </row>
    <row r="29" spans="1:77" ht="41.45" customHeight="1">
      <c r="A29" s="64" t="s">
        <v>301</v>
      </c>
      <c r="C29" s="65"/>
      <c r="D29" s="65" t="s">
        <v>64</v>
      </c>
      <c r="E29" s="66">
        <v>165.25810105869684</v>
      </c>
      <c r="F29" s="68">
        <v>99.99980893744362</v>
      </c>
      <c r="G29" s="100" t="s">
        <v>597</v>
      </c>
      <c r="H29" s="65"/>
      <c r="I29" s="69" t="s">
        <v>301</v>
      </c>
      <c r="J29" s="70"/>
      <c r="K29" s="70"/>
      <c r="L29" s="69" t="s">
        <v>1645</v>
      </c>
      <c r="M29" s="73">
        <v>1.0636747812889278</v>
      </c>
      <c r="N29" s="74">
        <v>5974.13037109375</v>
      </c>
      <c r="O29" s="74">
        <v>3480.308837890625</v>
      </c>
      <c r="P29" s="75"/>
      <c r="Q29" s="76"/>
      <c r="R29" s="76"/>
      <c r="S29" s="86"/>
      <c r="T29" s="48">
        <v>5</v>
      </c>
      <c r="U29" s="48">
        <v>2</v>
      </c>
      <c r="V29" s="49">
        <v>11.733333</v>
      </c>
      <c r="W29" s="49">
        <v>0.003953</v>
      </c>
      <c r="X29" s="49">
        <v>0.008128</v>
      </c>
      <c r="Y29" s="49">
        <v>1.144811</v>
      </c>
      <c r="Z29" s="49">
        <v>0.4666666666666667</v>
      </c>
      <c r="AA29" s="49">
        <v>0.16666666666666666</v>
      </c>
      <c r="AB29" s="71">
        <v>29</v>
      </c>
      <c r="AC29" s="71"/>
      <c r="AD29" s="72"/>
      <c r="AE29" s="78" t="s">
        <v>1053</v>
      </c>
      <c r="AF29" s="78">
        <v>204</v>
      </c>
      <c r="AG29" s="78">
        <v>278</v>
      </c>
      <c r="AH29" s="78">
        <v>302</v>
      </c>
      <c r="AI29" s="78">
        <v>279</v>
      </c>
      <c r="AJ29" s="78"/>
      <c r="AK29" s="78" t="s">
        <v>1163</v>
      </c>
      <c r="AL29" s="78" t="s">
        <v>1254</v>
      </c>
      <c r="AM29" s="83" t="s">
        <v>1328</v>
      </c>
      <c r="AN29" s="78"/>
      <c r="AO29" s="80">
        <v>42442.71748842593</v>
      </c>
      <c r="AP29" s="83" t="s">
        <v>1391</v>
      </c>
      <c r="AQ29" s="78" t="b">
        <v>0</v>
      </c>
      <c r="AR29" s="78" t="b">
        <v>0</v>
      </c>
      <c r="AS29" s="78" t="b">
        <v>0</v>
      </c>
      <c r="AT29" s="78" t="s">
        <v>1460</v>
      </c>
      <c r="AU29" s="78">
        <v>15</v>
      </c>
      <c r="AV29" s="83" t="s">
        <v>1462</v>
      </c>
      <c r="AW29" s="78" t="b">
        <v>0</v>
      </c>
      <c r="AX29" s="78" t="s">
        <v>1504</v>
      </c>
      <c r="AY29" s="83" t="s">
        <v>1531</v>
      </c>
      <c r="AZ29" s="78" t="s">
        <v>66</v>
      </c>
      <c r="BA29" s="78" t="str">
        <f>REPLACE(INDEX(GroupVertices[Group],MATCH(Vertices[[#This Row],[Vertex]],GroupVertices[Vertex],0)),1,1,"")</f>
        <v>2</v>
      </c>
      <c r="BB29" s="48"/>
      <c r="BC29" s="48"/>
      <c r="BD29" s="48"/>
      <c r="BE29" s="48"/>
      <c r="BF29" s="48" t="s">
        <v>460</v>
      </c>
      <c r="BG29" s="48" t="s">
        <v>460</v>
      </c>
      <c r="BH29" s="121" t="s">
        <v>2078</v>
      </c>
      <c r="BI29" s="121" t="s">
        <v>2116</v>
      </c>
      <c r="BJ29" s="121" t="s">
        <v>2147</v>
      </c>
      <c r="BK29" s="121" t="s">
        <v>2180</v>
      </c>
      <c r="BL29" s="121">
        <v>2</v>
      </c>
      <c r="BM29" s="124">
        <v>4.878048780487805</v>
      </c>
      <c r="BN29" s="121">
        <v>0</v>
      </c>
      <c r="BO29" s="124">
        <v>0</v>
      </c>
      <c r="BP29" s="121">
        <v>0</v>
      </c>
      <c r="BQ29" s="124">
        <v>0</v>
      </c>
      <c r="BR29" s="121">
        <v>39</v>
      </c>
      <c r="BS29" s="124">
        <v>95.1219512195122</v>
      </c>
      <c r="BT29" s="121">
        <v>41</v>
      </c>
      <c r="BU29" s="2"/>
      <c r="BV29" s="3"/>
      <c r="BW29" s="3"/>
      <c r="BX29" s="3"/>
      <c r="BY29" s="3"/>
    </row>
    <row r="30" spans="1:77" ht="41.45" customHeight="1">
      <c r="A30" s="64" t="s">
        <v>267</v>
      </c>
      <c r="C30" s="65"/>
      <c r="D30" s="65" t="s">
        <v>64</v>
      </c>
      <c r="E30" s="66">
        <v>173.11035900591583</v>
      </c>
      <c r="F30" s="68">
        <v>99.99934846293725</v>
      </c>
      <c r="G30" s="100" t="s">
        <v>564</v>
      </c>
      <c r="H30" s="65"/>
      <c r="I30" s="69" t="s">
        <v>267</v>
      </c>
      <c r="J30" s="70"/>
      <c r="K30" s="70"/>
      <c r="L30" s="69" t="s">
        <v>1646</v>
      </c>
      <c r="M30" s="73">
        <v>1.2171355851147607</v>
      </c>
      <c r="N30" s="74">
        <v>5787.1962890625</v>
      </c>
      <c r="O30" s="74">
        <v>2985.63525390625</v>
      </c>
      <c r="P30" s="75"/>
      <c r="Q30" s="76"/>
      <c r="R30" s="76"/>
      <c r="S30" s="86"/>
      <c r="T30" s="48">
        <v>9</v>
      </c>
      <c r="U30" s="48">
        <v>3</v>
      </c>
      <c r="V30" s="49">
        <v>500.920202</v>
      </c>
      <c r="W30" s="49">
        <v>0.004785</v>
      </c>
      <c r="X30" s="49">
        <v>0.014554</v>
      </c>
      <c r="Y30" s="49">
        <v>1.880641</v>
      </c>
      <c r="Z30" s="49">
        <v>0.2222222222222222</v>
      </c>
      <c r="AA30" s="49">
        <v>0.2</v>
      </c>
      <c r="AB30" s="71">
        <v>30</v>
      </c>
      <c r="AC30" s="71"/>
      <c r="AD30" s="72"/>
      <c r="AE30" s="78" t="s">
        <v>1054</v>
      </c>
      <c r="AF30" s="78">
        <v>579</v>
      </c>
      <c r="AG30" s="78">
        <v>948</v>
      </c>
      <c r="AH30" s="78">
        <v>2261</v>
      </c>
      <c r="AI30" s="78">
        <v>10784</v>
      </c>
      <c r="AJ30" s="78"/>
      <c r="AK30" s="78"/>
      <c r="AL30" s="78"/>
      <c r="AM30" s="78"/>
      <c r="AN30" s="78"/>
      <c r="AO30" s="80">
        <v>42032.147731481484</v>
      </c>
      <c r="AP30" s="78"/>
      <c r="AQ30" s="78" t="b">
        <v>1</v>
      </c>
      <c r="AR30" s="78" t="b">
        <v>0</v>
      </c>
      <c r="AS30" s="78" t="b">
        <v>0</v>
      </c>
      <c r="AT30" s="78" t="s">
        <v>990</v>
      </c>
      <c r="AU30" s="78">
        <v>45</v>
      </c>
      <c r="AV30" s="83" t="s">
        <v>1462</v>
      </c>
      <c r="AW30" s="78" t="b">
        <v>0</v>
      </c>
      <c r="AX30" s="78" t="s">
        <v>1504</v>
      </c>
      <c r="AY30" s="83" t="s">
        <v>1532</v>
      </c>
      <c r="AZ30" s="78" t="s">
        <v>66</v>
      </c>
      <c r="BA30" s="78" t="str">
        <f>REPLACE(INDEX(GroupVertices[Group],MATCH(Vertices[[#This Row],[Vertex]],GroupVertices[Vertex],0)),1,1,"")</f>
        <v>2</v>
      </c>
      <c r="BB30" s="48"/>
      <c r="BC30" s="48"/>
      <c r="BD30" s="48"/>
      <c r="BE30" s="48"/>
      <c r="BF30" s="48" t="s">
        <v>460</v>
      </c>
      <c r="BG30" s="48" t="s">
        <v>460</v>
      </c>
      <c r="BH30" s="121" t="s">
        <v>2079</v>
      </c>
      <c r="BI30" s="121" t="s">
        <v>2117</v>
      </c>
      <c r="BJ30" s="121" t="s">
        <v>2148</v>
      </c>
      <c r="BK30" s="121" t="s">
        <v>2181</v>
      </c>
      <c r="BL30" s="121">
        <v>3</v>
      </c>
      <c r="BM30" s="124">
        <v>4.838709677419355</v>
      </c>
      <c r="BN30" s="121">
        <v>1</v>
      </c>
      <c r="BO30" s="124">
        <v>1.6129032258064515</v>
      </c>
      <c r="BP30" s="121">
        <v>0</v>
      </c>
      <c r="BQ30" s="124">
        <v>0</v>
      </c>
      <c r="BR30" s="121">
        <v>58</v>
      </c>
      <c r="BS30" s="124">
        <v>93.54838709677419</v>
      </c>
      <c r="BT30" s="121">
        <v>62</v>
      </c>
      <c r="BU30" s="2"/>
      <c r="BV30" s="3"/>
      <c r="BW30" s="3"/>
      <c r="BX30" s="3"/>
      <c r="BY30" s="3"/>
    </row>
    <row r="31" spans="1:77" ht="41.45" customHeight="1">
      <c r="A31" s="64" t="s">
        <v>228</v>
      </c>
      <c r="C31" s="65"/>
      <c r="D31" s="65" t="s">
        <v>64</v>
      </c>
      <c r="E31" s="66">
        <v>162.1992363956757</v>
      </c>
      <c r="F31" s="68">
        <v>99.9999883163185</v>
      </c>
      <c r="G31" s="100" t="s">
        <v>531</v>
      </c>
      <c r="H31" s="65"/>
      <c r="I31" s="69" t="s">
        <v>228</v>
      </c>
      <c r="J31" s="70"/>
      <c r="K31" s="70"/>
      <c r="L31" s="69" t="s">
        <v>1647</v>
      </c>
      <c r="M31" s="73">
        <v>1.0038937815896107</v>
      </c>
      <c r="N31" s="74">
        <v>4701.83056640625</v>
      </c>
      <c r="O31" s="74">
        <v>4911.67138671875</v>
      </c>
      <c r="P31" s="75"/>
      <c r="Q31" s="76"/>
      <c r="R31" s="76"/>
      <c r="S31" s="86"/>
      <c r="T31" s="48">
        <v>0</v>
      </c>
      <c r="U31" s="48">
        <v>2</v>
      </c>
      <c r="V31" s="49">
        <v>0</v>
      </c>
      <c r="W31" s="49">
        <v>0.00369</v>
      </c>
      <c r="X31" s="49">
        <v>0.003195</v>
      </c>
      <c r="Y31" s="49">
        <v>0.477191</v>
      </c>
      <c r="Z31" s="49">
        <v>1</v>
      </c>
      <c r="AA31" s="49">
        <v>0</v>
      </c>
      <c r="AB31" s="71">
        <v>31</v>
      </c>
      <c r="AC31" s="71"/>
      <c r="AD31" s="72"/>
      <c r="AE31" s="78" t="s">
        <v>1055</v>
      </c>
      <c r="AF31" s="78">
        <v>110</v>
      </c>
      <c r="AG31" s="78">
        <v>17</v>
      </c>
      <c r="AH31" s="78">
        <v>106</v>
      </c>
      <c r="AI31" s="78">
        <v>287</v>
      </c>
      <c r="AJ31" s="78"/>
      <c r="AK31" s="78"/>
      <c r="AL31" s="78"/>
      <c r="AM31" s="78"/>
      <c r="AN31" s="78"/>
      <c r="AO31" s="80">
        <v>41115.037777777776</v>
      </c>
      <c r="AP31" s="83" t="s">
        <v>1392</v>
      </c>
      <c r="AQ31" s="78" t="b">
        <v>1</v>
      </c>
      <c r="AR31" s="78" t="b">
        <v>0</v>
      </c>
      <c r="AS31" s="78" t="b">
        <v>0</v>
      </c>
      <c r="AT31" s="78" t="s">
        <v>1460</v>
      </c>
      <c r="AU31" s="78">
        <v>0</v>
      </c>
      <c r="AV31" s="83" t="s">
        <v>1462</v>
      </c>
      <c r="AW31" s="78" t="b">
        <v>0</v>
      </c>
      <c r="AX31" s="78" t="s">
        <v>1504</v>
      </c>
      <c r="AY31" s="83" t="s">
        <v>1533</v>
      </c>
      <c r="AZ31" s="78" t="s">
        <v>66</v>
      </c>
      <c r="BA31" s="78" t="str">
        <f>REPLACE(INDEX(GroupVertices[Group],MATCH(Vertices[[#This Row],[Vertex]],GroupVertices[Vertex],0)),1,1,"")</f>
        <v>2</v>
      </c>
      <c r="BB31" s="48"/>
      <c r="BC31" s="48"/>
      <c r="BD31" s="48"/>
      <c r="BE31" s="48"/>
      <c r="BF31" s="48"/>
      <c r="BG31" s="48"/>
      <c r="BH31" s="121" t="s">
        <v>2080</v>
      </c>
      <c r="BI31" s="121" t="s">
        <v>2080</v>
      </c>
      <c r="BJ31" s="121" t="s">
        <v>2149</v>
      </c>
      <c r="BK31" s="121" t="s">
        <v>2149</v>
      </c>
      <c r="BL31" s="121">
        <v>1</v>
      </c>
      <c r="BM31" s="124">
        <v>4.761904761904762</v>
      </c>
      <c r="BN31" s="121">
        <v>1</v>
      </c>
      <c r="BO31" s="124">
        <v>4.761904761904762</v>
      </c>
      <c r="BP31" s="121">
        <v>0</v>
      </c>
      <c r="BQ31" s="124">
        <v>0</v>
      </c>
      <c r="BR31" s="121">
        <v>19</v>
      </c>
      <c r="BS31" s="124">
        <v>90.47619047619048</v>
      </c>
      <c r="BT31" s="121">
        <v>21</v>
      </c>
      <c r="BU31" s="2"/>
      <c r="BV31" s="3"/>
      <c r="BW31" s="3"/>
      <c r="BX31" s="3"/>
      <c r="BY31" s="3"/>
    </row>
    <row r="32" spans="1:77" ht="41.45" customHeight="1">
      <c r="A32" s="64" t="s">
        <v>300</v>
      </c>
      <c r="C32" s="65"/>
      <c r="D32" s="65" t="s">
        <v>64</v>
      </c>
      <c r="E32" s="66">
        <v>184.79498762289694</v>
      </c>
      <c r="F32" s="68">
        <v>99.99866324938074</v>
      </c>
      <c r="G32" s="100" t="s">
        <v>596</v>
      </c>
      <c r="H32" s="65"/>
      <c r="I32" s="69" t="s">
        <v>300</v>
      </c>
      <c r="J32" s="70"/>
      <c r="K32" s="70"/>
      <c r="L32" s="69" t="s">
        <v>1648</v>
      </c>
      <c r="M32" s="73">
        <v>1.4454944230466344</v>
      </c>
      <c r="N32" s="74">
        <v>5119.947265625</v>
      </c>
      <c r="O32" s="74">
        <v>5727.7021484375</v>
      </c>
      <c r="P32" s="75"/>
      <c r="Q32" s="76"/>
      <c r="R32" s="76"/>
      <c r="S32" s="86"/>
      <c r="T32" s="48">
        <v>9</v>
      </c>
      <c r="U32" s="48">
        <v>2</v>
      </c>
      <c r="V32" s="49">
        <v>72.573016</v>
      </c>
      <c r="W32" s="49">
        <v>0.003953</v>
      </c>
      <c r="X32" s="49">
        <v>0.00774</v>
      </c>
      <c r="Y32" s="49">
        <v>1.744359</v>
      </c>
      <c r="Z32" s="49">
        <v>0.1527777777777778</v>
      </c>
      <c r="AA32" s="49">
        <v>0.2222222222222222</v>
      </c>
      <c r="AB32" s="71">
        <v>32</v>
      </c>
      <c r="AC32" s="71"/>
      <c r="AD32" s="72"/>
      <c r="AE32" s="78" t="s">
        <v>1056</v>
      </c>
      <c r="AF32" s="78">
        <v>290</v>
      </c>
      <c r="AG32" s="78">
        <v>1945</v>
      </c>
      <c r="AH32" s="78">
        <v>848</v>
      </c>
      <c r="AI32" s="78">
        <v>1049</v>
      </c>
      <c r="AJ32" s="78"/>
      <c r="AK32" s="78" t="s">
        <v>1164</v>
      </c>
      <c r="AL32" s="78" t="s">
        <v>1255</v>
      </c>
      <c r="AM32" s="78"/>
      <c r="AN32" s="78"/>
      <c r="AO32" s="80">
        <v>39708.64976851852</v>
      </c>
      <c r="AP32" s="83" t="s">
        <v>1393</v>
      </c>
      <c r="AQ32" s="78" t="b">
        <v>0</v>
      </c>
      <c r="AR32" s="78" t="b">
        <v>0</v>
      </c>
      <c r="AS32" s="78" t="b">
        <v>1</v>
      </c>
      <c r="AT32" s="78" t="s">
        <v>990</v>
      </c>
      <c r="AU32" s="78">
        <v>66</v>
      </c>
      <c r="AV32" s="83" t="s">
        <v>1465</v>
      </c>
      <c r="AW32" s="78" t="b">
        <v>0</v>
      </c>
      <c r="AX32" s="78" t="s">
        <v>1504</v>
      </c>
      <c r="AY32" s="83" t="s">
        <v>1534</v>
      </c>
      <c r="AZ32" s="78" t="s">
        <v>66</v>
      </c>
      <c r="BA32" s="78" t="str">
        <f>REPLACE(INDEX(GroupVertices[Group],MATCH(Vertices[[#This Row],[Vertex]],GroupVertices[Vertex],0)),1,1,"")</f>
        <v>2</v>
      </c>
      <c r="BB32" s="48"/>
      <c r="BC32" s="48"/>
      <c r="BD32" s="48"/>
      <c r="BE32" s="48"/>
      <c r="BF32" s="48"/>
      <c r="BG32" s="48"/>
      <c r="BH32" s="121" t="s">
        <v>2081</v>
      </c>
      <c r="BI32" s="121" t="s">
        <v>2118</v>
      </c>
      <c r="BJ32" s="121" t="s">
        <v>2150</v>
      </c>
      <c r="BK32" s="121" t="s">
        <v>2150</v>
      </c>
      <c r="BL32" s="121">
        <v>2</v>
      </c>
      <c r="BM32" s="124">
        <v>4.651162790697675</v>
      </c>
      <c r="BN32" s="121">
        <v>1</v>
      </c>
      <c r="BO32" s="124">
        <v>2.3255813953488373</v>
      </c>
      <c r="BP32" s="121">
        <v>0</v>
      </c>
      <c r="BQ32" s="124">
        <v>0</v>
      </c>
      <c r="BR32" s="121">
        <v>40</v>
      </c>
      <c r="BS32" s="124">
        <v>93.02325581395348</v>
      </c>
      <c r="BT32" s="121">
        <v>43</v>
      </c>
      <c r="BU32" s="2"/>
      <c r="BV32" s="3"/>
      <c r="BW32" s="3"/>
      <c r="BX32" s="3"/>
      <c r="BY32" s="3"/>
    </row>
    <row r="33" spans="1:77" ht="41.45" customHeight="1">
      <c r="A33" s="64" t="s">
        <v>229</v>
      </c>
      <c r="C33" s="65"/>
      <c r="D33" s="65" t="s">
        <v>64</v>
      </c>
      <c r="E33" s="66">
        <v>167.66065759478624</v>
      </c>
      <c r="F33" s="68">
        <v>99.99966804599018</v>
      </c>
      <c r="G33" s="100" t="s">
        <v>532</v>
      </c>
      <c r="H33" s="65"/>
      <c r="I33" s="69" t="s">
        <v>229</v>
      </c>
      <c r="J33" s="70"/>
      <c r="K33" s="70"/>
      <c r="L33" s="69" t="s">
        <v>1649</v>
      </c>
      <c r="M33" s="73">
        <v>1.1106292063401153</v>
      </c>
      <c r="N33" s="74">
        <v>4568.48388671875</v>
      </c>
      <c r="O33" s="74">
        <v>5651.5869140625</v>
      </c>
      <c r="P33" s="75"/>
      <c r="Q33" s="76"/>
      <c r="R33" s="76"/>
      <c r="S33" s="86"/>
      <c r="T33" s="48">
        <v>0</v>
      </c>
      <c r="U33" s="48">
        <v>2</v>
      </c>
      <c r="V33" s="49">
        <v>0</v>
      </c>
      <c r="W33" s="49">
        <v>0.00369</v>
      </c>
      <c r="X33" s="49">
        <v>0.003195</v>
      </c>
      <c r="Y33" s="49">
        <v>0.477191</v>
      </c>
      <c r="Z33" s="49">
        <v>1</v>
      </c>
      <c r="AA33" s="49">
        <v>0</v>
      </c>
      <c r="AB33" s="71">
        <v>33</v>
      </c>
      <c r="AC33" s="71"/>
      <c r="AD33" s="72"/>
      <c r="AE33" s="78" t="s">
        <v>1057</v>
      </c>
      <c r="AF33" s="78">
        <v>164</v>
      </c>
      <c r="AG33" s="78">
        <v>483</v>
      </c>
      <c r="AH33" s="78">
        <v>2430</v>
      </c>
      <c r="AI33" s="78">
        <v>1013</v>
      </c>
      <c r="AJ33" s="78"/>
      <c r="AK33" s="78" t="s">
        <v>1165</v>
      </c>
      <c r="AL33" s="78" t="s">
        <v>1255</v>
      </c>
      <c r="AM33" s="83" t="s">
        <v>1329</v>
      </c>
      <c r="AN33" s="78"/>
      <c r="AO33" s="80">
        <v>43025.73604166666</v>
      </c>
      <c r="AP33" s="83" t="s">
        <v>1394</v>
      </c>
      <c r="AQ33" s="78" t="b">
        <v>1</v>
      </c>
      <c r="AR33" s="78" t="b">
        <v>0</v>
      </c>
      <c r="AS33" s="78" t="b">
        <v>0</v>
      </c>
      <c r="AT33" s="78" t="s">
        <v>990</v>
      </c>
      <c r="AU33" s="78">
        <v>3</v>
      </c>
      <c r="AV33" s="78"/>
      <c r="AW33" s="78" t="b">
        <v>0</v>
      </c>
      <c r="AX33" s="78" t="s">
        <v>1504</v>
      </c>
      <c r="AY33" s="83" t="s">
        <v>1535</v>
      </c>
      <c r="AZ33" s="78" t="s">
        <v>66</v>
      </c>
      <c r="BA33" s="78" t="str">
        <f>REPLACE(INDEX(GroupVertices[Group],MATCH(Vertices[[#This Row],[Vertex]],GroupVertices[Vertex],0)),1,1,"")</f>
        <v>2</v>
      </c>
      <c r="BB33" s="48"/>
      <c r="BC33" s="48"/>
      <c r="BD33" s="48"/>
      <c r="BE33" s="48"/>
      <c r="BF33" s="48"/>
      <c r="BG33" s="48"/>
      <c r="BH33" s="121" t="s">
        <v>2080</v>
      </c>
      <c r="BI33" s="121" t="s">
        <v>2080</v>
      </c>
      <c r="BJ33" s="121" t="s">
        <v>2149</v>
      </c>
      <c r="BK33" s="121" t="s">
        <v>2149</v>
      </c>
      <c r="BL33" s="121">
        <v>1</v>
      </c>
      <c r="BM33" s="124">
        <v>4.761904761904762</v>
      </c>
      <c r="BN33" s="121">
        <v>1</v>
      </c>
      <c r="BO33" s="124">
        <v>4.761904761904762</v>
      </c>
      <c r="BP33" s="121">
        <v>0</v>
      </c>
      <c r="BQ33" s="124">
        <v>0</v>
      </c>
      <c r="BR33" s="121">
        <v>19</v>
      </c>
      <c r="BS33" s="124">
        <v>90.47619047619048</v>
      </c>
      <c r="BT33" s="121">
        <v>21</v>
      </c>
      <c r="BU33" s="2"/>
      <c r="BV33" s="3"/>
      <c r="BW33" s="3"/>
      <c r="BX33" s="3"/>
      <c r="BY33" s="3"/>
    </row>
    <row r="34" spans="1:77" ht="41.45" customHeight="1">
      <c r="A34" s="64" t="s">
        <v>230</v>
      </c>
      <c r="C34" s="65"/>
      <c r="D34" s="65" t="s">
        <v>64</v>
      </c>
      <c r="E34" s="66">
        <v>202.46842789813016</v>
      </c>
      <c r="F34" s="68">
        <v>99.9976268381037</v>
      </c>
      <c r="G34" s="100" t="s">
        <v>533</v>
      </c>
      <c r="H34" s="65"/>
      <c r="I34" s="69" t="s">
        <v>230</v>
      </c>
      <c r="J34" s="70"/>
      <c r="K34" s="70"/>
      <c r="L34" s="69" t="s">
        <v>1650</v>
      </c>
      <c r="M34" s="73">
        <v>1.7908957546426882</v>
      </c>
      <c r="N34" s="74">
        <v>2588.236328125</v>
      </c>
      <c r="O34" s="74">
        <v>9336.9150390625</v>
      </c>
      <c r="P34" s="75"/>
      <c r="Q34" s="76"/>
      <c r="R34" s="76"/>
      <c r="S34" s="86"/>
      <c r="T34" s="48">
        <v>0</v>
      </c>
      <c r="U34" s="48">
        <v>2</v>
      </c>
      <c r="V34" s="49">
        <v>0</v>
      </c>
      <c r="W34" s="49">
        <v>0.003745</v>
      </c>
      <c r="X34" s="49">
        <v>0.011007</v>
      </c>
      <c r="Y34" s="49">
        <v>0.438239</v>
      </c>
      <c r="Z34" s="49">
        <v>1</v>
      </c>
      <c r="AA34" s="49">
        <v>0</v>
      </c>
      <c r="AB34" s="71">
        <v>34</v>
      </c>
      <c r="AC34" s="71"/>
      <c r="AD34" s="72"/>
      <c r="AE34" s="78" t="s">
        <v>1058</v>
      </c>
      <c r="AF34" s="78">
        <v>3504</v>
      </c>
      <c r="AG34" s="78">
        <v>3453</v>
      </c>
      <c r="AH34" s="78">
        <v>57603</v>
      </c>
      <c r="AI34" s="78">
        <v>84607</v>
      </c>
      <c r="AJ34" s="78"/>
      <c r="AK34" s="78"/>
      <c r="AL34" s="78"/>
      <c r="AM34" s="78"/>
      <c r="AN34" s="78"/>
      <c r="AO34" s="80">
        <v>41801.898414351854</v>
      </c>
      <c r="AP34" s="83" t="s">
        <v>1395</v>
      </c>
      <c r="AQ34" s="78" t="b">
        <v>1</v>
      </c>
      <c r="AR34" s="78" t="b">
        <v>0</v>
      </c>
      <c r="AS34" s="78" t="b">
        <v>0</v>
      </c>
      <c r="AT34" s="78" t="s">
        <v>990</v>
      </c>
      <c r="AU34" s="78">
        <v>320</v>
      </c>
      <c r="AV34" s="83" t="s">
        <v>1462</v>
      </c>
      <c r="AW34" s="78" t="b">
        <v>0</v>
      </c>
      <c r="AX34" s="78" t="s">
        <v>1504</v>
      </c>
      <c r="AY34" s="83" t="s">
        <v>1536</v>
      </c>
      <c r="AZ34" s="78" t="s">
        <v>66</v>
      </c>
      <c r="BA34" s="78" t="str">
        <f>REPLACE(INDEX(GroupVertices[Group],MATCH(Vertices[[#This Row],[Vertex]],GroupVertices[Vertex],0)),1,1,"")</f>
        <v>1</v>
      </c>
      <c r="BB34" s="48"/>
      <c r="BC34" s="48"/>
      <c r="BD34" s="48"/>
      <c r="BE34" s="48"/>
      <c r="BF34" s="48" t="s">
        <v>460</v>
      </c>
      <c r="BG34" s="48" t="s">
        <v>460</v>
      </c>
      <c r="BH34" s="121" t="s">
        <v>2082</v>
      </c>
      <c r="BI34" s="121" t="s">
        <v>2082</v>
      </c>
      <c r="BJ34" s="121" t="s">
        <v>2151</v>
      </c>
      <c r="BK34" s="121" t="s">
        <v>2151</v>
      </c>
      <c r="BL34" s="121">
        <v>2</v>
      </c>
      <c r="BM34" s="124">
        <v>8.333333333333334</v>
      </c>
      <c r="BN34" s="121">
        <v>0</v>
      </c>
      <c r="BO34" s="124">
        <v>0</v>
      </c>
      <c r="BP34" s="121">
        <v>0</v>
      </c>
      <c r="BQ34" s="124">
        <v>0</v>
      </c>
      <c r="BR34" s="121">
        <v>22</v>
      </c>
      <c r="BS34" s="124">
        <v>91.66666666666667</v>
      </c>
      <c r="BT34" s="121">
        <v>24</v>
      </c>
      <c r="BU34" s="2"/>
      <c r="BV34" s="3"/>
      <c r="BW34" s="3"/>
      <c r="BX34" s="3"/>
      <c r="BY34" s="3"/>
    </row>
    <row r="35" spans="1:77" ht="41.45" customHeight="1">
      <c r="A35" s="64" t="s">
        <v>291</v>
      </c>
      <c r="C35" s="65"/>
      <c r="D35" s="65" t="s">
        <v>64</v>
      </c>
      <c r="E35" s="66">
        <v>338.25389144511416</v>
      </c>
      <c r="F35" s="68">
        <v>99.98966406552026</v>
      </c>
      <c r="G35" s="100" t="s">
        <v>589</v>
      </c>
      <c r="H35" s="65"/>
      <c r="I35" s="69" t="s">
        <v>291</v>
      </c>
      <c r="J35" s="70"/>
      <c r="K35" s="70"/>
      <c r="L35" s="69" t="s">
        <v>1651</v>
      </c>
      <c r="M35" s="73">
        <v>4.444622430950302</v>
      </c>
      <c r="N35" s="74">
        <v>2189.888671875</v>
      </c>
      <c r="O35" s="74">
        <v>5108.37890625</v>
      </c>
      <c r="P35" s="75"/>
      <c r="Q35" s="76"/>
      <c r="R35" s="76"/>
      <c r="S35" s="86"/>
      <c r="T35" s="48">
        <v>37</v>
      </c>
      <c r="U35" s="48">
        <v>1</v>
      </c>
      <c r="V35" s="49">
        <v>1228.70873</v>
      </c>
      <c r="W35" s="49">
        <v>0.004587</v>
      </c>
      <c r="X35" s="49">
        <v>0.055913</v>
      </c>
      <c r="Y35" s="49">
        <v>6.302327</v>
      </c>
      <c r="Z35" s="49">
        <v>0.0472972972972973</v>
      </c>
      <c r="AA35" s="49">
        <v>0.02702702702702703</v>
      </c>
      <c r="AB35" s="71">
        <v>35</v>
      </c>
      <c r="AC35" s="71"/>
      <c r="AD35" s="72"/>
      <c r="AE35" s="78" t="s">
        <v>1059</v>
      </c>
      <c r="AF35" s="78">
        <v>385</v>
      </c>
      <c r="AG35" s="78">
        <v>15039</v>
      </c>
      <c r="AH35" s="78">
        <v>5043</v>
      </c>
      <c r="AI35" s="78">
        <v>11424</v>
      </c>
      <c r="AJ35" s="78"/>
      <c r="AK35" s="78" t="s">
        <v>1166</v>
      </c>
      <c r="AL35" s="78" t="s">
        <v>1239</v>
      </c>
      <c r="AM35" s="83" t="s">
        <v>1330</v>
      </c>
      <c r="AN35" s="78"/>
      <c r="AO35" s="80">
        <v>40234.90350694444</v>
      </c>
      <c r="AP35" s="83" t="s">
        <v>1396</v>
      </c>
      <c r="AQ35" s="78" t="b">
        <v>0</v>
      </c>
      <c r="AR35" s="78" t="b">
        <v>0</v>
      </c>
      <c r="AS35" s="78" t="b">
        <v>1</v>
      </c>
      <c r="AT35" s="78" t="s">
        <v>990</v>
      </c>
      <c r="AU35" s="78">
        <v>341</v>
      </c>
      <c r="AV35" s="83" t="s">
        <v>1462</v>
      </c>
      <c r="AW35" s="78" t="b">
        <v>1</v>
      </c>
      <c r="AX35" s="78" t="s">
        <v>1504</v>
      </c>
      <c r="AY35" s="83" t="s">
        <v>1537</v>
      </c>
      <c r="AZ35" s="78" t="s">
        <v>66</v>
      </c>
      <c r="BA35" s="78" t="str">
        <f>REPLACE(INDEX(GroupVertices[Group],MATCH(Vertices[[#This Row],[Vertex]],GroupVertices[Vertex],0)),1,1,"")</f>
        <v>1</v>
      </c>
      <c r="BB35" s="48"/>
      <c r="BC35" s="48"/>
      <c r="BD35" s="48"/>
      <c r="BE35" s="48"/>
      <c r="BF35" s="48" t="s">
        <v>460</v>
      </c>
      <c r="BG35" s="48" t="s">
        <v>460</v>
      </c>
      <c r="BH35" s="121" t="s">
        <v>2082</v>
      </c>
      <c r="BI35" s="121" t="s">
        <v>2082</v>
      </c>
      <c r="BJ35" s="121" t="s">
        <v>2151</v>
      </c>
      <c r="BK35" s="121" t="s">
        <v>2151</v>
      </c>
      <c r="BL35" s="121">
        <v>2</v>
      </c>
      <c r="BM35" s="124">
        <v>8.333333333333334</v>
      </c>
      <c r="BN35" s="121">
        <v>0</v>
      </c>
      <c r="BO35" s="124">
        <v>0</v>
      </c>
      <c r="BP35" s="121">
        <v>0</v>
      </c>
      <c r="BQ35" s="124">
        <v>0</v>
      </c>
      <c r="BR35" s="121">
        <v>22</v>
      </c>
      <c r="BS35" s="124">
        <v>91.66666666666667</v>
      </c>
      <c r="BT35" s="121">
        <v>24</v>
      </c>
      <c r="BU35" s="2"/>
      <c r="BV35" s="3"/>
      <c r="BW35" s="3"/>
      <c r="BX35" s="3"/>
      <c r="BY35" s="3"/>
    </row>
    <row r="36" spans="1:77" ht="41.45" customHeight="1">
      <c r="A36" s="64" t="s">
        <v>289</v>
      </c>
      <c r="C36" s="65"/>
      <c r="D36" s="65" t="s">
        <v>64</v>
      </c>
      <c r="E36" s="66">
        <v>239.01072682265078</v>
      </c>
      <c r="F36" s="68">
        <v>99.99548391346057</v>
      </c>
      <c r="G36" s="100" t="s">
        <v>587</v>
      </c>
      <c r="H36" s="65"/>
      <c r="I36" s="69" t="s">
        <v>289</v>
      </c>
      <c r="J36" s="70"/>
      <c r="K36" s="70"/>
      <c r="L36" s="69" t="s">
        <v>1652</v>
      </c>
      <c r="M36" s="73">
        <v>2.5050611073724602</v>
      </c>
      <c r="N36" s="74">
        <v>1901.223388671875</v>
      </c>
      <c r="O36" s="74">
        <v>4763.3330078125</v>
      </c>
      <c r="P36" s="75"/>
      <c r="Q36" s="76"/>
      <c r="R36" s="76"/>
      <c r="S36" s="86"/>
      <c r="T36" s="48">
        <v>38</v>
      </c>
      <c r="U36" s="48">
        <v>12</v>
      </c>
      <c r="V36" s="49">
        <v>4568.321645</v>
      </c>
      <c r="W36" s="49">
        <v>0.00565</v>
      </c>
      <c r="X36" s="49">
        <v>0.06743</v>
      </c>
      <c r="Y36" s="49">
        <v>7.932286</v>
      </c>
      <c r="Z36" s="49">
        <v>0.03885291396854764</v>
      </c>
      <c r="AA36" s="49">
        <v>0.06382978723404255</v>
      </c>
      <c r="AB36" s="71">
        <v>36</v>
      </c>
      <c r="AC36" s="71"/>
      <c r="AD36" s="72"/>
      <c r="AE36" s="78" t="s">
        <v>289</v>
      </c>
      <c r="AF36" s="78">
        <v>800</v>
      </c>
      <c r="AG36" s="78">
        <v>6571</v>
      </c>
      <c r="AH36" s="78">
        <v>21640</v>
      </c>
      <c r="AI36" s="78">
        <v>1431</v>
      </c>
      <c r="AJ36" s="78"/>
      <c r="AK36" s="78" t="s">
        <v>1167</v>
      </c>
      <c r="AL36" s="78" t="s">
        <v>1256</v>
      </c>
      <c r="AM36" s="83" t="s">
        <v>1331</v>
      </c>
      <c r="AN36" s="78"/>
      <c r="AO36" s="80">
        <v>39635.93707175926</v>
      </c>
      <c r="AP36" s="83" t="s">
        <v>1397</v>
      </c>
      <c r="AQ36" s="78" t="b">
        <v>0</v>
      </c>
      <c r="AR36" s="78" t="b">
        <v>0</v>
      </c>
      <c r="AS36" s="78" t="b">
        <v>0</v>
      </c>
      <c r="AT36" s="78" t="s">
        <v>990</v>
      </c>
      <c r="AU36" s="78">
        <v>616</v>
      </c>
      <c r="AV36" s="83" t="s">
        <v>1466</v>
      </c>
      <c r="AW36" s="78" t="b">
        <v>0</v>
      </c>
      <c r="AX36" s="78" t="s">
        <v>1504</v>
      </c>
      <c r="AY36" s="83" t="s">
        <v>1538</v>
      </c>
      <c r="AZ36" s="78" t="s">
        <v>66</v>
      </c>
      <c r="BA36" s="78" t="str">
        <f>REPLACE(INDEX(GroupVertices[Group],MATCH(Vertices[[#This Row],[Vertex]],GroupVertices[Vertex],0)),1,1,"")</f>
        <v>1</v>
      </c>
      <c r="BB36" s="48"/>
      <c r="BC36" s="48"/>
      <c r="BD36" s="48"/>
      <c r="BE36" s="48"/>
      <c r="BF36" s="48" t="s">
        <v>1856</v>
      </c>
      <c r="BG36" s="48" t="s">
        <v>467</v>
      </c>
      <c r="BH36" s="121" t="s">
        <v>2083</v>
      </c>
      <c r="BI36" s="121" t="s">
        <v>2119</v>
      </c>
      <c r="BJ36" s="121" t="s">
        <v>2152</v>
      </c>
      <c r="BK36" s="121" t="s">
        <v>2152</v>
      </c>
      <c r="BL36" s="121">
        <v>9</v>
      </c>
      <c r="BM36" s="124">
        <v>4.072398190045249</v>
      </c>
      <c r="BN36" s="121">
        <v>3</v>
      </c>
      <c r="BO36" s="124">
        <v>1.3574660633484164</v>
      </c>
      <c r="BP36" s="121">
        <v>0</v>
      </c>
      <c r="BQ36" s="124">
        <v>0</v>
      </c>
      <c r="BR36" s="121">
        <v>209</v>
      </c>
      <c r="BS36" s="124">
        <v>94.57013574660634</v>
      </c>
      <c r="BT36" s="121">
        <v>221</v>
      </c>
      <c r="BU36" s="2"/>
      <c r="BV36" s="3"/>
      <c r="BW36" s="3"/>
      <c r="BX36" s="3"/>
      <c r="BY36" s="3"/>
    </row>
    <row r="37" spans="1:77" ht="41.45" customHeight="1">
      <c r="A37" s="64" t="s">
        <v>231</v>
      </c>
      <c r="C37" s="65"/>
      <c r="D37" s="65" t="s">
        <v>64</v>
      </c>
      <c r="E37" s="66">
        <v>164.42599611205125</v>
      </c>
      <c r="F37" s="68">
        <v>99.9998577339958</v>
      </c>
      <c r="G37" s="100" t="s">
        <v>534</v>
      </c>
      <c r="H37" s="65"/>
      <c r="I37" s="69" t="s">
        <v>231</v>
      </c>
      <c r="J37" s="70"/>
      <c r="K37" s="70"/>
      <c r="L37" s="69" t="s">
        <v>1653</v>
      </c>
      <c r="M37" s="73">
        <v>1.0474125170029065</v>
      </c>
      <c r="N37" s="74">
        <v>1789.259765625</v>
      </c>
      <c r="O37" s="74">
        <v>9646.09375</v>
      </c>
      <c r="P37" s="75"/>
      <c r="Q37" s="76"/>
      <c r="R37" s="76"/>
      <c r="S37" s="86"/>
      <c r="T37" s="48">
        <v>0</v>
      </c>
      <c r="U37" s="48">
        <v>2</v>
      </c>
      <c r="V37" s="49">
        <v>0</v>
      </c>
      <c r="W37" s="49">
        <v>0.003745</v>
      </c>
      <c r="X37" s="49">
        <v>0.011007</v>
      </c>
      <c r="Y37" s="49">
        <v>0.438239</v>
      </c>
      <c r="Z37" s="49">
        <v>1</v>
      </c>
      <c r="AA37" s="49">
        <v>0</v>
      </c>
      <c r="AB37" s="71">
        <v>37</v>
      </c>
      <c r="AC37" s="71"/>
      <c r="AD37" s="72"/>
      <c r="AE37" s="78" t="s">
        <v>1060</v>
      </c>
      <c r="AF37" s="78">
        <v>277</v>
      </c>
      <c r="AG37" s="78">
        <v>207</v>
      </c>
      <c r="AH37" s="78">
        <v>5148</v>
      </c>
      <c r="AI37" s="78">
        <v>2094</v>
      </c>
      <c r="AJ37" s="78"/>
      <c r="AK37" s="78"/>
      <c r="AL37" s="78" t="s">
        <v>1257</v>
      </c>
      <c r="AM37" s="78"/>
      <c r="AN37" s="78"/>
      <c r="AO37" s="80">
        <v>39848.6684375</v>
      </c>
      <c r="AP37" s="83" t="s">
        <v>1398</v>
      </c>
      <c r="AQ37" s="78" t="b">
        <v>1</v>
      </c>
      <c r="AR37" s="78" t="b">
        <v>0</v>
      </c>
      <c r="AS37" s="78" t="b">
        <v>1</v>
      </c>
      <c r="AT37" s="78" t="s">
        <v>990</v>
      </c>
      <c r="AU37" s="78">
        <v>14</v>
      </c>
      <c r="AV37" s="83" t="s">
        <v>1462</v>
      </c>
      <c r="AW37" s="78" t="b">
        <v>0</v>
      </c>
      <c r="AX37" s="78" t="s">
        <v>1504</v>
      </c>
      <c r="AY37" s="83" t="s">
        <v>1539</v>
      </c>
      <c r="AZ37" s="78" t="s">
        <v>66</v>
      </c>
      <c r="BA37" s="78" t="str">
        <f>REPLACE(INDEX(GroupVertices[Group],MATCH(Vertices[[#This Row],[Vertex]],GroupVertices[Vertex],0)),1,1,"")</f>
        <v>1</v>
      </c>
      <c r="BB37" s="48"/>
      <c r="BC37" s="48"/>
      <c r="BD37" s="48"/>
      <c r="BE37" s="48"/>
      <c r="BF37" s="48" t="s">
        <v>460</v>
      </c>
      <c r="BG37" s="48" t="s">
        <v>460</v>
      </c>
      <c r="BH37" s="121" t="s">
        <v>2082</v>
      </c>
      <c r="BI37" s="121" t="s">
        <v>2082</v>
      </c>
      <c r="BJ37" s="121" t="s">
        <v>2151</v>
      </c>
      <c r="BK37" s="121" t="s">
        <v>2151</v>
      </c>
      <c r="BL37" s="121">
        <v>2</v>
      </c>
      <c r="BM37" s="124">
        <v>8.333333333333334</v>
      </c>
      <c r="BN37" s="121">
        <v>0</v>
      </c>
      <c r="BO37" s="124">
        <v>0</v>
      </c>
      <c r="BP37" s="121">
        <v>0</v>
      </c>
      <c r="BQ37" s="124">
        <v>0</v>
      </c>
      <c r="BR37" s="121">
        <v>22</v>
      </c>
      <c r="BS37" s="124">
        <v>91.66666666666667</v>
      </c>
      <c r="BT37" s="121">
        <v>24</v>
      </c>
      <c r="BU37" s="2"/>
      <c r="BV37" s="3"/>
      <c r="BW37" s="3"/>
      <c r="BX37" s="3"/>
      <c r="BY37" s="3"/>
    </row>
    <row r="38" spans="1:77" ht="41.45" customHeight="1">
      <c r="A38" s="64" t="s">
        <v>232</v>
      </c>
      <c r="C38" s="65"/>
      <c r="D38" s="65" t="s">
        <v>64</v>
      </c>
      <c r="E38" s="66">
        <v>166.34804134092275</v>
      </c>
      <c r="F38" s="68">
        <v>99.99974502083303</v>
      </c>
      <c r="G38" s="100" t="s">
        <v>1481</v>
      </c>
      <c r="H38" s="65"/>
      <c r="I38" s="69" t="s">
        <v>232</v>
      </c>
      <c r="J38" s="70"/>
      <c r="K38" s="70"/>
      <c r="L38" s="69" t="s">
        <v>1654</v>
      </c>
      <c r="M38" s="73">
        <v>1.0849760570438567</v>
      </c>
      <c r="N38" s="74">
        <v>5265.66064453125</v>
      </c>
      <c r="O38" s="74">
        <v>2300.13623046875</v>
      </c>
      <c r="P38" s="75"/>
      <c r="Q38" s="76"/>
      <c r="R38" s="76"/>
      <c r="S38" s="86"/>
      <c r="T38" s="48">
        <v>3</v>
      </c>
      <c r="U38" s="48">
        <v>3</v>
      </c>
      <c r="V38" s="49">
        <v>230.183333</v>
      </c>
      <c r="W38" s="49">
        <v>0.003759</v>
      </c>
      <c r="X38" s="49">
        <v>0.004426</v>
      </c>
      <c r="Y38" s="49">
        <v>1.160261</v>
      </c>
      <c r="Z38" s="49">
        <v>0.2</v>
      </c>
      <c r="AA38" s="49">
        <v>0.2</v>
      </c>
      <c r="AB38" s="71">
        <v>38</v>
      </c>
      <c r="AC38" s="71"/>
      <c r="AD38" s="72"/>
      <c r="AE38" s="78" t="s">
        <v>1061</v>
      </c>
      <c r="AF38" s="78">
        <v>147</v>
      </c>
      <c r="AG38" s="78">
        <v>371</v>
      </c>
      <c r="AH38" s="78">
        <v>274</v>
      </c>
      <c r="AI38" s="78">
        <v>808</v>
      </c>
      <c r="AJ38" s="78"/>
      <c r="AK38" s="78" t="s">
        <v>1168</v>
      </c>
      <c r="AL38" s="78"/>
      <c r="AM38" s="83" t="s">
        <v>1332</v>
      </c>
      <c r="AN38" s="78"/>
      <c r="AO38" s="80">
        <v>39875.77512731482</v>
      </c>
      <c r="AP38" s="83" t="s">
        <v>1399</v>
      </c>
      <c r="AQ38" s="78" t="b">
        <v>1</v>
      </c>
      <c r="AR38" s="78" t="b">
        <v>0</v>
      </c>
      <c r="AS38" s="78" t="b">
        <v>0</v>
      </c>
      <c r="AT38" s="78" t="s">
        <v>990</v>
      </c>
      <c r="AU38" s="78">
        <v>19</v>
      </c>
      <c r="AV38" s="83" t="s">
        <v>1462</v>
      </c>
      <c r="AW38" s="78" t="b">
        <v>0</v>
      </c>
      <c r="AX38" s="78" t="s">
        <v>1504</v>
      </c>
      <c r="AY38" s="83" t="s">
        <v>1540</v>
      </c>
      <c r="AZ38" s="78" t="s">
        <v>66</v>
      </c>
      <c r="BA38" s="78" t="str">
        <f>REPLACE(INDEX(GroupVertices[Group],MATCH(Vertices[[#This Row],[Vertex]],GroupVertices[Vertex],0)),1,1,"")</f>
        <v>2</v>
      </c>
      <c r="BB38" s="48"/>
      <c r="BC38" s="48"/>
      <c r="BD38" s="48"/>
      <c r="BE38" s="48"/>
      <c r="BF38" s="48" t="s">
        <v>460</v>
      </c>
      <c r="BG38" s="48" t="s">
        <v>460</v>
      </c>
      <c r="BH38" s="121" t="s">
        <v>2084</v>
      </c>
      <c r="BI38" s="121" t="s">
        <v>2084</v>
      </c>
      <c r="BJ38" s="121" t="s">
        <v>2153</v>
      </c>
      <c r="BK38" s="121" t="s">
        <v>2153</v>
      </c>
      <c r="BL38" s="121">
        <v>1</v>
      </c>
      <c r="BM38" s="124">
        <v>2.857142857142857</v>
      </c>
      <c r="BN38" s="121">
        <v>1</v>
      </c>
      <c r="BO38" s="124">
        <v>2.857142857142857</v>
      </c>
      <c r="BP38" s="121">
        <v>0</v>
      </c>
      <c r="BQ38" s="124">
        <v>0</v>
      </c>
      <c r="BR38" s="121">
        <v>33</v>
      </c>
      <c r="BS38" s="124">
        <v>94.28571428571429</v>
      </c>
      <c r="BT38" s="121">
        <v>35</v>
      </c>
      <c r="BU38" s="2"/>
      <c r="BV38" s="3"/>
      <c r="BW38" s="3"/>
      <c r="BX38" s="3"/>
      <c r="BY38" s="3"/>
    </row>
    <row r="39" spans="1:77" ht="41.45" customHeight="1">
      <c r="A39" s="64" t="s">
        <v>309</v>
      </c>
      <c r="C39" s="65"/>
      <c r="D39" s="65" t="s">
        <v>64</v>
      </c>
      <c r="E39" s="66">
        <v>164.42599611205125</v>
      </c>
      <c r="F39" s="68">
        <v>99.9998577339958</v>
      </c>
      <c r="G39" s="100" t="s">
        <v>1482</v>
      </c>
      <c r="H39" s="65"/>
      <c r="I39" s="69" t="s">
        <v>309</v>
      </c>
      <c r="J39" s="70"/>
      <c r="K39" s="70"/>
      <c r="L39" s="69" t="s">
        <v>1655</v>
      </c>
      <c r="M39" s="73">
        <v>1.0474125170029065</v>
      </c>
      <c r="N39" s="74">
        <v>4848.1533203125</v>
      </c>
      <c r="O39" s="74">
        <v>352.9058837890625</v>
      </c>
      <c r="P39" s="75"/>
      <c r="Q39" s="76"/>
      <c r="R39" s="76"/>
      <c r="S39" s="86"/>
      <c r="T39" s="48">
        <v>1</v>
      </c>
      <c r="U39" s="48">
        <v>0</v>
      </c>
      <c r="V39" s="49">
        <v>0</v>
      </c>
      <c r="W39" s="49">
        <v>0.002732</v>
      </c>
      <c r="X39" s="49">
        <v>0.000395</v>
      </c>
      <c r="Y39" s="49">
        <v>0.347244</v>
      </c>
      <c r="Z39" s="49">
        <v>0</v>
      </c>
      <c r="AA39" s="49">
        <v>0</v>
      </c>
      <c r="AB39" s="71">
        <v>39</v>
      </c>
      <c r="AC39" s="71"/>
      <c r="AD39" s="72"/>
      <c r="AE39" s="78" t="s">
        <v>1062</v>
      </c>
      <c r="AF39" s="78">
        <v>453</v>
      </c>
      <c r="AG39" s="78">
        <v>207</v>
      </c>
      <c r="AH39" s="78">
        <v>241</v>
      </c>
      <c r="AI39" s="78">
        <v>1111</v>
      </c>
      <c r="AJ39" s="78"/>
      <c r="AK39" s="78" t="s">
        <v>1169</v>
      </c>
      <c r="AL39" s="78"/>
      <c r="AM39" s="78"/>
      <c r="AN39" s="78"/>
      <c r="AO39" s="80">
        <v>42173.20854166667</v>
      </c>
      <c r="AP39" s="78"/>
      <c r="AQ39" s="78" t="b">
        <v>0</v>
      </c>
      <c r="AR39" s="78" t="b">
        <v>0</v>
      </c>
      <c r="AS39" s="78" t="b">
        <v>0</v>
      </c>
      <c r="AT39" s="78"/>
      <c r="AU39" s="78">
        <v>11</v>
      </c>
      <c r="AV39" s="83" t="s">
        <v>1462</v>
      </c>
      <c r="AW39" s="78" t="b">
        <v>0</v>
      </c>
      <c r="AX39" s="78" t="s">
        <v>1504</v>
      </c>
      <c r="AY39" s="83" t="s">
        <v>1541</v>
      </c>
      <c r="AZ39" s="78" t="s">
        <v>65</v>
      </c>
      <c r="BA39" s="78"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233</v>
      </c>
      <c r="C40" s="65"/>
      <c r="D40" s="65" t="s">
        <v>64</v>
      </c>
      <c r="E40" s="66">
        <v>166.09020600534242</v>
      </c>
      <c r="F40" s="68">
        <v>99.99976014089145</v>
      </c>
      <c r="G40" s="100" t="s">
        <v>1483</v>
      </c>
      <c r="H40" s="65"/>
      <c r="I40" s="69" t="s">
        <v>233</v>
      </c>
      <c r="J40" s="70"/>
      <c r="K40" s="70"/>
      <c r="L40" s="69" t="s">
        <v>1656</v>
      </c>
      <c r="M40" s="73">
        <v>1.0799370455749489</v>
      </c>
      <c r="N40" s="74">
        <v>7600.33154296875</v>
      </c>
      <c r="O40" s="74">
        <v>5328.87890625</v>
      </c>
      <c r="P40" s="75"/>
      <c r="Q40" s="76"/>
      <c r="R40" s="76"/>
      <c r="S40" s="86"/>
      <c r="T40" s="48">
        <v>0</v>
      </c>
      <c r="U40" s="48">
        <v>2</v>
      </c>
      <c r="V40" s="49">
        <v>0</v>
      </c>
      <c r="W40" s="49">
        <v>0.002924</v>
      </c>
      <c r="X40" s="49">
        <v>0.001126</v>
      </c>
      <c r="Y40" s="49">
        <v>0.527418</v>
      </c>
      <c r="Z40" s="49">
        <v>1</v>
      </c>
      <c r="AA40" s="49">
        <v>0</v>
      </c>
      <c r="AB40" s="71">
        <v>40</v>
      </c>
      <c r="AC40" s="71"/>
      <c r="AD40" s="72"/>
      <c r="AE40" s="78" t="s">
        <v>1063</v>
      </c>
      <c r="AF40" s="78">
        <v>58</v>
      </c>
      <c r="AG40" s="78">
        <v>349</v>
      </c>
      <c r="AH40" s="78">
        <v>1543</v>
      </c>
      <c r="AI40" s="78">
        <v>3850</v>
      </c>
      <c r="AJ40" s="78"/>
      <c r="AK40" s="78" t="s">
        <v>1170</v>
      </c>
      <c r="AL40" s="78" t="s">
        <v>1258</v>
      </c>
      <c r="AM40" s="83" t="s">
        <v>1333</v>
      </c>
      <c r="AN40" s="78"/>
      <c r="AO40" s="80">
        <v>42103.35197916667</v>
      </c>
      <c r="AP40" s="83" t="s">
        <v>1400</v>
      </c>
      <c r="AQ40" s="78" t="b">
        <v>1</v>
      </c>
      <c r="AR40" s="78" t="b">
        <v>0</v>
      </c>
      <c r="AS40" s="78" t="b">
        <v>0</v>
      </c>
      <c r="AT40" s="78" t="s">
        <v>990</v>
      </c>
      <c r="AU40" s="78">
        <v>8</v>
      </c>
      <c r="AV40" s="83" t="s">
        <v>1462</v>
      </c>
      <c r="AW40" s="78" t="b">
        <v>0</v>
      </c>
      <c r="AX40" s="78" t="s">
        <v>1504</v>
      </c>
      <c r="AY40" s="83" t="s">
        <v>1542</v>
      </c>
      <c r="AZ40" s="78" t="s">
        <v>66</v>
      </c>
      <c r="BA40" s="78" t="str">
        <f>REPLACE(INDEX(GroupVertices[Group],MATCH(Vertices[[#This Row],[Vertex]],GroupVertices[Vertex],0)),1,1,"")</f>
        <v>3</v>
      </c>
      <c r="BB40" s="48"/>
      <c r="BC40" s="48"/>
      <c r="BD40" s="48"/>
      <c r="BE40" s="48"/>
      <c r="BF40" s="48" t="s">
        <v>460</v>
      </c>
      <c r="BG40" s="48" t="s">
        <v>460</v>
      </c>
      <c r="BH40" s="121" t="s">
        <v>2085</v>
      </c>
      <c r="BI40" s="121" t="s">
        <v>2085</v>
      </c>
      <c r="BJ40" s="121" t="s">
        <v>2154</v>
      </c>
      <c r="BK40" s="121" t="s">
        <v>2154</v>
      </c>
      <c r="BL40" s="121">
        <v>0</v>
      </c>
      <c r="BM40" s="124">
        <v>0</v>
      </c>
      <c r="BN40" s="121">
        <v>0</v>
      </c>
      <c r="BO40" s="124">
        <v>0</v>
      </c>
      <c r="BP40" s="121">
        <v>0</v>
      </c>
      <c r="BQ40" s="124">
        <v>0</v>
      </c>
      <c r="BR40" s="121">
        <v>17</v>
      </c>
      <c r="BS40" s="124">
        <v>100</v>
      </c>
      <c r="BT40" s="121">
        <v>17</v>
      </c>
      <c r="BU40" s="2"/>
      <c r="BV40" s="3"/>
      <c r="BW40" s="3"/>
      <c r="BX40" s="3"/>
      <c r="BY40" s="3"/>
    </row>
    <row r="41" spans="1:77" ht="41.45" customHeight="1">
      <c r="A41" s="64" t="s">
        <v>259</v>
      </c>
      <c r="C41" s="65"/>
      <c r="D41" s="65" t="s">
        <v>64</v>
      </c>
      <c r="E41" s="66">
        <v>169.1256310924017</v>
      </c>
      <c r="F41" s="68">
        <v>99.99958213656734</v>
      </c>
      <c r="G41" s="100" t="s">
        <v>558</v>
      </c>
      <c r="H41" s="65"/>
      <c r="I41" s="69" t="s">
        <v>259</v>
      </c>
      <c r="J41" s="70"/>
      <c r="K41" s="70"/>
      <c r="L41" s="69" t="s">
        <v>1657</v>
      </c>
      <c r="M41" s="73">
        <v>1.139259953322547</v>
      </c>
      <c r="N41" s="74">
        <v>7447.7529296875</v>
      </c>
      <c r="O41" s="74">
        <v>6618.33154296875</v>
      </c>
      <c r="P41" s="75"/>
      <c r="Q41" s="76"/>
      <c r="R41" s="76"/>
      <c r="S41" s="86"/>
      <c r="T41" s="48">
        <v>4</v>
      </c>
      <c r="U41" s="48">
        <v>2</v>
      </c>
      <c r="V41" s="49">
        <v>1</v>
      </c>
      <c r="W41" s="49">
        <v>0.002933</v>
      </c>
      <c r="X41" s="49">
        <v>0.001327</v>
      </c>
      <c r="Y41" s="49">
        <v>0.975723</v>
      </c>
      <c r="Z41" s="49">
        <v>0.3333333333333333</v>
      </c>
      <c r="AA41" s="49">
        <v>0.3333333333333333</v>
      </c>
      <c r="AB41" s="71">
        <v>41</v>
      </c>
      <c r="AC41" s="71"/>
      <c r="AD41" s="72"/>
      <c r="AE41" s="78" t="s">
        <v>1064</v>
      </c>
      <c r="AF41" s="78">
        <v>649</v>
      </c>
      <c r="AG41" s="78">
        <v>608</v>
      </c>
      <c r="AH41" s="78">
        <v>767</v>
      </c>
      <c r="AI41" s="78">
        <v>1369</v>
      </c>
      <c r="AJ41" s="78"/>
      <c r="AK41" s="78" t="s">
        <v>1171</v>
      </c>
      <c r="AL41" s="78"/>
      <c r="AM41" s="78"/>
      <c r="AN41" s="78"/>
      <c r="AO41" s="80">
        <v>40016.80143518518</v>
      </c>
      <c r="AP41" s="83" t="s">
        <v>1401</v>
      </c>
      <c r="AQ41" s="78" t="b">
        <v>1</v>
      </c>
      <c r="AR41" s="78" t="b">
        <v>0</v>
      </c>
      <c r="AS41" s="78" t="b">
        <v>1</v>
      </c>
      <c r="AT41" s="78" t="s">
        <v>990</v>
      </c>
      <c r="AU41" s="78">
        <v>24</v>
      </c>
      <c r="AV41" s="83" t="s">
        <v>1462</v>
      </c>
      <c r="AW41" s="78" t="b">
        <v>0</v>
      </c>
      <c r="AX41" s="78" t="s">
        <v>1504</v>
      </c>
      <c r="AY41" s="83" t="s">
        <v>1543</v>
      </c>
      <c r="AZ41" s="78" t="s">
        <v>66</v>
      </c>
      <c r="BA41" s="78" t="str">
        <f>REPLACE(INDEX(GroupVertices[Group],MATCH(Vertices[[#This Row],[Vertex]],GroupVertices[Vertex],0)),1,1,"")</f>
        <v>3</v>
      </c>
      <c r="BB41" s="48"/>
      <c r="BC41" s="48"/>
      <c r="BD41" s="48"/>
      <c r="BE41" s="48"/>
      <c r="BF41" s="48" t="s">
        <v>466</v>
      </c>
      <c r="BG41" s="48" t="s">
        <v>2056</v>
      </c>
      <c r="BH41" s="121" t="s">
        <v>2086</v>
      </c>
      <c r="BI41" s="121" t="s">
        <v>2120</v>
      </c>
      <c r="BJ41" s="121" t="s">
        <v>2155</v>
      </c>
      <c r="BK41" s="121" t="s">
        <v>2182</v>
      </c>
      <c r="BL41" s="121">
        <v>2</v>
      </c>
      <c r="BM41" s="124">
        <v>3.3333333333333335</v>
      </c>
      <c r="BN41" s="121">
        <v>3</v>
      </c>
      <c r="BO41" s="124">
        <v>5</v>
      </c>
      <c r="BP41" s="121">
        <v>0</v>
      </c>
      <c r="BQ41" s="124">
        <v>0</v>
      </c>
      <c r="BR41" s="121">
        <v>55</v>
      </c>
      <c r="BS41" s="124">
        <v>91.66666666666667</v>
      </c>
      <c r="BT41" s="121">
        <v>60</v>
      </c>
      <c r="BU41" s="2"/>
      <c r="BV41" s="3"/>
      <c r="BW41" s="3"/>
      <c r="BX41" s="3"/>
      <c r="BY41" s="3"/>
    </row>
    <row r="42" spans="1:77" ht="41.45" customHeight="1">
      <c r="A42" s="64" t="s">
        <v>235</v>
      </c>
      <c r="C42" s="65"/>
      <c r="D42" s="65" t="s">
        <v>64</v>
      </c>
      <c r="E42" s="66">
        <v>162.94930282645484</v>
      </c>
      <c r="F42" s="68">
        <v>99.999944330694</v>
      </c>
      <c r="G42" s="100" t="s">
        <v>535</v>
      </c>
      <c r="H42" s="65"/>
      <c r="I42" s="69" t="s">
        <v>235</v>
      </c>
      <c r="J42" s="70"/>
      <c r="K42" s="70"/>
      <c r="L42" s="69" t="s">
        <v>1658</v>
      </c>
      <c r="M42" s="73">
        <v>1.0185527240446157</v>
      </c>
      <c r="N42" s="74">
        <v>9030.935546875</v>
      </c>
      <c r="O42" s="74">
        <v>4975.97314453125</v>
      </c>
      <c r="P42" s="75"/>
      <c r="Q42" s="76"/>
      <c r="R42" s="76"/>
      <c r="S42" s="86"/>
      <c r="T42" s="48">
        <v>0</v>
      </c>
      <c r="U42" s="48">
        <v>3</v>
      </c>
      <c r="V42" s="49">
        <v>89.966667</v>
      </c>
      <c r="W42" s="49">
        <v>0.003497</v>
      </c>
      <c r="X42" s="49">
        <v>0.002445</v>
      </c>
      <c r="Y42" s="49">
        <v>0.754344</v>
      </c>
      <c r="Z42" s="49">
        <v>0.16666666666666666</v>
      </c>
      <c r="AA42" s="49">
        <v>0</v>
      </c>
      <c r="AB42" s="71">
        <v>42</v>
      </c>
      <c r="AC42" s="71"/>
      <c r="AD42" s="72"/>
      <c r="AE42" s="78" t="s">
        <v>1065</v>
      </c>
      <c r="AF42" s="78">
        <v>110</v>
      </c>
      <c r="AG42" s="78">
        <v>81</v>
      </c>
      <c r="AH42" s="78">
        <v>74</v>
      </c>
      <c r="AI42" s="78">
        <v>368</v>
      </c>
      <c r="AJ42" s="78"/>
      <c r="AK42" s="78" t="s">
        <v>1172</v>
      </c>
      <c r="AL42" s="78" t="s">
        <v>1248</v>
      </c>
      <c r="AM42" s="83" t="s">
        <v>1334</v>
      </c>
      <c r="AN42" s="78"/>
      <c r="AO42" s="80">
        <v>42072.57854166667</v>
      </c>
      <c r="AP42" s="83" t="s">
        <v>1402</v>
      </c>
      <c r="AQ42" s="78" t="b">
        <v>1</v>
      </c>
      <c r="AR42" s="78" t="b">
        <v>0</v>
      </c>
      <c r="AS42" s="78" t="b">
        <v>1</v>
      </c>
      <c r="AT42" s="78" t="s">
        <v>990</v>
      </c>
      <c r="AU42" s="78">
        <v>1</v>
      </c>
      <c r="AV42" s="83" t="s">
        <v>1462</v>
      </c>
      <c r="AW42" s="78" t="b">
        <v>0</v>
      </c>
      <c r="AX42" s="78" t="s">
        <v>1504</v>
      </c>
      <c r="AY42" s="83" t="s">
        <v>1544</v>
      </c>
      <c r="AZ42" s="78" t="s">
        <v>66</v>
      </c>
      <c r="BA42" s="78" t="str">
        <f>REPLACE(INDEX(GroupVertices[Group],MATCH(Vertices[[#This Row],[Vertex]],GroupVertices[Vertex],0)),1,1,"")</f>
        <v>5</v>
      </c>
      <c r="BB42" s="48"/>
      <c r="BC42" s="48"/>
      <c r="BD42" s="48"/>
      <c r="BE42" s="48"/>
      <c r="BF42" s="48" t="s">
        <v>1859</v>
      </c>
      <c r="BG42" s="48" t="s">
        <v>1859</v>
      </c>
      <c r="BH42" s="121" t="s">
        <v>2087</v>
      </c>
      <c r="BI42" s="121" t="s">
        <v>2087</v>
      </c>
      <c r="BJ42" s="121" t="s">
        <v>2156</v>
      </c>
      <c r="BK42" s="121" t="s">
        <v>2156</v>
      </c>
      <c r="BL42" s="121">
        <v>2</v>
      </c>
      <c r="BM42" s="124">
        <v>6.25</v>
      </c>
      <c r="BN42" s="121">
        <v>0</v>
      </c>
      <c r="BO42" s="124">
        <v>0</v>
      </c>
      <c r="BP42" s="121">
        <v>0</v>
      </c>
      <c r="BQ42" s="124">
        <v>0</v>
      </c>
      <c r="BR42" s="121">
        <v>30</v>
      </c>
      <c r="BS42" s="124">
        <v>93.75</v>
      </c>
      <c r="BT42" s="121">
        <v>32</v>
      </c>
      <c r="BU42" s="2"/>
      <c r="BV42" s="3"/>
      <c r="BW42" s="3"/>
      <c r="BX42" s="3"/>
      <c r="BY42" s="3"/>
    </row>
    <row r="43" spans="1:77" ht="41.45" customHeight="1">
      <c r="A43" s="64" t="s">
        <v>236</v>
      </c>
      <c r="C43" s="65"/>
      <c r="D43" s="65" t="s">
        <v>64</v>
      </c>
      <c r="E43" s="66">
        <v>178.97025299637778</v>
      </c>
      <c r="F43" s="68">
        <v>99.99900482524592</v>
      </c>
      <c r="G43" s="100" t="s">
        <v>536</v>
      </c>
      <c r="H43" s="65"/>
      <c r="I43" s="69" t="s">
        <v>236</v>
      </c>
      <c r="J43" s="70"/>
      <c r="K43" s="70"/>
      <c r="L43" s="69" t="s">
        <v>1659</v>
      </c>
      <c r="M43" s="73">
        <v>1.3316585730444868</v>
      </c>
      <c r="N43" s="74">
        <v>3108.853759765625</v>
      </c>
      <c r="O43" s="74">
        <v>8477.96875</v>
      </c>
      <c r="P43" s="75"/>
      <c r="Q43" s="76"/>
      <c r="R43" s="76"/>
      <c r="S43" s="86"/>
      <c r="T43" s="48">
        <v>0</v>
      </c>
      <c r="U43" s="48">
        <v>2</v>
      </c>
      <c r="V43" s="49">
        <v>0</v>
      </c>
      <c r="W43" s="49">
        <v>0.003745</v>
      </c>
      <c r="X43" s="49">
        <v>0.011007</v>
      </c>
      <c r="Y43" s="49">
        <v>0.438239</v>
      </c>
      <c r="Z43" s="49">
        <v>1</v>
      </c>
      <c r="AA43" s="49">
        <v>0</v>
      </c>
      <c r="AB43" s="71">
        <v>43</v>
      </c>
      <c r="AC43" s="71"/>
      <c r="AD43" s="72"/>
      <c r="AE43" s="78" t="s">
        <v>1066</v>
      </c>
      <c r="AF43" s="78">
        <v>695</v>
      </c>
      <c r="AG43" s="78">
        <v>1448</v>
      </c>
      <c r="AH43" s="78">
        <v>6634</v>
      </c>
      <c r="AI43" s="78">
        <v>1227</v>
      </c>
      <c r="AJ43" s="78"/>
      <c r="AK43" s="78" t="s">
        <v>1173</v>
      </c>
      <c r="AL43" s="78" t="s">
        <v>1259</v>
      </c>
      <c r="AM43" s="83" t="s">
        <v>1335</v>
      </c>
      <c r="AN43" s="78"/>
      <c r="AO43" s="80">
        <v>40211.286261574074</v>
      </c>
      <c r="AP43" s="83" t="s">
        <v>1403</v>
      </c>
      <c r="AQ43" s="78" t="b">
        <v>0</v>
      </c>
      <c r="AR43" s="78" t="b">
        <v>0</v>
      </c>
      <c r="AS43" s="78" t="b">
        <v>0</v>
      </c>
      <c r="AT43" s="78" t="s">
        <v>990</v>
      </c>
      <c r="AU43" s="78">
        <v>111</v>
      </c>
      <c r="AV43" s="83" t="s">
        <v>1462</v>
      </c>
      <c r="AW43" s="78" t="b">
        <v>0</v>
      </c>
      <c r="AX43" s="78" t="s">
        <v>1504</v>
      </c>
      <c r="AY43" s="83" t="s">
        <v>1545</v>
      </c>
      <c r="AZ43" s="78" t="s">
        <v>66</v>
      </c>
      <c r="BA43" s="78" t="str">
        <f>REPLACE(INDEX(GroupVertices[Group],MATCH(Vertices[[#This Row],[Vertex]],GroupVertices[Vertex],0)),1,1,"")</f>
        <v>1</v>
      </c>
      <c r="BB43" s="48"/>
      <c r="BC43" s="48"/>
      <c r="BD43" s="48"/>
      <c r="BE43" s="48"/>
      <c r="BF43" s="48" t="s">
        <v>460</v>
      </c>
      <c r="BG43" s="48" t="s">
        <v>460</v>
      </c>
      <c r="BH43" s="121" t="s">
        <v>2082</v>
      </c>
      <c r="BI43" s="121" t="s">
        <v>2082</v>
      </c>
      <c r="BJ43" s="121" t="s">
        <v>2151</v>
      </c>
      <c r="BK43" s="121" t="s">
        <v>2151</v>
      </c>
      <c r="BL43" s="121">
        <v>2</v>
      </c>
      <c r="BM43" s="124">
        <v>8.333333333333334</v>
      </c>
      <c r="BN43" s="121">
        <v>0</v>
      </c>
      <c r="BO43" s="124">
        <v>0</v>
      </c>
      <c r="BP43" s="121">
        <v>0</v>
      </c>
      <c r="BQ43" s="124">
        <v>0</v>
      </c>
      <c r="BR43" s="121">
        <v>22</v>
      </c>
      <c r="BS43" s="124">
        <v>91.66666666666667</v>
      </c>
      <c r="BT43" s="121">
        <v>24</v>
      </c>
      <c r="BU43" s="2"/>
      <c r="BV43" s="3"/>
      <c r="BW43" s="3"/>
      <c r="BX43" s="3"/>
      <c r="BY43" s="3"/>
    </row>
    <row r="44" spans="1:77" ht="41.45" customHeight="1">
      <c r="A44" s="64" t="s">
        <v>237</v>
      </c>
      <c r="C44" s="65"/>
      <c r="D44" s="65" t="s">
        <v>64</v>
      </c>
      <c r="E44" s="66">
        <v>169.71162049144792</v>
      </c>
      <c r="F44" s="68">
        <v>99.99954777279821</v>
      </c>
      <c r="G44" s="100" t="s">
        <v>537</v>
      </c>
      <c r="H44" s="65"/>
      <c r="I44" s="69" t="s">
        <v>237</v>
      </c>
      <c r="J44" s="70"/>
      <c r="K44" s="70"/>
      <c r="L44" s="69" t="s">
        <v>1660</v>
      </c>
      <c r="M44" s="73">
        <v>1.1507122521155195</v>
      </c>
      <c r="N44" s="74">
        <v>1164.0943603515625</v>
      </c>
      <c r="O44" s="74">
        <v>9170.0712890625</v>
      </c>
      <c r="P44" s="75"/>
      <c r="Q44" s="76"/>
      <c r="R44" s="76"/>
      <c r="S44" s="86"/>
      <c r="T44" s="48">
        <v>0</v>
      </c>
      <c r="U44" s="48">
        <v>2</v>
      </c>
      <c r="V44" s="49">
        <v>0</v>
      </c>
      <c r="W44" s="49">
        <v>0.003745</v>
      </c>
      <c r="X44" s="49">
        <v>0.011007</v>
      </c>
      <c r="Y44" s="49">
        <v>0.438239</v>
      </c>
      <c r="Z44" s="49">
        <v>1</v>
      </c>
      <c r="AA44" s="49">
        <v>0</v>
      </c>
      <c r="AB44" s="71">
        <v>44</v>
      </c>
      <c r="AC44" s="71"/>
      <c r="AD44" s="72"/>
      <c r="AE44" s="78" t="s">
        <v>1067</v>
      </c>
      <c r="AF44" s="78">
        <v>680</v>
      </c>
      <c r="AG44" s="78">
        <v>658</v>
      </c>
      <c r="AH44" s="78">
        <v>23927</v>
      </c>
      <c r="AI44" s="78">
        <v>33030</v>
      </c>
      <c r="AJ44" s="78"/>
      <c r="AK44" s="78" t="s">
        <v>1174</v>
      </c>
      <c r="AL44" s="78" t="s">
        <v>1260</v>
      </c>
      <c r="AM44" s="83" t="s">
        <v>1336</v>
      </c>
      <c r="AN44" s="78"/>
      <c r="AO44" s="80">
        <v>40924.69608796296</v>
      </c>
      <c r="AP44" s="83" t="s">
        <v>1404</v>
      </c>
      <c r="AQ44" s="78" t="b">
        <v>0</v>
      </c>
      <c r="AR44" s="78" t="b">
        <v>0</v>
      </c>
      <c r="AS44" s="78" t="b">
        <v>1</v>
      </c>
      <c r="AT44" s="78" t="s">
        <v>990</v>
      </c>
      <c r="AU44" s="78">
        <v>9</v>
      </c>
      <c r="AV44" s="83" t="s">
        <v>1466</v>
      </c>
      <c r="AW44" s="78" t="b">
        <v>0</v>
      </c>
      <c r="AX44" s="78" t="s">
        <v>1504</v>
      </c>
      <c r="AY44" s="83" t="s">
        <v>1546</v>
      </c>
      <c r="AZ44" s="78" t="s">
        <v>66</v>
      </c>
      <c r="BA44" s="78" t="str">
        <f>REPLACE(INDEX(GroupVertices[Group],MATCH(Vertices[[#This Row],[Vertex]],GroupVertices[Vertex],0)),1,1,"")</f>
        <v>1</v>
      </c>
      <c r="BB44" s="48"/>
      <c r="BC44" s="48"/>
      <c r="BD44" s="48"/>
      <c r="BE44" s="48"/>
      <c r="BF44" s="48" t="s">
        <v>460</v>
      </c>
      <c r="BG44" s="48" t="s">
        <v>460</v>
      </c>
      <c r="BH44" s="121" t="s">
        <v>2082</v>
      </c>
      <c r="BI44" s="121" t="s">
        <v>2082</v>
      </c>
      <c r="BJ44" s="121" t="s">
        <v>2151</v>
      </c>
      <c r="BK44" s="121" t="s">
        <v>2151</v>
      </c>
      <c r="BL44" s="121">
        <v>2</v>
      </c>
      <c r="BM44" s="124">
        <v>8.333333333333334</v>
      </c>
      <c r="BN44" s="121">
        <v>0</v>
      </c>
      <c r="BO44" s="124">
        <v>0</v>
      </c>
      <c r="BP44" s="121">
        <v>0</v>
      </c>
      <c r="BQ44" s="124">
        <v>0</v>
      </c>
      <c r="BR44" s="121">
        <v>22</v>
      </c>
      <c r="BS44" s="124">
        <v>91.66666666666667</v>
      </c>
      <c r="BT44" s="121">
        <v>24</v>
      </c>
      <c r="BU44" s="2"/>
      <c r="BV44" s="3"/>
      <c r="BW44" s="3"/>
      <c r="BX44" s="3"/>
      <c r="BY44" s="3"/>
    </row>
    <row r="45" spans="1:77" ht="41.45" customHeight="1">
      <c r="A45" s="64" t="s">
        <v>238</v>
      </c>
      <c r="C45" s="65"/>
      <c r="D45" s="65" t="s">
        <v>64</v>
      </c>
      <c r="E45" s="66">
        <v>192.97539963358182</v>
      </c>
      <c r="F45" s="68">
        <v>99.99818353116365</v>
      </c>
      <c r="G45" s="100" t="s">
        <v>538</v>
      </c>
      <c r="H45" s="65"/>
      <c r="I45" s="69" t="s">
        <v>238</v>
      </c>
      <c r="J45" s="70"/>
      <c r="K45" s="70"/>
      <c r="L45" s="69" t="s">
        <v>1661</v>
      </c>
      <c r="M45" s="73">
        <v>1.6053685141965321</v>
      </c>
      <c r="N45" s="74">
        <v>5881.9267578125</v>
      </c>
      <c r="O45" s="74">
        <v>721.8207397460938</v>
      </c>
      <c r="P45" s="75"/>
      <c r="Q45" s="76"/>
      <c r="R45" s="76"/>
      <c r="S45" s="86"/>
      <c r="T45" s="48">
        <v>0</v>
      </c>
      <c r="U45" s="48">
        <v>2</v>
      </c>
      <c r="V45" s="49">
        <v>0</v>
      </c>
      <c r="W45" s="49">
        <v>0.003257</v>
      </c>
      <c r="X45" s="49">
        <v>0.001694</v>
      </c>
      <c r="Y45" s="49">
        <v>0.507099</v>
      </c>
      <c r="Z45" s="49">
        <v>1</v>
      </c>
      <c r="AA45" s="49">
        <v>0</v>
      </c>
      <c r="AB45" s="71">
        <v>45</v>
      </c>
      <c r="AC45" s="71"/>
      <c r="AD45" s="72"/>
      <c r="AE45" s="78" t="s">
        <v>1068</v>
      </c>
      <c r="AF45" s="78">
        <v>888</v>
      </c>
      <c r="AG45" s="78">
        <v>2643</v>
      </c>
      <c r="AH45" s="78">
        <v>8880</v>
      </c>
      <c r="AI45" s="78">
        <v>12472</v>
      </c>
      <c r="AJ45" s="78"/>
      <c r="AK45" s="78" t="s">
        <v>1175</v>
      </c>
      <c r="AL45" s="78" t="s">
        <v>1261</v>
      </c>
      <c r="AM45" s="78"/>
      <c r="AN45" s="78"/>
      <c r="AO45" s="80">
        <v>39824.13381944445</v>
      </c>
      <c r="AP45" s="83" t="s">
        <v>1405</v>
      </c>
      <c r="AQ45" s="78" t="b">
        <v>0</v>
      </c>
      <c r="AR45" s="78" t="b">
        <v>0</v>
      </c>
      <c r="AS45" s="78" t="b">
        <v>0</v>
      </c>
      <c r="AT45" s="78" t="s">
        <v>1460</v>
      </c>
      <c r="AU45" s="78">
        <v>106</v>
      </c>
      <c r="AV45" s="83" t="s">
        <v>1465</v>
      </c>
      <c r="AW45" s="78" t="b">
        <v>0</v>
      </c>
      <c r="AX45" s="78" t="s">
        <v>1504</v>
      </c>
      <c r="AY45" s="83" t="s">
        <v>1547</v>
      </c>
      <c r="AZ45" s="78" t="s">
        <v>66</v>
      </c>
      <c r="BA45" s="78" t="str">
        <f>REPLACE(INDEX(GroupVertices[Group],MATCH(Vertices[[#This Row],[Vertex]],GroupVertices[Vertex],0)),1,1,"")</f>
        <v>2</v>
      </c>
      <c r="BB45" s="48"/>
      <c r="BC45" s="48"/>
      <c r="BD45" s="48"/>
      <c r="BE45" s="48"/>
      <c r="BF45" s="48"/>
      <c r="BG45" s="48"/>
      <c r="BH45" s="121" t="s">
        <v>2088</v>
      </c>
      <c r="BI45" s="121" t="s">
        <v>2088</v>
      </c>
      <c r="BJ45" s="121" t="s">
        <v>2157</v>
      </c>
      <c r="BK45" s="121" t="s">
        <v>2157</v>
      </c>
      <c r="BL45" s="121">
        <v>1</v>
      </c>
      <c r="BM45" s="124">
        <v>4.3478260869565215</v>
      </c>
      <c r="BN45" s="121">
        <v>1</v>
      </c>
      <c r="BO45" s="124">
        <v>4.3478260869565215</v>
      </c>
      <c r="BP45" s="121">
        <v>0</v>
      </c>
      <c r="BQ45" s="124">
        <v>0</v>
      </c>
      <c r="BR45" s="121">
        <v>21</v>
      </c>
      <c r="BS45" s="124">
        <v>91.30434782608695</v>
      </c>
      <c r="BT45" s="121">
        <v>23</v>
      </c>
      <c r="BU45" s="2"/>
      <c r="BV45" s="3"/>
      <c r="BW45" s="3"/>
      <c r="BX45" s="3"/>
      <c r="BY45" s="3"/>
    </row>
    <row r="46" spans="1:77" ht="41.45" customHeight="1">
      <c r="A46" s="64" t="s">
        <v>239</v>
      </c>
      <c r="C46" s="65"/>
      <c r="D46" s="65" t="s">
        <v>64</v>
      </c>
      <c r="E46" s="66">
        <v>165.0940240269639</v>
      </c>
      <c r="F46" s="68">
        <v>99.99981855929897</v>
      </c>
      <c r="G46" s="100" t="s">
        <v>539</v>
      </c>
      <c r="H46" s="65"/>
      <c r="I46" s="69" t="s">
        <v>239</v>
      </c>
      <c r="J46" s="70"/>
      <c r="K46" s="70"/>
      <c r="L46" s="69" t="s">
        <v>1662</v>
      </c>
      <c r="M46" s="73">
        <v>1.0604681376268954</v>
      </c>
      <c r="N46" s="74">
        <v>2270.03759765625</v>
      </c>
      <c r="O46" s="74">
        <v>8753.259765625</v>
      </c>
      <c r="P46" s="75"/>
      <c r="Q46" s="76"/>
      <c r="R46" s="76"/>
      <c r="S46" s="86"/>
      <c r="T46" s="48">
        <v>0</v>
      </c>
      <c r="U46" s="48">
        <v>3</v>
      </c>
      <c r="V46" s="49">
        <v>0</v>
      </c>
      <c r="W46" s="49">
        <v>0.003759</v>
      </c>
      <c r="X46" s="49">
        <v>0.015274</v>
      </c>
      <c r="Y46" s="49">
        <v>0.581462</v>
      </c>
      <c r="Z46" s="49">
        <v>0.8333333333333334</v>
      </c>
      <c r="AA46" s="49">
        <v>0</v>
      </c>
      <c r="AB46" s="71">
        <v>46</v>
      </c>
      <c r="AC46" s="71"/>
      <c r="AD46" s="72"/>
      <c r="AE46" s="78" t="s">
        <v>1069</v>
      </c>
      <c r="AF46" s="78">
        <v>651</v>
      </c>
      <c r="AG46" s="78">
        <v>264</v>
      </c>
      <c r="AH46" s="78">
        <v>4539</v>
      </c>
      <c r="AI46" s="78">
        <v>41301</v>
      </c>
      <c r="AJ46" s="78"/>
      <c r="AK46" s="78" t="s">
        <v>1176</v>
      </c>
      <c r="AL46" s="78" t="s">
        <v>1262</v>
      </c>
      <c r="AM46" s="78"/>
      <c r="AN46" s="78"/>
      <c r="AO46" s="80">
        <v>40694.26412037037</v>
      </c>
      <c r="AP46" s="83" t="s">
        <v>1406</v>
      </c>
      <c r="AQ46" s="78" t="b">
        <v>0</v>
      </c>
      <c r="AR46" s="78" t="b">
        <v>0</v>
      </c>
      <c r="AS46" s="78" t="b">
        <v>1</v>
      </c>
      <c r="AT46" s="78" t="s">
        <v>990</v>
      </c>
      <c r="AU46" s="78">
        <v>5</v>
      </c>
      <c r="AV46" s="83" t="s">
        <v>1462</v>
      </c>
      <c r="AW46" s="78" t="b">
        <v>0</v>
      </c>
      <c r="AX46" s="78" t="s">
        <v>1504</v>
      </c>
      <c r="AY46" s="83" t="s">
        <v>1548</v>
      </c>
      <c r="AZ46" s="78" t="s">
        <v>66</v>
      </c>
      <c r="BA46" s="78" t="str">
        <f>REPLACE(INDEX(GroupVertices[Group],MATCH(Vertices[[#This Row],[Vertex]],GroupVertices[Vertex],0)),1,1,"")</f>
        <v>1</v>
      </c>
      <c r="BB46" s="48"/>
      <c r="BC46" s="48"/>
      <c r="BD46" s="48"/>
      <c r="BE46" s="48"/>
      <c r="BF46" s="48" t="s">
        <v>460</v>
      </c>
      <c r="BG46" s="48" t="s">
        <v>460</v>
      </c>
      <c r="BH46" s="121" t="s">
        <v>2089</v>
      </c>
      <c r="BI46" s="121" t="s">
        <v>2089</v>
      </c>
      <c r="BJ46" s="121" t="s">
        <v>2158</v>
      </c>
      <c r="BK46" s="121" t="s">
        <v>2158</v>
      </c>
      <c r="BL46" s="121">
        <v>1</v>
      </c>
      <c r="BM46" s="124">
        <v>5</v>
      </c>
      <c r="BN46" s="121">
        <v>0</v>
      </c>
      <c r="BO46" s="124">
        <v>0</v>
      </c>
      <c r="BP46" s="121">
        <v>0</v>
      </c>
      <c r="BQ46" s="124">
        <v>0</v>
      </c>
      <c r="BR46" s="121">
        <v>19</v>
      </c>
      <c r="BS46" s="124">
        <v>95</v>
      </c>
      <c r="BT46" s="121">
        <v>20</v>
      </c>
      <c r="BU46" s="2"/>
      <c r="BV46" s="3"/>
      <c r="BW46" s="3"/>
      <c r="BX46" s="3"/>
      <c r="BY46" s="3"/>
    </row>
    <row r="47" spans="1:77" ht="41.45" customHeight="1">
      <c r="A47" s="64" t="s">
        <v>290</v>
      </c>
      <c r="C47" s="65"/>
      <c r="D47" s="65" t="s">
        <v>64</v>
      </c>
      <c r="E47" s="66">
        <v>1000</v>
      </c>
      <c r="F47" s="68">
        <v>99.95085774831402</v>
      </c>
      <c r="G47" s="100" t="s">
        <v>588</v>
      </c>
      <c r="H47" s="65"/>
      <c r="I47" s="69" t="s">
        <v>290</v>
      </c>
      <c r="J47" s="70"/>
      <c r="K47" s="70"/>
      <c r="L47" s="69" t="s">
        <v>1663</v>
      </c>
      <c r="M47" s="73">
        <v>17.37747441187841</v>
      </c>
      <c r="N47" s="74">
        <v>2307.74365234375</v>
      </c>
      <c r="O47" s="74">
        <v>4548.21630859375</v>
      </c>
      <c r="P47" s="75"/>
      <c r="Q47" s="76"/>
      <c r="R47" s="76"/>
      <c r="S47" s="86"/>
      <c r="T47" s="48">
        <v>28</v>
      </c>
      <c r="U47" s="48">
        <v>2</v>
      </c>
      <c r="V47" s="49">
        <v>234</v>
      </c>
      <c r="W47" s="49">
        <v>0.004167</v>
      </c>
      <c r="X47" s="49">
        <v>0.04781</v>
      </c>
      <c r="Y47" s="49">
        <v>4.886417</v>
      </c>
      <c r="Z47" s="49">
        <v>0.06896551724137931</v>
      </c>
      <c r="AA47" s="49">
        <v>0.034482758620689655</v>
      </c>
      <c r="AB47" s="71">
        <v>47</v>
      </c>
      <c r="AC47" s="71"/>
      <c r="AD47" s="72"/>
      <c r="AE47" s="78" t="s">
        <v>1070</v>
      </c>
      <c r="AF47" s="78">
        <v>29</v>
      </c>
      <c r="AG47" s="78">
        <v>71503</v>
      </c>
      <c r="AH47" s="78">
        <v>13723</v>
      </c>
      <c r="AI47" s="78">
        <v>102584</v>
      </c>
      <c r="AJ47" s="78"/>
      <c r="AK47" s="78" t="s">
        <v>1177</v>
      </c>
      <c r="AL47" s="78" t="s">
        <v>1263</v>
      </c>
      <c r="AM47" s="83" t="s">
        <v>1337</v>
      </c>
      <c r="AN47" s="78"/>
      <c r="AO47" s="80">
        <v>42738.838784722226</v>
      </c>
      <c r="AP47" s="83" t="s">
        <v>1407</v>
      </c>
      <c r="AQ47" s="78" t="b">
        <v>1</v>
      </c>
      <c r="AR47" s="78" t="b">
        <v>0</v>
      </c>
      <c r="AS47" s="78" t="b">
        <v>0</v>
      </c>
      <c r="AT47" s="78" t="s">
        <v>990</v>
      </c>
      <c r="AU47" s="78">
        <v>189</v>
      </c>
      <c r="AV47" s="78"/>
      <c r="AW47" s="78" t="b">
        <v>0</v>
      </c>
      <c r="AX47" s="78" t="s">
        <v>1504</v>
      </c>
      <c r="AY47" s="83" t="s">
        <v>1549</v>
      </c>
      <c r="AZ47" s="78" t="s">
        <v>66</v>
      </c>
      <c r="BA47" s="78" t="str">
        <f>REPLACE(INDEX(GroupVertices[Group],MATCH(Vertices[[#This Row],[Vertex]],GroupVertices[Vertex],0)),1,1,"")</f>
        <v>1</v>
      </c>
      <c r="BB47" s="48"/>
      <c r="BC47" s="48"/>
      <c r="BD47" s="48"/>
      <c r="BE47" s="48"/>
      <c r="BF47" s="48" t="s">
        <v>460</v>
      </c>
      <c r="BG47" s="48" t="s">
        <v>460</v>
      </c>
      <c r="BH47" s="121" t="s">
        <v>2089</v>
      </c>
      <c r="BI47" s="121" t="s">
        <v>2089</v>
      </c>
      <c r="BJ47" s="121" t="s">
        <v>2158</v>
      </c>
      <c r="BK47" s="121" t="s">
        <v>2158</v>
      </c>
      <c r="BL47" s="121">
        <v>1</v>
      </c>
      <c r="BM47" s="124">
        <v>5</v>
      </c>
      <c r="BN47" s="121">
        <v>0</v>
      </c>
      <c r="BO47" s="124">
        <v>0</v>
      </c>
      <c r="BP47" s="121">
        <v>0</v>
      </c>
      <c r="BQ47" s="124">
        <v>0</v>
      </c>
      <c r="BR47" s="121">
        <v>19</v>
      </c>
      <c r="BS47" s="124">
        <v>95</v>
      </c>
      <c r="BT47" s="121">
        <v>20</v>
      </c>
      <c r="BU47" s="2"/>
      <c r="BV47" s="3"/>
      <c r="BW47" s="3"/>
      <c r="BX47" s="3"/>
      <c r="BY47" s="3"/>
    </row>
    <row r="48" spans="1:77" ht="41.45" customHeight="1">
      <c r="A48" s="64" t="s">
        <v>240</v>
      </c>
      <c r="C48" s="65"/>
      <c r="D48" s="65" t="s">
        <v>64</v>
      </c>
      <c r="E48" s="66">
        <v>162.77350600674097</v>
      </c>
      <c r="F48" s="68">
        <v>99.99995463982475</v>
      </c>
      <c r="G48" s="100" t="s">
        <v>540</v>
      </c>
      <c r="H48" s="65"/>
      <c r="I48" s="69" t="s">
        <v>240</v>
      </c>
      <c r="J48" s="70"/>
      <c r="K48" s="70"/>
      <c r="L48" s="69" t="s">
        <v>1664</v>
      </c>
      <c r="M48" s="73">
        <v>1.0151170344067237</v>
      </c>
      <c r="N48" s="74">
        <v>3560.899169921875</v>
      </c>
      <c r="O48" s="74">
        <v>5371.04296875</v>
      </c>
      <c r="P48" s="75"/>
      <c r="Q48" s="76"/>
      <c r="R48" s="76"/>
      <c r="S48" s="86"/>
      <c r="T48" s="48">
        <v>0</v>
      </c>
      <c r="U48" s="48">
        <v>3</v>
      </c>
      <c r="V48" s="49">
        <v>0</v>
      </c>
      <c r="W48" s="49">
        <v>0.003759</v>
      </c>
      <c r="X48" s="49">
        <v>0.015274</v>
      </c>
      <c r="Y48" s="49">
        <v>0.581462</v>
      </c>
      <c r="Z48" s="49">
        <v>0.8333333333333334</v>
      </c>
      <c r="AA48" s="49">
        <v>0</v>
      </c>
      <c r="AB48" s="71">
        <v>48</v>
      </c>
      <c r="AC48" s="71"/>
      <c r="AD48" s="72"/>
      <c r="AE48" s="78" t="s">
        <v>1071</v>
      </c>
      <c r="AF48" s="78">
        <v>170</v>
      </c>
      <c r="AG48" s="78">
        <v>66</v>
      </c>
      <c r="AH48" s="78">
        <v>6931</v>
      </c>
      <c r="AI48" s="78">
        <v>34951</v>
      </c>
      <c r="AJ48" s="78"/>
      <c r="AK48" s="78" t="s">
        <v>1178</v>
      </c>
      <c r="AL48" s="78" t="s">
        <v>1264</v>
      </c>
      <c r="AM48" s="78"/>
      <c r="AN48" s="78"/>
      <c r="AO48" s="80">
        <v>41290.71671296296</v>
      </c>
      <c r="AP48" s="83" t="s">
        <v>1408</v>
      </c>
      <c r="AQ48" s="78" t="b">
        <v>1</v>
      </c>
      <c r="AR48" s="78" t="b">
        <v>0</v>
      </c>
      <c r="AS48" s="78" t="b">
        <v>0</v>
      </c>
      <c r="AT48" s="78" t="s">
        <v>990</v>
      </c>
      <c r="AU48" s="78">
        <v>0</v>
      </c>
      <c r="AV48" s="83" t="s">
        <v>1462</v>
      </c>
      <c r="AW48" s="78" t="b">
        <v>0</v>
      </c>
      <c r="AX48" s="78" t="s">
        <v>1504</v>
      </c>
      <c r="AY48" s="83" t="s">
        <v>1550</v>
      </c>
      <c r="AZ48" s="78" t="s">
        <v>66</v>
      </c>
      <c r="BA48" s="78" t="str">
        <f>REPLACE(INDEX(GroupVertices[Group],MATCH(Vertices[[#This Row],[Vertex]],GroupVertices[Vertex],0)),1,1,"")</f>
        <v>1</v>
      </c>
      <c r="BB48" s="48"/>
      <c r="BC48" s="48"/>
      <c r="BD48" s="48"/>
      <c r="BE48" s="48"/>
      <c r="BF48" s="48" t="s">
        <v>460</v>
      </c>
      <c r="BG48" s="48" t="s">
        <v>460</v>
      </c>
      <c r="BH48" s="121" t="s">
        <v>2089</v>
      </c>
      <c r="BI48" s="121" t="s">
        <v>2089</v>
      </c>
      <c r="BJ48" s="121" t="s">
        <v>2158</v>
      </c>
      <c r="BK48" s="121" t="s">
        <v>2158</v>
      </c>
      <c r="BL48" s="121">
        <v>1</v>
      </c>
      <c r="BM48" s="124">
        <v>5</v>
      </c>
      <c r="BN48" s="121">
        <v>0</v>
      </c>
      <c r="BO48" s="124">
        <v>0</v>
      </c>
      <c r="BP48" s="121">
        <v>0</v>
      </c>
      <c r="BQ48" s="124">
        <v>0</v>
      </c>
      <c r="BR48" s="121">
        <v>19</v>
      </c>
      <c r="BS48" s="124">
        <v>95</v>
      </c>
      <c r="BT48" s="121">
        <v>20</v>
      </c>
      <c r="BU48" s="2"/>
      <c r="BV48" s="3"/>
      <c r="BW48" s="3"/>
      <c r="BX48" s="3"/>
      <c r="BY48" s="3"/>
    </row>
    <row r="49" spans="1:77" ht="41.45" customHeight="1">
      <c r="A49" s="64" t="s">
        <v>241</v>
      </c>
      <c r="C49" s="65"/>
      <c r="D49" s="65" t="s">
        <v>64</v>
      </c>
      <c r="E49" s="66">
        <v>164.00408374473798</v>
      </c>
      <c r="F49" s="68">
        <v>99.99988247590957</v>
      </c>
      <c r="G49" s="100" t="s">
        <v>541</v>
      </c>
      <c r="H49" s="65"/>
      <c r="I49" s="69" t="s">
        <v>241</v>
      </c>
      <c r="J49" s="70"/>
      <c r="K49" s="70"/>
      <c r="L49" s="69" t="s">
        <v>1665</v>
      </c>
      <c r="M49" s="73">
        <v>1.0391668618719663</v>
      </c>
      <c r="N49" s="74">
        <v>2431.109375</v>
      </c>
      <c r="O49" s="74">
        <v>1692.4132080078125</v>
      </c>
      <c r="P49" s="75"/>
      <c r="Q49" s="76"/>
      <c r="R49" s="76"/>
      <c r="S49" s="86"/>
      <c r="T49" s="48">
        <v>0</v>
      </c>
      <c r="U49" s="48">
        <v>3</v>
      </c>
      <c r="V49" s="49">
        <v>0</v>
      </c>
      <c r="W49" s="49">
        <v>0.003759</v>
      </c>
      <c r="X49" s="49">
        <v>0.015274</v>
      </c>
      <c r="Y49" s="49">
        <v>0.581462</v>
      </c>
      <c r="Z49" s="49">
        <v>0.8333333333333334</v>
      </c>
      <c r="AA49" s="49">
        <v>0</v>
      </c>
      <c r="AB49" s="71">
        <v>49</v>
      </c>
      <c r="AC49" s="71"/>
      <c r="AD49" s="72"/>
      <c r="AE49" s="78" t="s">
        <v>1072</v>
      </c>
      <c r="AF49" s="78">
        <v>1402</v>
      </c>
      <c r="AG49" s="78">
        <v>171</v>
      </c>
      <c r="AH49" s="78">
        <v>5001</v>
      </c>
      <c r="AI49" s="78">
        <v>104021</v>
      </c>
      <c r="AJ49" s="78"/>
      <c r="AK49" s="78" t="s">
        <v>1179</v>
      </c>
      <c r="AL49" s="78" t="s">
        <v>1265</v>
      </c>
      <c r="AM49" s="78"/>
      <c r="AN49" s="78"/>
      <c r="AO49" s="80">
        <v>41140.94733796296</v>
      </c>
      <c r="AP49" s="83" t="s">
        <v>1409</v>
      </c>
      <c r="AQ49" s="78" t="b">
        <v>0</v>
      </c>
      <c r="AR49" s="78" t="b">
        <v>0</v>
      </c>
      <c r="AS49" s="78" t="b">
        <v>0</v>
      </c>
      <c r="AT49" s="78" t="s">
        <v>990</v>
      </c>
      <c r="AU49" s="78">
        <v>2</v>
      </c>
      <c r="AV49" s="83" t="s">
        <v>1462</v>
      </c>
      <c r="AW49" s="78" t="b">
        <v>0</v>
      </c>
      <c r="AX49" s="78" t="s">
        <v>1504</v>
      </c>
      <c r="AY49" s="83" t="s">
        <v>1551</v>
      </c>
      <c r="AZ49" s="78" t="s">
        <v>66</v>
      </c>
      <c r="BA49" s="78" t="str">
        <f>REPLACE(INDEX(GroupVertices[Group],MATCH(Vertices[[#This Row],[Vertex]],GroupVertices[Vertex],0)),1,1,"")</f>
        <v>1</v>
      </c>
      <c r="BB49" s="48"/>
      <c r="BC49" s="48"/>
      <c r="BD49" s="48"/>
      <c r="BE49" s="48"/>
      <c r="BF49" s="48" t="s">
        <v>460</v>
      </c>
      <c r="BG49" s="48" t="s">
        <v>460</v>
      </c>
      <c r="BH49" s="121" t="s">
        <v>2089</v>
      </c>
      <c r="BI49" s="121" t="s">
        <v>2089</v>
      </c>
      <c r="BJ49" s="121" t="s">
        <v>2158</v>
      </c>
      <c r="BK49" s="121" t="s">
        <v>2158</v>
      </c>
      <c r="BL49" s="121">
        <v>1</v>
      </c>
      <c r="BM49" s="124">
        <v>5</v>
      </c>
      <c r="BN49" s="121">
        <v>0</v>
      </c>
      <c r="BO49" s="124">
        <v>0</v>
      </c>
      <c r="BP49" s="121">
        <v>0</v>
      </c>
      <c r="BQ49" s="124">
        <v>0</v>
      </c>
      <c r="BR49" s="121">
        <v>19</v>
      </c>
      <c r="BS49" s="124">
        <v>95</v>
      </c>
      <c r="BT49" s="121">
        <v>20</v>
      </c>
      <c r="BU49" s="2"/>
      <c r="BV49" s="3"/>
      <c r="BW49" s="3"/>
      <c r="BX49" s="3"/>
      <c r="BY49" s="3"/>
    </row>
    <row r="50" spans="1:77" ht="41.45" customHeight="1">
      <c r="A50" s="64" t="s">
        <v>242</v>
      </c>
      <c r="C50" s="65"/>
      <c r="D50" s="65" t="s">
        <v>64</v>
      </c>
      <c r="E50" s="66">
        <v>163.00790176635945</v>
      </c>
      <c r="F50" s="68">
        <v>99.99994089431709</v>
      </c>
      <c r="G50" s="100" t="s">
        <v>542</v>
      </c>
      <c r="H50" s="65"/>
      <c r="I50" s="69" t="s">
        <v>242</v>
      </c>
      <c r="J50" s="70"/>
      <c r="K50" s="70"/>
      <c r="L50" s="69" t="s">
        <v>1666</v>
      </c>
      <c r="M50" s="73">
        <v>1.0196979539239128</v>
      </c>
      <c r="N50" s="74">
        <v>924.5676879882812</v>
      </c>
      <c r="O50" s="74">
        <v>6175.4130859375</v>
      </c>
      <c r="P50" s="75"/>
      <c r="Q50" s="76"/>
      <c r="R50" s="76"/>
      <c r="S50" s="86"/>
      <c r="T50" s="48">
        <v>0</v>
      </c>
      <c r="U50" s="48">
        <v>3</v>
      </c>
      <c r="V50" s="49">
        <v>0</v>
      </c>
      <c r="W50" s="49">
        <v>0.003759</v>
      </c>
      <c r="X50" s="49">
        <v>0.015274</v>
      </c>
      <c r="Y50" s="49">
        <v>0.581462</v>
      </c>
      <c r="Z50" s="49">
        <v>0.8333333333333334</v>
      </c>
      <c r="AA50" s="49">
        <v>0</v>
      </c>
      <c r="AB50" s="71">
        <v>50</v>
      </c>
      <c r="AC50" s="71"/>
      <c r="AD50" s="72"/>
      <c r="AE50" s="78" t="s">
        <v>1073</v>
      </c>
      <c r="AF50" s="78">
        <v>237</v>
      </c>
      <c r="AG50" s="78">
        <v>86</v>
      </c>
      <c r="AH50" s="78">
        <v>2330</v>
      </c>
      <c r="AI50" s="78">
        <v>11175</v>
      </c>
      <c r="AJ50" s="78"/>
      <c r="AK50" s="78" t="s">
        <v>1180</v>
      </c>
      <c r="AL50" s="78" t="s">
        <v>1266</v>
      </c>
      <c r="AM50" s="78"/>
      <c r="AN50" s="78"/>
      <c r="AO50" s="80">
        <v>43284.06775462963</v>
      </c>
      <c r="AP50" s="78"/>
      <c r="AQ50" s="78" t="b">
        <v>1</v>
      </c>
      <c r="AR50" s="78" t="b">
        <v>0</v>
      </c>
      <c r="AS50" s="78" t="b">
        <v>0</v>
      </c>
      <c r="AT50" s="78" t="s">
        <v>990</v>
      </c>
      <c r="AU50" s="78">
        <v>0</v>
      </c>
      <c r="AV50" s="78"/>
      <c r="AW50" s="78" t="b">
        <v>0</v>
      </c>
      <c r="AX50" s="78" t="s">
        <v>1504</v>
      </c>
      <c r="AY50" s="83" t="s">
        <v>1552</v>
      </c>
      <c r="AZ50" s="78" t="s">
        <v>66</v>
      </c>
      <c r="BA50" s="78" t="str">
        <f>REPLACE(INDEX(GroupVertices[Group],MATCH(Vertices[[#This Row],[Vertex]],GroupVertices[Vertex],0)),1,1,"")</f>
        <v>1</v>
      </c>
      <c r="BB50" s="48"/>
      <c r="BC50" s="48"/>
      <c r="BD50" s="48"/>
      <c r="BE50" s="48"/>
      <c r="BF50" s="48" t="s">
        <v>460</v>
      </c>
      <c r="BG50" s="48" t="s">
        <v>460</v>
      </c>
      <c r="BH50" s="121" t="s">
        <v>2089</v>
      </c>
      <c r="BI50" s="121" t="s">
        <v>2089</v>
      </c>
      <c r="BJ50" s="121" t="s">
        <v>2158</v>
      </c>
      <c r="BK50" s="121" t="s">
        <v>2158</v>
      </c>
      <c r="BL50" s="121">
        <v>1</v>
      </c>
      <c r="BM50" s="124">
        <v>5</v>
      </c>
      <c r="BN50" s="121">
        <v>0</v>
      </c>
      <c r="BO50" s="124">
        <v>0</v>
      </c>
      <c r="BP50" s="121">
        <v>0</v>
      </c>
      <c r="BQ50" s="124">
        <v>0</v>
      </c>
      <c r="BR50" s="121">
        <v>19</v>
      </c>
      <c r="BS50" s="124">
        <v>95</v>
      </c>
      <c r="BT50" s="121">
        <v>20</v>
      </c>
      <c r="BU50" s="2"/>
      <c r="BV50" s="3"/>
      <c r="BW50" s="3"/>
      <c r="BX50" s="3"/>
      <c r="BY50" s="3"/>
    </row>
    <row r="51" spans="1:77" ht="41.45" customHeight="1">
      <c r="A51" s="64" t="s">
        <v>243</v>
      </c>
      <c r="C51" s="65"/>
      <c r="D51" s="65" t="s">
        <v>64</v>
      </c>
      <c r="E51" s="66">
        <v>167.42626183516776</v>
      </c>
      <c r="F51" s="68">
        <v>99.99968179149784</v>
      </c>
      <c r="G51" s="100" t="s">
        <v>543</v>
      </c>
      <c r="H51" s="65"/>
      <c r="I51" s="69" t="s">
        <v>243</v>
      </c>
      <c r="J51" s="70"/>
      <c r="K51" s="70"/>
      <c r="L51" s="69" t="s">
        <v>1667</v>
      </c>
      <c r="M51" s="73">
        <v>1.1060482868229264</v>
      </c>
      <c r="N51" s="74">
        <v>1910.805908203125</v>
      </c>
      <c r="O51" s="74">
        <v>2154.77783203125</v>
      </c>
      <c r="P51" s="75"/>
      <c r="Q51" s="76"/>
      <c r="R51" s="76"/>
      <c r="S51" s="86"/>
      <c r="T51" s="48">
        <v>0</v>
      </c>
      <c r="U51" s="48">
        <v>3</v>
      </c>
      <c r="V51" s="49">
        <v>0</v>
      </c>
      <c r="W51" s="49">
        <v>0.003759</v>
      </c>
      <c r="X51" s="49">
        <v>0.015274</v>
      </c>
      <c r="Y51" s="49">
        <v>0.581462</v>
      </c>
      <c r="Z51" s="49">
        <v>0.8333333333333334</v>
      </c>
      <c r="AA51" s="49">
        <v>0</v>
      </c>
      <c r="AB51" s="71">
        <v>51</v>
      </c>
      <c r="AC51" s="71"/>
      <c r="AD51" s="72"/>
      <c r="AE51" s="78" t="s">
        <v>1074</v>
      </c>
      <c r="AF51" s="78">
        <v>984</v>
      </c>
      <c r="AG51" s="78">
        <v>463</v>
      </c>
      <c r="AH51" s="78">
        <v>13242</v>
      </c>
      <c r="AI51" s="78">
        <v>41054</v>
      </c>
      <c r="AJ51" s="78"/>
      <c r="AK51" s="78" t="s">
        <v>1181</v>
      </c>
      <c r="AL51" s="78" t="s">
        <v>1267</v>
      </c>
      <c r="AM51" s="78"/>
      <c r="AN51" s="78"/>
      <c r="AO51" s="80">
        <v>43309.854537037034</v>
      </c>
      <c r="AP51" s="83" t="s">
        <v>1410</v>
      </c>
      <c r="AQ51" s="78" t="b">
        <v>0</v>
      </c>
      <c r="AR51" s="78" t="b">
        <v>0</v>
      </c>
      <c r="AS51" s="78" t="b">
        <v>0</v>
      </c>
      <c r="AT51" s="78" t="s">
        <v>990</v>
      </c>
      <c r="AU51" s="78">
        <v>4</v>
      </c>
      <c r="AV51" s="83" t="s">
        <v>1462</v>
      </c>
      <c r="AW51" s="78" t="b">
        <v>0</v>
      </c>
      <c r="AX51" s="78" t="s">
        <v>1504</v>
      </c>
      <c r="AY51" s="83" t="s">
        <v>1553</v>
      </c>
      <c r="AZ51" s="78" t="s">
        <v>66</v>
      </c>
      <c r="BA51" s="78" t="str">
        <f>REPLACE(INDEX(GroupVertices[Group],MATCH(Vertices[[#This Row],[Vertex]],GroupVertices[Vertex],0)),1,1,"")</f>
        <v>1</v>
      </c>
      <c r="BB51" s="48"/>
      <c r="BC51" s="48"/>
      <c r="BD51" s="48"/>
      <c r="BE51" s="48"/>
      <c r="BF51" s="48" t="s">
        <v>460</v>
      </c>
      <c r="BG51" s="48" t="s">
        <v>460</v>
      </c>
      <c r="BH51" s="121" t="s">
        <v>2089</v>
      </c>
      <c r="BI51" s="121" t="s">
        <v>2089</v>
      </c>
      <c r="BJ51" s="121" t="s">
        <v>2158</v>
      </c>
      <c r="BK51" s="121" t="s">
        <v>2158</v>
      </c>
      <c r="BL51" s="121">
        <v>1</v>
      </c>
      <c r="BM51" s="124">
        <v>5</v>
      </c>
      <c r="BN51" s="121">
        <v>0</v>
      </c>
      <c r="BO51" s="124">
        <v>0</v>
      </c>
      <c r="BP51" s="121">
        <v>0</v>
      </c>
      <c r="BQ51" s="124">
        <v>0</v>
      </c>
      <c r="BR51" s="121">
        <v>19</v>
      </c>
      <c r="BS51" s="124">
        <v>95</v>
      </c>
      <c r="BT51" s="121">
        <v>20</v>
      </c>
      <c r="BU51" s="2"/>
      <c r="BV51" s="3"/>
      <c r="BW51" s="3"/>
      <c r="BX51" s="3"/>
      <c r="BY51" s="3"/>
    </row>
    <row r="52" spans="1:77" ht="41.45" customHeight="1">
      <c r="A52" s="64" t="s">
        <v>244</v>
      </c>
      <c r="C52" s="65"/>
      <c r="D52" s="65" t="s">
        <v>64</v>
      </c>
      <c r="E52" s="66">
        <v>174.01278268044697</v>
      </c>
      <c r="F52" s="68">
        <v>99.99929554273278</v>
      </c>
      <c r="G52" s="100" t="s">
        <v>544</v>
      </c>
      <c r="H52" s="65"/>
      <c r="I52" s="69" t="s">
        <v>244</v>
      </c>
      <c r="J52" s="70"/>
      <c r="K52" s="70"/>
      <c r="L52" s="69" t="s">
        <v>1668</v>
      </c>
      <c r="M52" s="73">
        <v>1.2347721252559385</v>
      </c>
      <c r="N52" s="74">
        <v>1266.133056640625</v>
      </c>
      <c r="O52" s="74">
        <v>8040.3212890625</v>
      </c>
      <c r="P52" s="75"/>
      <c r="Q52" s="76"/>
      <c r="R52" s="76"/>
      <c r="S52" s="86"/>
      <c r="T52" s="48">
        <v>0</v>
      </c>
      <c r="U52" s="48">
        <v>3</v>
      </c>
      <c r="V52" s="49">
        <v>0</v>
      </c>
      <c r="W52" s="49">
        <v>0.003759</v>
      </c>
      <c r="X52" s="49">
        <v>0.015274</v>
      </c>
      <c r="Y52" s="49">
        <v>0.581462</v>
      </c>
      <c r="Z52" s="49">
        <v>0.8333333333333334</v>
      </c>
      <c r="AA52" s="49">
        <v>0</v>
      </c>
      <c r="AB52" s="71">
        <v>52</v>
      </c>
      <c r="AC52" s="71"/>
      <c r="AD52" s="72"/>
      <c r="AE52" s="78" t="s">
        <v>1075</v>
      </c>
      <c r="AF52" s="78">
        <v>583</v>
      </c>
      <c r="AG52" s="78">
        <v>1025</v>
      </c>
      <c r="AH52" s="78">
        <v>125909</v>
      </c>
      <c r="AI52" s="78">
        <v>141150</v>
      </c>
      <c r="AJ52" s="78"/>
      <c r="AK52" s="78" t="s">
        <v>1182</v>
      </c>
      <c r="AL52" s="78" t="s">
        <v>1268</v>
      </c>
      <c r="AM52" s="83" t="s">
        <v>1338</v>
      </c>
      <c r="AN52" s="78"/>
      <c r="AO52" s="80">
        <v>40838.698333333334</v>
      </c>
      <c r="AP52" s="83" t="s">
        <v>1411</v>
      </c>
      <c r="AQ52" s="78" t="b">
        <v>0</v>
      </c>
      <c r="AR52" s="78" t="b">
        <v>0</v>
      </c>
      <c r="AS52" s="78" t="b">
        <v>1</v>
      </c>
      <c r="AT52" s="78" t="s">
        <v>1461</v>
      </c>
      <c r="AU52" s="78">
        <v>35</v>
      </c>
      <c r="AV52" s="83" t="s">
        <v>1465</v>
      </c>
      <c r="AW52" s="78" t="b">
        <v>0</v>
      </c>
      <c r="AX52" s="78" t="s">
        <v>1504</v>
      </c>
      <c r="AY52" s="83" t="s">
        <v>1554</v>
      </c>
      <c r="AZ52" s="78" t="s">
        <v>66</v>
      </c>
      <c r="BA52" s="78" t="str">
        <f>REPLACE(INDEX(GroupVertices[Group],MATCH(Vertices[[#This Row],[Vertex]],GroupVertices[Vertex],0)),1,1,"")</f>
        <v>1</v>
      </c>
      <c r="BB52" s="48"/>
      <c r="BC52" s="48"/>
      <c r="BD52" s="48"/>
      <c r="BE52" s="48"/>
      <c r="BF52" s="48" t="s">
        <v>460</v>
      </c>
      <c r="BG52" s="48" t="s">
        <v>460</v>
      </c>
      <c r="BH52" s="121" t="s">
        <v>2089</v>
      </c>
      <c r="BI52" s="121" t="s">
        <v>2089</v>
      </c>
      <c r="BJ52" s="121" t="s">
        <v>2158</v>
      </c>
      <c r="BK52" s="121" t="s">
        <v>2158</v>
      </c>
      <c r="BL52" s="121">
        <v>1</v>
      </c>
      <c r="BM52" s="124">
        <v>5</v>
      </c>
      <c r="BN52" s="121">
        <v>0</v>
      </c>
      <c r="BO52" s="124">
        <v>0</v>
      </c>
      <c r="BP52" s="121">
        <v>0</v>
      </c>
      <c r="BQ52" s="124">
        <v>0</v>
      </c>
      <c r="BR52" s="121">
        <v>19</v>
      </c>
      <c r="BS52" s="124">
        <v>95</v>
      </c>
      <c r="BT52" s="121">
        <v>20</v>
      </c>
      <c r="BU52" s="2"/>
      <c r="BV52" s="3"/>
      <c r="BW52" s="3"/>
      <c r="BX52" s="3"/>
      <c r="BY52" s="3"/>
    </row>
    <row r="53" spans="1:77" ht="41.45" customHeight="1">
      <c r="A53" s="64" t="s">
        <v>245</v>
      </c>
      <c r="C53" s="65"/>
      <c r="D53" s="65" t="s">
        <v>64</v>
      </c>
      <c r="E53" s="66">
        <v>170.8835992895403</v>
      </c>
      <c r="F53" s="68">
        <v>99.99947904525995</v>
      </c>
      <c r="G53" s="100" t="s">
        <v>545</v>
      </c>
      <c r="H53" s="65"/>
      <c r="I53" s="69" t="s">
        <v>245</v>
      </c>
      <c r="J53" s="70"/>
      <c r="K53" s="70"/>
      <c r="L53" s="69" t="s">
        <v>1669</v>
      </c>
      <c r="M53" s="73">
        <v>1.1736168497014647</v>
      </c>
      <c r="N53" s="74">
        <v>2220.76611328125</v>
      </c>
      <c r="O53" s="74">
        <v>7243.62548828125</v>
      </c>
      <c r="P53" s="75"/>
      <c r="Q53" s="76"/>
      <c r="R53" s="76"/>
      <c r="S53" s="86"/>
      <c r="T53" s="48">
        <v>0</v>
      </c>
      <c r="U53" s="48">
        <v>3</v>
      </c>
      <c r="V53" s="49">
        <v>0</v>
      </c>
      <c r="W53" s="49">
        <v>0.003759</v>
      </c>
      <c r="X53" s="49">
        <v>0.015274</v>
      </c>
      <c r="Y53" s="49">
        <v>0.581462</v>
      </c>
      <c r="Z53" s="49">
        <v>0.8333333333333334</v>
      </c>
      <c r="AA53" s="49">
        <v>0</v>
      </c>
      <c r="AB53" s="71">
        <v>53</v>
      </c>
      <c r="AC53" s="71"/>
      <c r="AD53" s="72"/>
      <c r="AE53" s="78" t="s">
        <v>1076</v>
      </c>
      <c r="AF53" s="78">
        <v>809</v>
      </c>
      <c r="AG53" s="78">
        <v>758</v>
      </c>
      <c r="AH53" s="78">
        <v>120306</v>
      </c>
      <c r="AI53" s="78">
        <v>168155</v>
      </c>
      <c r="AJ53" s="78"/>
      <c r="AK53" s="78" t="s">
        <v>1183</v>
      </c>
      <c r="AL53" s="78" t="s">
        <v>1269</v>
      </c>
      <c r="AM53" s="78"/>
      <c r="AN53" s="78"/>
      <c r="AO53" s="80">
        <v>39927.141180555554</v>
      </c>
      <c r="AP53" s="83" t="s">
        <v>1412</v>
      </c>
      <c r="AQ53" s="78" t="b">
        <v>0</v>
      </c>
      <c r="AR53" s="78" t="b">
        <v>0</v>
      </c>
      <c r="AS53" s="78" t="b">
        <v>0</v>
      </c>
      <c r="AT53" s="78" t="s">
        <v>990</v>
      </c>
      <c r="AU53" s="78">
        <v>55</v>
      </c>
      <c r="AV53" s="83" t="s">
        <v>1466</v>
      </c>
      <c r="AW53" s="78" t="b">
        <v>0</v>
      </c>
      <c r="AX53" s="78" t="s">
        <v>1504</v>
      </c>
      <c r="AY53" s="83" t="s">
        <v>1555</v>
      </c>
      <c r="AZ53" s="78" t="s">
        <v>66</v>
      </c>
      <c r="BA53" s="78" t="str">
        <f>REPLACE(INDEX(GroupVertices[Group],MATCH(Vertices[[#This Row],[Vertex]],GroupVertices[Vertex],0)),1,1,"")</f>
        <v>1</v>
      </c>
      <c r="BB53" s="48"/>
      <c r="BC53" s="48"/>
      <c r="BD53" s="48"/>
      <c r="BE53" s="48"/>
      <c r="BF53" s="48" t="s">
        <v>460</v>
      </c>
      <c r="BG53" s="48" t="s">
        <v>460</v>
      </c>
      <c r="BH53" s="121" t="s">
        <v>2089</v>
      </c>
      <c r="BI53" s="121" t="s">
        <v>2089</v>
      </c>
      <c r="BJ53" s="121" t="s">
        <v>2158</v>
      </c>
      <c r="BK53" s="121" t="s">
        <v>2158</v>
      </c>
      <c r="BL53" s="121">
        <v>1</v>
      </c>
      <c r="BM53" s="124">
        <v>5</v>
      </c>
      <c r="BN53" s="121">
        <v>0</v>
      </c>
      <c r="BO53" s="124">
        <v>0</v>
      </c>
      <c r="BP53" s="121">
        <v>0</v>
      </c>
      <c r="BQ53" s="124">
        <v>0</v>
      </c>
      <c r="BR53" s="121">
        <v>19</v>
      </c>
      <c r="BS53" s="124">
        <v>95</v>
      </c>
      <c r="BT53" s="121">
        <v>20</v>
      </c>
      <c r="BU53" s="2"/>
      <c r="BV53" s="3"/>
      <c r="BW53" s="3"/>
      <c r="BX53" s="3"/>
      <c r="BY53" s="3"/>
    </row>
    <row r="54" spans="1:77" ht="41.45" customHeight="1">
      <c r="A54" s="64" t="s">
        <v>246</v>
      </c>
      <c r="C54" s="65"/>
      <c r="D54" s="65" t="s">
        <v>64</v>
      </c>
      <c r="E54" s="66">
        <v>163.69936925723397</v>
      </c>
      <c r="F54" s="68">
        <v>99.99990034506952</v>
      </c>
      <c r="G54" s="100" t="s">
        <v>546</v>
      </c>
      <c r="H54" s="65"/>
      <c r="I54" s="69" t="s">
        <v>246</v>
      </c>
      <c r="J54" s="70"/>
      <c r="K54" s="70"/>
      <c r="L54" s="69" t="s">
        <v>1670</v>
      </c>
      <c r="M54" s="73">
        <v>1.0332116664996205</v>
      </c>
      <c r="N54" s="74">
        <v>3461.671875</v>
      </c>
      <c r="O54" s="74">
        <v>3168.656494140625</v>
      </c>
      <c r="P54" s="75"/>
      <c r="Q54" s="76"/>
      <c r="R54" s="76"/>
      <c r="S54" s="86"/>
      <c r="T54" s="48">
        <v>0</v>
      </c>
      <c r="U54" s="48">
        <v>3</v>
      </c>
      <c r="V54" s="49">
        <v>0</v>
      </c>
      <c r="W54" s="49">
        <v>0.003759</v>
      </c>
      <c r="X54" s="49">
        <v>0.015274</v>
      </c>
      <c r="Y54" s="49">
        <v>0.581462</v>
      </c>
      <c r="Z54" s="49">
        <v>0.8333333333333334</v>
      </c>
      <c r="AA54" s="49">
        <v>0</v>
      </c>
      <c r="AB54" s="71">
        <v>54</v>
      </c>
      <c r="AC54" s="71"/>
      <c r="AD54" s="72"/>
      <c r="AE54" s="78" t="s">
        <v>1077</v>
      </c>
      <c r="AF54" s="78">
        <v>269</v>
      </c>
      <c r="AG54" s="78">
        <v>145</v>
      </c>
      <c r="AH54" s="78">
        <v>3293</v>
      </c>
      <c r="AI54" s="78">
        <v>26477</v>
      </c>
      <c r="AJ54" s="78"/>
      <c r="AK54" s="78" t="s">
        <v>1184</v>
      </c>
      <c r="AL54" s="78"/>
      <c r="AM54" s="78"/>
      <c r="AN54" s="78"/>
      <c r="AO54" s="80">
        <v>42453.9224537037</v>
      </c>
      <c r="AP54" s="83" t="s">
        <v>1413</v>
      </c>
      <c r="AQ54" s="78" t="b">
        <v>1</v>
      </c>
      <c r="AR54" s="78" t="b">
        <v>0</v>
      </c>
      <c r="AS54" s="78" t="b">
        <v>1</v>
      </c>
      <c r="AT54" s="78" t="s">
        <v>990</v>
      </c>
      <c r="AU54" s="78">
        <v>1</v>
      </c>
      <c r="AV54" s="78"/>
      <c r="AW54" s="78" t="b">
        <v>0</v>
      </c>
      <c r="AX54" s="78" t="s">
        <v>1504</v>
      </c>
      <c r="AY54" s="83" t="s">
        <v>1556</v>
      </c>
      <c r="AZ54" s="78" t="s">
        <v>66</v>
      </c>
      <c r="BA54" s="78" t="str">
        <f>REPLACE(INDEX(GroupVertices[Group],MATCH(Vertices[[#This Row],[Vertex]],GroupVertices[Vertex],0)),1,1,"")</f>
        <v>1</v>
      </c>
      <c r="BB54" s="48"/>
      <c r="BC54" s="48"/>
      <c r="BD54" s="48"/>
      <c r="BE54" s="48"/>
      <c r="BF54" s="48" t="s">
        <v>460</v>
      </c>
      <c r="BG54" s="48" t="s">
        <v>460</v>
      </c>
      <c r="BH54" s="121" t="s">
        <v>2089</v>
      </c>
      <c r="BI54" s="121" t="s">
        <v>2089</v>
      </c>
      <c r="BJ54" s="121" t="s">
        <v>2158</v>
      </c>
      <c r="BK54" s="121" t="s">
        <v>2158</v>
      </c>
      <c r="BL54" s="121">
        <v>1</v>
      </c>
      <c r="BM54" s="124">
        <v>5</v>
      </c>
      <c r="BN54" s="121">
        <v>0</v>
      </c>
      <c r="BO54" s="124">
        <v>0</v>
      </c>
      <c r="BP54" s="121">
        <v>0</v>
      </c>
      <c r="BQ54" s="124">
        <v>0</v>
      </c>
      <c r="BR54" s="121">
        <v>19</v>
      </c>
      <c r="BS54" s="124">
        <v>95</v>
      </c>
      <c r="BT54" s="121">
        <v>20</v>
      </c>
      <c r="BU54" s="2"/>
      <c r="BV54" s="3"/>
      <c r="BW54" s="3"/>
      <c r="BX54" s="3"/>
      <c r="BY54" s="3"/>
    </row>
    <row r="55" spans="1:77" ht="41.45" customHeight="1">
      <c r="A55" s="64" t="s">
        <v>247</v>
      </c>
      <c r="C55" s="65"/>
      <c r="D55" s="65" t="s">
        <v>64</v>
      </c>
      <c r="E55" s="66">
        <v>264.94661762443536</v>
      </c>
      <c r="F55" s="68">
        <v>99.99396297303876</v>
      </c>
      <c r="G55" s="100" t="s">
        <v>547</v>
      </c>
      <c r="H55" s="65"/>
      <c r="I55" s="69" t="s">
        <v>247</v>
      </c>
      <c r="J55" s="70"/>
      <c r="K55" s="70"/>
      <c r="L55" s="69" t="s">
        <v>1671</v>
      </c>
      <c r="M55" s="73">
        <v>3.011939851949428</v>
      </c>
      <c r="N55" s="74">
        <v>2994.973388671875</v>
      </c>
      <c r="O55" s="74">
        <v>1624.329833984375</v>
      </c>
      <c r="P55" s="75"/>
      <c r="Q55" s="76"/>
      <c r="R55" s="76"/>
      <c r="S55" s="86"/>
      <c r="T55" s="48">
        <v>0</v>
      </c>
      <c r="U55" s="48">
        <v>3</v>
      </c>
      <c r="V55" s="49">
        <v>0</v>
      </c>
      <c r="W55" s="49">
        <v>0.003759</v>
      </c>
      <c r="X55" s="49">
        <v>0.015274</v>
      </c>
      <c r="Y55" s="49">
        <v>0.581462</v>
      </c>
      <c r="Z55" s="49">
        <v>0.8333333333333334</v>
      </c>
      <c r="AA55" s="49">
        <v>0</v>
      </c>
      <c r="AB55" s="71">
        <v>55</v>
      </c>
      <c r="AC55" s="71"/>
      <c r="AD55" s="72"/>
      <c r="AE55" s="78" t="s">
        <v>1078</v>
      </c>
      <c r="AF55" s="78">
        <v>745</v>
      </c>
      <c r="AG55" s="78">
        <v>8784</v>
      </c>
      <c r="AH55" s="78">
        <v>9502</v>
      </c>
      <c r="AI55" s="78">
        <v>38297</v>
      </c>
      <c r="AJ55" s="78"/>
      <c r="AK55" s="78" t="s">
        <v>1185</v>
      </c>
      <c r="AL55" s="78" t="s">
        <v>1270</v>
      </c>
      <c r="AM55" s="78"/>
      <c r="AN55" s="78"/>
      <c r="AO55" s="80">
        <v>40079.05440972222</v>
      </c>
      <c r="AP55" s="83" t="s">
        <v>1414</v>
      </c>
      <c r="AQ55" s="78" t="b">
        <v>0</v>
      </c>
      <c r="AR55" s="78" t="b">
        <v>0</v>
      </c>
      <c r="AS55" s="78" t="b">
        <v>1</v>
      </c>
      <c r="AT55" s="78" t="s">
        <v>990</v>
      </c>
      <c r="AU55" s="78">
        <v>11</v>
      </c>
      <c r="AV55" s="83" t="s">
        <v>1468</v>
      </c>
      <c r="AW55" s="78" t="b">
        <v>0</v>
      </c>
      <c r="AX55" s="78" t="s">
        <v>1504</v>
      </c>
      <c r="AY55" s="83" t="s">
        <v>1557</v>
      </c>
      <c r="AZ55" s="78" t="s">
        <v>66</v>
      </c>
      <c r="BA55" s="78" t="str">
        <f>REPLACE(INDEX(GroupVertices[Group],MATCH(Vertices[[#This Row],[Vertex]],GroupVertices[Vertex],0)),1,1,"")</f>
        <v>1</v>
      </c>
      <c r="BB55" s="48"/>
      <c r="BC55" s="48"/>
      <c r="BD55" s="48"/>
      <c r="BE55" s="48"/>
      <c r="BF55" s="48" t="s">
        <v>460</v>
      </c>
      <c r="BG55" s="48" t="s">
        <v>460</v>
      </c>
      <c r="BH55" s="121" t="s">
        <v>2089</v>
      </c>
      <c r="BI55" s="121" t="s">
        <v>2089</v>
      </c>
      <c r="BJ55" s="121" t="s">
        <v>2158</v>
      </c>
      <c r="BK55" s="121" t="s">
        <v>2158</v>
      </c>
      <c r="BL55" s="121">
        <v>1</v>
      </c>
      <c r="BM55" s="124">
        <v>5</v>
      </c>
      <c r="BN55" s="121">
        <v>0</v>
      </c>
      <c r="BO55" s="124">
        <v>0</v>
      </c>
      <c r="BP55" s="121">
        <v>0</v>
      </c>
      <c r="BQ55" s="124">
        <v>0</v>
      </c>
      <c r="BR55" s="121">
        <v>19</v>
      </c>
      <c r="BS55" s="124">
        <v>95</v>
      </c>
      <c r="BT55" s="121">
        <v>20</v>
      </c>
      <c r="BU55" s="2"/>
      <c r="BV55" s="3"/>
      <c r="BW55" s="3"/>
      <c r="BX55" s="3"/>
      <c r="BY55" s="3"/>
    </row>
    <row r="56" spans="1:77" ht="41.45" customHeight="1">
      <c r="A56" s="64" t="s">
        <v>248</v>
      </c>
      <c r="C56" s="65"/>
      <c r="D56" s="65" t="s">
        <v>64</v>
      </c>
      <c r="E56" s="66">
        <v>167.01606925583542</v>
      </c>
      <c r="F56" s="68">
        <v>99.99970584613622</v>
      </c>
      <c r="G56" s="100" t="s">
        <v>548</v>
      </c>
      <c r="H56" s="65"/>
      <c r="I56" s="69" t="s">
        <v>248</v>
      </c>
      <c r="J56" s="70"/>
      <c r="K56" s="70"/>
      <c r="L56" s="69" t="s">
        <v>1672</v>
      </c>
      <c r="M56" s="73">
        <v>1.0980316776678456</v>
      </c>
      <c r="N56" s="74">
        <v>1299.94384765625</v>
      </c>
      <c r="O56" s="74">
        <v>1901.4951171875</v>
      </c>
      <c r="P56" s="75"/>
      <c r="Q56" s="76"/>
      <c r="R56" s="76"/>
      <c r="S56" s="86"/>
      <c r="T56" s="48">
        <v>0</v>
      </c>
      <c r="U56" s="48">
        <v>3</v>
      </c>
      <c r="V56" s="49">
        <v>0</v>
      </c>
      <c r="W56" s="49">
        <v>0.003759</v>
      </c>
      <c r="X56" s="49">
        <v>0.015274</v>
      </c>
      <c r="Y56" s="49">
        <v>0.581462</v>
      </c>
      <c r="Z56" s="49">
        <v>0.8333333333333334</v>
      </c>
      <c r="AA56" s="49">
        <v>0</v>
      </c>
      <c r="AB56" s="71">
        <v>56</v>
      </c>
      <c r="AC56" s="71"/>
      <c r="AD56" s="72"/>
      <c r="AE56" s="78" t="s">
        <v>1079</v>
      </c>
      <c r="AF56" s="78">
        <v>637</v>
      </c>
      <c r="AG56" s="78">
        <v>428</v>
      </c>
      <c r="AH56" s="78">
        <v>8276</v>
      </c>
      <c r="AI56" s="78">
        <v>3182</v>
      </c>
      <c r="AJ56" s="78"/>
      <c r="AK56" s="78" t="s">
        <v>1186</v>
      </c>
      <c r="AL56" s="78" t="s">
        <v>1271</v>
      </c>
      <c r="AM56" s="83" t="s">
        <v>1339</v>
      </c>
      <c r="AN56" s="78"/>
      <c r="AO56" s="80">
        <v>39876.84263888889</v>
      </c>
      <c r="AP56" s="83" t="s">
        <v>1415</v>
      </c>
      <c r="AQ56" s="78" t="b">
        <v>0</v>
      </c>
      <c r="AR56" s="78" t="b">
        <v>0</v>
      </c>
      <c r="AS56" s="78" t="b">
        <v>1</v>
      </c>
      <c r="AT56" s="78" t="s">
        <v>990</v>
      </c>
      <c r="AU56" s="78">
        <v>60</v>
      </c>
      <c r="AV56" s="83" t="s">
        <v>1463</v>
      </c>
      <c r="AW56" s="78" t="b">
        <v>0</v>
      </c>
      <c r="AX56" s="78" t="s">
        <v>1504</v>
      </c>
      <c r="AY56" s="83" t="s">
        <v>1558</v>
      </c>
      <c r="AZ56" s="78" t="s">
        <v>66</v>
      </c>
      <c r="BA56" s="78" t="str">
        <f>REPLACE(INDEX(GroupVertices[Group],MATCH(Vertices[[#This Row],[Vertex]],GroupVertices[Vertex],0)),1,1,"")</f>
        <v>1</v>
      </c>
      <c r="BB56" s="48"/>
      <c r="BC56" s="48"/>
      <c r="BD56" s="48"/>
      <c r="BE56" s="48"/>
      <c r="BF56" s="48" t="s">
        <v>460</v>
      </c>
      <c r="BG56" s="48" t="s">
        <v>460</v>
      </c>
      <c r="BH56" s="121" t="s">
        <v>2089</v>
      </c>
      <c r="BI56" s="121" t="s">
        <v>2089</v>
      </c>
      <c r="BJ56" s="121" t="s">
        <v>2158</v>
      </c>
      <c r="BK56" s="121" t="s">
        <v>2158</v>
      </c>
      <c r="BL56" s="121">
        <v>1</v>
      </c>
      <c r="BM56" s="124">
        <v>5</v>
      </c>
      <c r="BN56" s="121">
        <v>0</v>
      </c>
      <c r="BO56" s="124">
        <v>0</v>
      </c>
      <c r="BP56" s="121">
        <v>0</v>
      </c>
      <c r="BQ56" s="124">
        <v>0</v>
      </c>
      <c r="BR56" s="121">
        <v>19</v>
      </c>
      <c r="BS56" s="124">
        <v>95</v>
      </c>
      <c r="BT56" s="121">
        <v>20</v>
      </c>
      <c r="BU56" s="2"/>
      <c r="BV56" s="3"/>
      <c r="BW56" s="3"/>
      <c r="BX56" s="3"/>
      <c r="BY56" s="3"/>
    </row>
    <row r="57" spans="1:77" ht="41.45" customHeight="1">
      <c r="A57" s="64" t="s">
        <v>249</v>
      </c>
      <c r="C57" s="65"/>
      <c r="D57" s="65" t="s">
        <v>64</v>
      </c>
      <c r="E57" s="66">
        <v>164.6017929317651</v>
      </c>
      <c r="F57" s="68">
        <v>99.99984742486505</v>
      </c>
      <c r="G57" s="100" t="s">
        <v>549</v>
      </c>
      <c r="H57" s="65"/>
      <c r="I57" s="69" t="s">
        <v>249</v>
      </c>
      <c r="J57" s="70"/>
      <c r="K57" s="70"/>
      <c r="L57" s="69" t="s">
        <v>1673</v>
      </c>
      <c r="M57" s="73">
        <v>1.0508482066407985</v>
      </c>
      <c r="N57" s="74">
        <v>1584.822021484375</v>
      </c>
      <c r="O57" s="74">
        <v>703.8150634765625</v>
      </c>
      <c r="P57" s="75"/>
      <c r="Q57" s="76"/>
      <c r="R57" s="76"/>
      <c r="S57" s="86"/>
      <c r="T57" s="48">
        <v>0</v>
      </c>
      <c r="U57" s="48">
        <v>3</v>
      </c>
      <c r="V57" s="49">
        <v>0</v>
      </c>
      <c r="W57" s="49">
        <v>0.003759</v>
      </c>
      <c r="X57" s="49">
        <v>0.015274</v>
      </c>
      <c r="Y57" s="49">
        <v>0.581462</v>
      </c>
      <c r="Z57" s="49">
        <v>0.8333333333333334</v>
      </c>
      <c r="AA57" s="49">
        <v>0</v>
      </c>
      <c r="AB57" s="71">
        <v>57</v>
      </c>
      <c r="AC57" s="71"/>
      <c r="AD57" s="72"/>
      <c r="AE57" s="78" t="s">
        <v>1080</v>
      </c>
      <c r="AF57" s="78">
        <v>321</v>
      </c>
      <c r="AG57" s="78">
        <v>222</v>
      </c>
      <c r="AH57" s="78">
        <v>4139</v>
      </c>
      <c r="AI57" s="78">
        <v>11091</v>
      </c>
      <c r="AJ57" s="78"/>
      <c r="AK57" s="78" t="s">
        <v>1187</v>
      </c>
      <c r="AL57" s="78"/>
      <c r="AM57" s="78"/>
      <c r="AN57" s="78"/>
      <c r="AO57" s="80">
        <v>41187.77478009259</v>
      </c>
      <c r="AP57" s="83" t="s">
        <v>1416</v>
      </c>
      <c r="AQ57" s="78" t="b">
        <v>0</v>
      </c>
      <c r="AR57" s="78" t="b">
        <v>0</v>
      </c>
      <c r="AS57" s="78" t="b">
        <v>0</v>
      </c>
      <c r="AT57" s="78" t="s">
        <v>990</v>
      </c>
      <c r="AU57" s="78">
        <v>0</v>
      </c>
      <c r="AV57" s="83" t="s">
        <v>1462</v>
      </c>
      <c r="AW57" s="78" t="b">
        <v>0</v>
      </c>
      <c r="AX57" s="78" t="s">
        <v>1504</v>
      </c>
      <c r="AY57" s="83" t="s">
        <v>1559</v>
      </c>
      <c r="AZ57" s="78" t="s">
        <v>66</v>
      </c>
      <c r="BA57" s="78" t="str">
        <f>REPLACE(INDEX(GroupVertices[Group],MATCH(Vertices[[#This Row],[Vertex]],GroupVertices[Vertex],0)),1,1,"")</f>
        <v>1</v>
      </c>
      <c r="BB57" s="48"/>
      <c r="BC57" s="48"/>
      <c r="BD57" s="48"/>
      <c r="BE57" s="48"/>
      <c r="BF57" s="48" t="s">
        <v>460</v>
      </c>
      <c r="BG57" s="48" t="s">
        <v>460</v>
      </c>
      <c r="BH57" s="121" t="s">
        <v>2089</v>
      </c>
      <c r="BI57" s="121" t="s">
        <v>2089</v>
      </c>
      <c r="BJ57" s="121" t="s">
        <v>2158</v>
      </c>
      <c r="BK57" s="121" t="s">
        <v>2158</v>
      </c>
      <c r="BL57" s="121">
        <v>1</v>
      </c>
      <c r="BM57" s="124">
        <v>5</v>
      </c>
      <c r="BN57" s="121">
        <v>0</v>
      </c>
      <c r="BO57" s="124">
        <v>0</v>
      </c>
      <c r="BP57" s="121">
        <v>0</v>
      </c>
      <c r="BQ57" s="124">
        <v>0</v>
      </c>
      <c r="BR57" s="121">
        <v>19</v>
      </c>
      <c r="BS57" s="124">
        <v>95</v>
      </c>
      <c r="BT57" s="121">
        <v>20</v>
      </c>
      <c r="BU57" s="2"/>
      <c r="BV57" s="3"/>
      <c r="BW57" s="3"/>
      <c r="BX57" s="3"/>
      <c r="BY57" s="3"/>
    </row>
    <row r="58" spans="1:77" ht="41.45" customHeight="1">
      <c r="A58" s="64" t="s">
        <v>250</v>
      </c>
      <c r="C58" s="65"/>
      <c r="D58" s="65" t="s">
        <v>64</v>
      </c>
      <c r="E58" s="66">
        <v>173.46195264534356</v>
      </c>
      <c r="F58" s="68">
        <v>99.99932784467576</v>
      </c>
      <c r="G58" s="100" t="s">
        <v>550</v>
      </c>
      <c r="H58" s="65"/>
      <c r="I58" s="69" t="s">
        <v>250</v>
      </c>
      <c r="J58" s="70"/>
      <c r="K58" s="70"/>
      <c r="L58" s="69" t="s">
        <v>1674</v>
      </c>
      <c r="M58" s="73">
        <v>1.2240069643905442</v>
      </c>
      <c r="N58" s="74">
        <v>1135.0018310546875</v>
      </c>
      <c r="O58" s="74">
        <v>615.1771850585938</v>
      </c>
      <c r="P58" s="75"/>
      <c r="Q58" s="76"/>
      <c r="R58" s="76"/>
      <c r="S58" s="86"/>
      <c r="T58" s="48">
        <v>0</v>
      </c>
      <c r="U58" s="48">
        <v>3</v>
      </c>
      <c r="V58" s="49">
        <v>7.385281</v>
      </c>
      <c r="W58" s="49">
        <v>0.004115</v>
      </c>
      <c r="X58" s="49">
        <v>0.013132</v>
      </c>
      <c r="Y58" s="49">
        <v>0.603294</v>
      </c>
      <c r="Z58" s="49">
        <v>0.5</v>
      </c>
      <c r="AA58" s="49">
        <v>0</v>
      </c>
      <c r="AB58" s="71">
        <v>58</v>
      </c>
      <c r="AC58" s="71"/>
      <c r="AD58" s="72"/>
      <c r="AE58" s="78" t="s">
        <v>1081</v>
      </c>
      <c r="AF58" s="78">
        <v>2003</v>
      </c>
      <c r="AG58" s="78">
        <v>978</v>
      </c>
      <c r="AH58" s="78">
        <v>111773</v>
      </c>
      <c r="AI58" s="78">
        <v>15304</v>
      </c>
      <c r="AJ58" s="78"/>
      <c r="AK58" s="78" t="s">
        <v>1188</v>
      </c>
      <c r="AL58" s="78" t="s">
        <v>1272</v>
      </c>
      <c r="AM58" s="78"/>
      <c r="AN58" s="78"/>
      <c r="AO58" s="80">
        <v>39174.89467592593</v>
      </c>
      <c r="AP58" s="83" t="s">
        <v>1417</v>
      </c>
      <c r="AQ58" s="78" t="b">
        <v>0</v>
      </c>
      <c r="AR58" s="78" t="b">
        <v>0</v>
      </c>
      <c r="AS58" s="78" t="b">
        <v>1</v>
      </c>
      <c r="AT58" s="78" t="s">
        <v>990</v>
      </c>
      <c r="AU58" s="78">
        <v>62</v>
      </c>
      <c r="AV58" s="83" t="s">
        <v>1469</v>
      </c>
      <c r="AW58" s="78" t="b">
        <v>0</v>
      </c>
      <c r="AX58" s="78" t="s">
        <v>1504</v>
      </c>
      <c r="AY58" s="83" t="s">
        <v>1560</v>
      </c>
      <c r="AZ58" s="78" t="s">
        <v>66</v>
      </c>
      <c r="BA58" s="78" t="str">
        <f>REPLACE(INDEX(GroupVertices[Group],MATCH(Vertices[[#This Row],[Vertex]],GroupVertices[Vertex],0)),1,1,"")</f>
        <v>1</v>
      </c>
      <c r="BB58" s="48"/>
      <c r="BC58" s="48"/>
      <c r="BD58" s="48"/>
      <c r="BE58" s="48"/>
      <c r="BF58" s="48" t="s">
        <v>460</v>
      </c>
      <c r="BG58" s="48" t="s">
        <v>460</v>
      </c>
      <c r="BH58" s="121" t="s">
        <v>2082</v>
      </c>
      <c r="BI58" s="121" t="s">
        <v>2082</v>
      </c>
      <c r="BJ58" s="121" t="s">
        <v>2151</v>
      </c>
      <c r="BK58" s="121" t="s">
        <v>2151</v>
      </c>
      <c r="BL58" s="121">
        <v>3</v>
      </c>
      <c r="BM58" s="124">
        <v>7.894736842105263</v>
      </c>
      <c r="BN58" s="121">
        <v>0</v>
      </c>
      <c r="BO58" s="124">
        <v>0</v>
      </c>
      <c r="BP58" s="121">
        <v>0</v>
      </c>
      <c r="BQ58" s="124">
        <v>0</v>
      </c>
      <c r="BR58" s="121">
        <v>35</v>
      </c>
      <c r="BS58" s="124">
        <v>92.10526315789474</v>
      </c>
      <c r="BT58" s="121">
        <v>38</v>
      </c>
      <c r="BU58" s="2"/>
      <c r="BV58" s="3"/>
      <c r="BW58" s="3"/>
      <c r="BX58" s="3"/>
      <c r="BY58" s="3"/>
    </row>
    <row r="59" spans="1:77" ht="41.45" customHeight="1">
      <c r="A59" s="64" t="s">
        <v>251</v>
      </c>
      <c r="C59" s="65"/>
      <c r="D59" s="65" t="s">
        <v>64</v>
      </c>
      <c r="E59" s="66">
        <v>162.41019257933235</v>
      </c>
      <c r="F59" s="68">
        <v>99.99997594536161</v>
      </c>
      <c r="G59" s="100" t="s">
        <v>551</v>
      </c>
      <c r="H59" s="65"/>
      <c r="I59" s="69" t="s">
        <v>251</v>
      </c>
      <c r="J59" s="70"/>
      <c r="K59" s="70"/>
      <c r="L59" s="69" t="s">
        <v>1675</v>
      </c>
      <c r="M59" s="73">
        <v>1.0080166091550808</v>
      </c>
      <c r="N59" s="74">
        <v>3122.619873046875</v>
      </c>
      <c r="O59" s="74">
        <v>4213.36865234375</v>
      </c>
      <c r="P59" s="75"/>
      <c r="Q59" s="76"/>
      <c r="R59" s="76"/>
      <c r="S59" s="86"/>
      <c r="T59" s="48">
        <v>0</v>
      </c>
      <c r="U59" s="48">
        <v>3</v>
      </c>
      <c r="V59" s="49">
        <v>0</v>
      </c>
      <c r="W59" s="49">
        <v>0.003759</v>
      </c>
      <c r="X59" s="49">
        <v>0.015274</v>
      </c>
      <c r="Y59" s="49">
        <v>0.581462</v>
      </c>
      <c r="Z59" s="49">
        <v>0.8333333333333334</v>
      </c>
      <c r="AA59" s="49">
        <v>0</v>
      </c>
      <c r="AB59" s="71">
        <v>59</v>
      </c>
      <c r="AC59" s="71"/>
      <c r="AD59" s="72"/>
      <c r="AE59" s="78" t="s">
        <v>1082</v>
      </c>
      <c r="AF59" s="78">
        <v>325</v>
      </c>
      <c r="AG59" s="78">
        <v>35</v>
      </c>
      <c r="AH59" s="78">
        <v>2897</v>
      </c>
      <c r="AI59" s="78">
        <v>15091</v>
      </c>
      <c r="AJ59" s="78"/>
      <c r="AK59" s="78" t="s">
        <v>1189</v>
      </c>
      <c r="AL59" s="78" t="s">
        <v>1273</v>
      </c>
      <c r="AM59" s="78"/>
      <c r="AN59" s="78"/>
      <c r="AO59" s="80">
        <v>43004.21475694444</v>
      </c>
      <c r="AP59" s="83" t="s">
        <v>1418</v>
      </c>
      <c r="AQ59" s="78" t="b">
        <v>1</v>
      </c>
      <c r="AR59" s="78" t="b">
        <v>0</v>
      </c>
      <c r="AS59" s="78" t="b">
        <v>1</v>
      </c>
      <c r="AT59" s="78" t="s">
        <v>990</v>
      </c>
      <c r="AU59" s="78">
        <v>0</v>
      </c>
      <c r="AV59" s="78"/>
      <c r="AW59" s="78" t="b">
        <v>0</v>
      </c>
      <c r="AX59" s="78" t="s">
        <v>1504</v>
      </c>
      <c r="AY59" s="83" t="s">
        <v>1561</v>
      </c>
      <c r="AZ59" s="78" t="s">
        <v>66</v>
      </c>
      <c r="BA59" s="78" t="str">
        <f>REPLACE(INDEX(GroupVertices[Group],MATCH(Vertices[[#This Row],[Vertex]],GroupVertices[Vertex],0)),1,1,"")</f>
        <v>1</v>
      </c>
      <c r="BB59" s="48"/>
      <c r="BC59" s="48"/>
      <c r="BD59" s="48"/>
      <c r="BE59" s="48"/>
      <c r="BF59" s="48" t="s">
        <v>460</v>
      </c>
      <c r="BG59" s="48" t="s">
        <v>460</v>
      </c>
      <c r="BH59" s="121" t="s">
        <v>2089</v>
      </c>
      <c r="BI59" s="121" t="s">
        <v>2089</v>
      </c>
      <c r="BJ59" s="121" t="s">
        <v>2158</v>
      </c>
      <c r="BK59" s="121" t="s">
        <v>2158</v>
      </c>
      <c r="BL59" s="121">
        <v>1</v>
      </c>
      <c r="BM59" s="124">
        <v>5</v>
      </c>
      <c r="BN59" s="121">
        <v>0</v>
      </c>
      <c r="BO59" s="124">
        <v>0</v>
      </c>
      <c r="BP59" s="121">
        <v>0</v>
      </c>
      <c r="BQ59" s="124">
        <v>0</v>
      </c>
      <c r="BR59" s="121">
        <v>19</v>
      </c>
      <c r="BS59" s="124">
        <v>95</v>
      </c>
      <c r="BT59" s="121">
        <v>20</v>
      </c>
      <c r="BU59" s="2"/>
      <c r="BV59" s="3"/>
      <c r="BW59" s="3"/>
      <c r="BX59" s="3"/>
      <c r="BY59" s="3"/>
    </row>
    <row r="60" spans="1:77" ht="41.45" customHeight="1">
      <c r="A60" s="64" t="s">
        <v>252</v>
      </c>
      <c r="C60" s="65"/>
      <c r="D60" s="65" t="s">
        <v>64</v>
      </c>
      <c r="E60" s="66">
        <v>171.48130847656742</v>
      </c>
      <c r="F60" s="68">
        <v>99.99944399421543</v>
      </c>
      <c r="G60" s="100" t="s">
        <v>552</v>
      </c>
      <c r="H60" s="65"/>
      <c r="I60" s="69" t="s">
        <v>252</v>
      </c>
      <c r="J60" s="70"/>
      <c r="K60" s="70"/>
      <c r="L60" s="69" t="s">
        <v>1676</v>
      </c>
      <c r="M60" s="73">
        <v>1.1852981944702967</v>
      </c>
      <c r="N60" s="74">
        <v>1543.9061279296875</v>
      </c>
      <c r="O60" s="74">
        <v>6835.37548828125</v>
      </c>
      <c r="P60" s="75"/>
      <c r="Q60" s="76"/>
      <c r="R60" s="76"/>
      <c r="S60" s="86"/>
      <c r="T60" s="48">
        <v>0</v>
      </c>
      <c r="U60" s="48">
        <v>3</v>
      </c>
      <c r="V60" s="49">
        <v>0</v>
      </c>
      <c r="W60" s="49">
        <v>0.003759</v>
      </c>
      <c r="X60" s="49">
        <v>0.015274</v>
      </c>
      <c r="Y60" s="49">
        <v>0.581462</v>
      </c>
      <c r="Z60" s="49">
        <v>0.8333333333333334</v>
      </c>
      <c r="AA60" s="49">
        <v>0</v>
      </c>
      <c r="AB60" s="71">
        <v>60</v>
      </c>
      <c r="AC60" s="71"/>
      <c r="AD60" s="72"/>
      <c r="AE60" s="78" t="s">
        <v>1083</v>
      </c>
      <c r="AF60" s="78">
        <v>1823</v>
      </c>
      <c r="AG60" s="78">
        <v>809</v>
      </c>
      <c r="AH60" s="78">
        <v>44824</v>
      </c>
      <c r="AI60" s="78">
        <v>40529</v>
      </c>
      <c r="AJ60" s="78"/>
      <c r="AK60" s="78" t="s">
        <v>1190</v>
      </c>
      <c r="AL60" s="78" t="s">
        <v>1274</v>
      </c>
      <c r="AM60" s="78"/>
      <c r="AN60" s="78"/>
      <c r="AO60" s="80">
        <v>40102.16229166667</v>
      </c>
      <c r="AP60" s="83" t="s">
        <v>1419</v>
      </c>
      <c r="AQ60" s="78" t="b">
        <v>0</v>
      </c>
      <c r="AR60" s="78" t="b">
        <v>0</v>
      </c>
      <c r="AS60" s="78" t="b">
        <v>1</v>
      </c>
      <c r="AT60" s="78" t="s">
        <v>990</v>
      </c>
      <c r="AU60" s="78">
        <v>16</v>
      </c>
      <c r="AV60" s="83" t="s">
        <v>1466</v>
      </c>
      <c r="AW60" s="78" t="b">
        <v>0</v>
      </c>
      <c r="AX60" s="78" t="s">
        <v>1504</v>
      </c>
      <c r="AY60" s="83" t="s">
        <v>1562</v>
      </c>
      <c r="AZ60" s="78" t="s">
        <v>66</v>
      </c>
      <c r="BA60" s="78" t="str">
        <f>REPLACE(INDEX(GroupVertices[Group],MATCH(Vertices[[#This Row],[Vertex]],GroupVertices[Vertex],0)),1,1,"")</f>
        <v>1</v>
      </c>
      <c r="BB60" s="48"/>
      <c r="BC60" s="48"/>
      <c r="BD60" s="48"/>
      <c r="BE60" s="48"/>
      <c r="BF60" s="48" t="s">
        <v>460</v>
      </c>
      <c r="BG60" s="48" t="s">
        <v>460</v>
      </c>
      <c r="BH60" s="121" t="s">
        <v>2089</v>
      </c>
      <c r="BI60" s="121" t="s">
        <v>2089</v>
      </c>
      <c r="BJ60" s="121" t="s">
        <v>2158</v>
      </c>
      <c r="BK60" s="121" t="s">
        <v>2158</v>
      </c>
      <c r="BL60" s="121">
        <v>1</v>
      </c>
      <c r="BM60" s="124">
        <v>5</v>
      </c>
      <c r="BN60" s="121">
        <v>0</v>
      </c>
      <c r="BO60" s="124">
        <v>0</v>
      </c>
      <c r="BP60" s="121">
        <v>0</v>
      </c>
      <c r="BQ60" s="124">
        <v>0</v>
      </c>
      <c r="BR60" s="121">
        <v>19</v>
      </c>
      <c r="BS60" s="124">
        <v>95</v>
      </c>
      <c r="BT60" s="121">
        <v>20</v>
      </c>
      <c r="BU60" s="2"/>
      <c r="BV60" s="3"/>
      <c r="BW60" s="3"/>
      <c r="BX60" s="3"/>
      <c r="BY60" s="3"/>
    </row>
    <row r="61" spans="1:77" ht="41.45" customHeight="1">
      <c r="A61" s="64" t="s">
        <v>253</v>
      </c>
      <c r="C61" s="65"/>
      <c r="D61" s="65" t="s">
        <v>64</v>
      </c>
      <c r="E61" s="66">
        <v>177.8920325021328</v>
      </c>
      <c r="F61" s="68">
        <v>99.99906805458112</v>
      </c>
      <c r="G61" s="100" t="s">
        <v>553</v>
      </c>
      <c r="H61" s="65"/>
      <c r="I61" s="69" t="s">
        <v>253</v>
      </c>
      <c r="J61" s="70"/>
      <c r="K61" s="70"/>
      <c r="L61" s="69" t="s">
        <v>1677</v>
      </c>
      <c r="M61" s="73">
        <v>1.3105863432654172</v>
      </c>
      <c r="N61" s="74">
        <v>3612.374267578125</v>
      </c>
      <c r="O61" s="74">
        <v>4288.8125</v>
      </c>
      <c r="P61" s="75"/>
      <c r="Q61" s="76"/>
      <c r="R61" s="76"/>
      <c r="S61" s="86"/>
      <c r="T61" s="48">
        <v>0</v>
      </c>
      <c r="U61" s="48">
        <v>3</v>
      </c>
      <c r="V61" s="49">
        <v>0</v>
      </c>
      <c r="W61" s="49">
        <v>0.003759</v>
      </c>
      <c r="X61" s="49">
        <v>0.015274</v>
      </c>
      <c r="Y61" s="49">
        <v>0.581462</v>
      </c>
      <c r="Z61" s="49">
        <v>0.8333333333333334</v>
      </c>
      <c r="AA61" s="49">
        <v>0</v>
      </c>
      <c r="AB61" s="71">
        <v>61</v>
      </c>
      <c r="AC61" s="71"/>
      <c r="AD61" s="72"/>
      <c r="AE61" s="78" t="s">
        <v>1084</v>
      </c>
      <c r="AF61" s="78">
        <v>1814</v>
      </c>
      <c r="AG61" s="78">
        <v>1356</v>
      </c>
      <c r="AH61" s="78">
        <v>53225</v>
      </c>
      <c r="AI61" s="78">
        <v>80759</v>
      </c>
      <c r="AJ61" s="78"/>
      <c r="AK61" s="78" t="s">
        <v>1191</v>
      </c>
      <c r="AL61" s="78" t="s">
        <v>1275</v>
      </c>
      <c r="AM61" s="83" t="s">
        <v>1340</v>
      </c>
      <c r="AN61" s="78"/>
      <c r="AO61" s="80">
        <v>40136.83599537037</v>
      </c>
      <c r="AP61" s="83" t="s">
        <v>1420</v>
      </c>
      <c r="AQ61" s="78" t="b">
        <v>0</v>
      </c>
      <c r="AR61" s="78" t="b">
        <v>0</v>
      </c>
      <c r="AS61" s="78" t="b">
        <v>1</v>
      </c>
      <c r="AT61" s="78" t="s">
        <v>990</v>
      </c>
      <c r="AU61" s="78">
        <v>36</v>
      </c>
      <c r="AV61" s="83" t="s">
        <v>1465</v>
      </c>
      <c r="AW61" s="78" t="b">
        <v>0</v>
      </c>
      <c r="AX61" s="78" t="s">
        <v>1504</v>
      </c>
      <c r="AY61" s="83" t="s">
        <v>1563</v>
      </c>
      <c r="AZ61" s="78" t="s">
        <v>66</v>
      </c>
      <c r="BA61" s="78" t="str">
        <f>REPLACE(INDEX(GroupVertices[Group],MATCH(Vertices[[#This Row],[Vertex]],GroupVertices[Vertex],0)),1,1,"")</f>
        <v>1</v>
      </c>
      <c r="BB61" s="48"/>
      <c r="BC61" s="48"/>
      <c r="BD61" s="48"/>
      <c r="BE61" s="48"/>
      <c r="BF61" s="48" t="s">
        <v>460</v>
      </c>
      <c r="BG61" s="48" t="s">
        <v>460</v>
      </c>
      <c r="BH61" s="121" t="s">
        <v>2089</v>
      </c>
      <c r="BI61" s="121" t="s">
        <v>2089</v>
      </c>
      <c r="BJ61" s="121" t="s">
        <v>2158</v>
      </c>
      <c r="BK61" s="121" t="s">
        <v>2158</v>
      </c>
      <c r="BL61" s="121">
        <v>1</v>
      </c>
      <c r="BM61" s="124">
        <v>5</v>
      </c>
      <c r="BN61" s="121">
        <v>0</v>
      </c>
      <c r="BO61" s="124">
        <v>0</v>
      </c>
      <c r="BP61" s="121">
        <v>0</v>
      </c>
      <c r="BQ61" s="124">
        <v>0</v>
      </c>
      <c r="BR61" s="121">
        <v>19</v>
      </c>
      <c r="BS61" s="124">
        <v>95</v>
      </c>
      <c r="BT61" s="121">
        <v>20</v>
      </c>
      <c r="BU61" s="2"/>
      <c r="BV61" s="3"/>
      <c r="BW61" s="3"/>
      <c r="BX61" s="3"/>
      <c r="BY61" s="3"/>
    </row>
    <row r="62" spans="1:77" ht="41.45" customHeight="1">
      <c r="A62" s="64" t="s">
        <v>254</v>
      </c>
      <c r="C62" s="65"/>
      <c r="D62" s="65" t="s">
        <v>64</v>
      </c>
      <c r="E62" s="66">
        <v>164.23847950435646</v>
      </c>
      <c r="F62" s="68">
        <v>99.99986873040191</v>
      </c>
      <c r="G62" s="100" t="s">
        <v>554</v>
      </c>
      <c r="H62" s="65"/>
      <c r="I62" s="69" t="s">
        <v>254</v>
      </c>
      <c r="J62" s="70"/>
      <c r="K62" s="70"/>
      <c r="L62" s="69" t="s">
        <v>1678</v>
      </c>
      <c r="M62" s="73">
        <v>1.0437477813891554</v>
      </c>
      <c r="N62" s="74">
        <v>3480.1982421875</v>
      </c>
      <c r="O62" s="74">
        <v>6438.724609375</v>
      </c>
      <c r="P62" s="75"/>
      <c r="Q62" s="76"/>
      <c r="R62" s="76"/>
      <c r="S62" s="86"/>
      <c r="T62" s="48">
        <v>0</v>
      </c>
      <c r="U62" s="48">
        <v>3</v>
      </c>
      <c r="V62" s="49">
        <v>0</v>
      </c>
      <c r="W62" s="49">
        <v>0.003759</v>
      </c>
      <c r="X62" s="49">
        <v>0.015274</v>
      </c>
      <c r="Y62" s="49">
        <v>0.581462</v>
      </c>
      <c r="Z62" s="49">
        <v>0.8333333333333334</v>
      </c>
      <c r="AA62" s="49">
        <v>0</v>
      </c>
      <c r="AB62" s="71">
        <v>62</v>
      </c>
      <c r="AC62" s="71"/>
      <c r="AD62" s="72"/>
      <c r="AE62" s="78" t="s">
        <v>1085</v>
      </c>
      <c r="AF62" s="78">
        <v>336</v>
      </c>
      <c r="AG62" s="78">
        <v>191</v>
      </c>
      <c r="AH62" s="78">
        <v>1479</v>
      </c>
      <c r="AI62" s="78">
        <v>7059</v>
      </c>
      <c r="AJ62" s="78"/>
      <c r="AK62" s="78" t="s">
        <v>1192</v>
      </c>
      <c r="AL62" s="78" t="s">
        <v>1276</v>
      </c>
      <c r="AM62" s="78"/>
      <c r="AN62" s="78"/>
      <c r="AO62" s="80">
        <v>42020.12403935185</v>
      </c>
      <c r="AP62" s="83" t="s">
        <v>1421</v>
      </c>
      <c r="AQ62" s="78" t="b">
        <v>0</v>
      </c>
      <c r="AR62" s="78" t="b">
        <v>0</v>
      </c>
      <c r="AS62" s="78" t="b">
        <v>1</v>
      </c>
      <c r="AT62" s="78" t="s">
        <v>990</v>
      </c>
      <c r="AU62" s="78">
        <v>1</v>
      </c>
      <c r="AV62" s="83" t="s">
        <v>1462</v>
      </c>
      <c r="AW62" s="78" t="b">
        <v>0</v>
      </c>
      <c r="AX62" s="78" t="s">
        <v>1504</v>
      </c>
      <c r="AY62" s="83" t="s">
        <v>1564</v>
      </c>
      <c r="AZ62" s="78" t="s">
        <v>66</v>
      </c>
      <c r="BA62" s="78" t="str">
        <f>REPLACE(INDEX(GroupVertices[Group],MATCH(Vertices[[#This Row],[Vertex]],GroupVertices[Vertex],0)),1,1,"")</f>
        <v>1</v>
      </c>
      <c r="BB62" s="48"/>
      <c r="BC62" s="48"/>
      <c r="BD62" s="48"/>
      <c r="BE62" s="48"/>
      <c r="BF62" s="48" t="s">
        <v>460</v>
      </c>
      <c r="BG62" s="48" t="s">
        <v>460</v>
      </c>
      <c r="BH62" s="121" t="s">
        <v>2089</v>
      </c>
      <c r="BI62" s="121" t="s">
        <v>2089</v>
      </c>
      <c r="BJ62" s="121" t="s">
        <v>2158</v>
      </c>
      <c r="BK62" s="121" t="s">
        <v>2158</v>
      </c>
      <c r="BL62" s="121">
        <v>1</v>
      </c>
      <c r="BM62" s="124">
        <v>5</v>
      </c>
      <c r="BN62" s="121">
        <v>0</v>
      </c>
      <c r="BO62" s="124">
        <v>0</v>
      </c>
      <c r="BP62" s="121">
        <v>0</v>
      </c>
      <c r="BQ62" s="124">
        <v>0</v>
      </c>
      <c r="BR62" s="121">
        <v>19</v>
      </c>
      <c r="BS62" s="124">
        <v>95</v>
      </c>
      <c r="BT62" s="121">
        <v>20</v>
      </c>
      <c r="BU62" s="2"/>
      <c r="BV62" s="3"/>
      <c r="BW62" s="3"/>
      <c r="BX62" s="3"/>
      <c r="BY62" s="3"/>
    </row>
    <row r="63" spans="1:77" ht="41.45" customHeight="1">
      <c r="A63" s="64" t="s">
        <v>255</v>
      </c>
      <c r="C63" s="65"/>
      <c r="D63" s="65" t="s">
        <v>64</v>
      </c>
      <c r="E63" s="66">
        <v>168.5865208452792</v>
      </c>
      <c r="F63" s="68">
        <v>99.99961375123495</v>
      </c>
      <c r="G63" s="100" t="s">
        <v>1484</v>
      </c>
      <c r="H63" s="65"/>
      <c r="I63" s="69" t="s">
        <v>255</v>
      </c>
      <c r="J63" s="70"/>
      <c r="K63" s="70"/>
      <c r="L63" s="69" t="s">
        <v>1679</v>
      </c>
      <c r="M63" s="73">
        <v>1.128723838433012</v>
      </c>
      <c r="N63" s="74">
        <v>6891.0546875</v>
      </c>
      <c r="O63" s="74">
        <v>3963.935302734375</v>
      </c>
      <c r="P63" s="75"/>
      <c r="Q63" s="76"/>
      <c r="R63" s="76"/>
      <c r="S63" s="86"/>
      <c r="T63" s="48">
        <v>0</v>
      </c>
      <c r="U63" s="48">
        <v>1</v>
      </c>
      <c r="V63" s="49">
        <v>0</v>
      </c>
      <c r="W63" s="49">
        <v>0.003425</v>
      </c>
      <c r="X63" s="49">
        <v>0.002125</v>
      </c>
      <c r="Y63" s="49">
        <v>0.315055</v>
      </c>
      <c r="Z63" s="49">
        <v>0</v>
      </c>
      <c r="AA63" s="49">
        <v>0</v>
      </c>
      <c r="AB63" s="71">
        <v>63</v>
      </c>
      <c r="AC63" s="71"/>
      <c r="AD63" s="72"/>
      <c r="AE63" s="78" t="s">
        <v>255</v>
      </c>
      <c r="AF63" s="78">
        <v>127</v>
      </c>
      <c r="AG63" s="78">
        <v>562</v>
      </c>
      <c r="AH63" s="78">
        <v>5783</v>
      </c>
      <c r="AI63" s="78">
        <v>2</v>
      </c>
      <c r="AJ63" s="78"/>
      <c r="AK63" s="78" t="s">
        <v>1193</v>
      </c>
      <c r="AL63" s="78" t="s">
        <v>1277</v>
      </c>
      <c r="AM63" s="83" t="s">
        <v>1341</v>
      </c>
      <c r="AN63" s="78"/>
      <c r="AO63" s="80">
        <v>39632.594201388885</v>
      </c>
      <c r="AP63" s="78"/>
      <c r="AQ63" s="78" t="b">
        <v>1</v>
      </c>
      <c r="AR63" s="78" t="b">
        <v>0</v>
      </c>
      <c r="AS63" s="78" t="b">
        <v>1</v>
      </c>
      <c r="AT63" s="78" t="s">
        <v>990</v>
      </c>
      <c r="AU63" s="78">
        <v>115</v>
      </c>
      <c r="AV63" s="83" t="s">
        <v>1462</v>
      </c>
      <c r="AW63" s="78" t="b">
        <v>0</v>
      </c>
      <c r="AX63" s="78" t="s">
        <v>1504</v>
      </c>
      <c r="AY63" s="83" t="s">
        <v>1565</v>
      </c>
      <c r="AZ63" s="78" t="s">
        <v>66</v>
      </c>
      <c r="BA63" s="78" t="str">
        <f>REPLACE(INDEX(GroupVertices[Group],MATCH(Vertices[[#This Row],[Vertex]],GroupVertices[Vertex],0)),1,1,"")</f>
        <v>2</v>
      </c>
      <c r="BB63" s="48"/>
      <c r="BC63" s="48"/>
      <c r="BD63" s="48"/>
      <c r="BE63" s="48"/>
      <c r="BF63" s="48" t="s">
        <v>460</v>
      </c>
      <c r="BG63" s="48" t="s">
        <v>460</v>
      </c>
      <c r="BH63" s="121" t="s">
        <v>2090</v>
      </c>
      <c r="BI63" s="121" t="s">
        <v>2090</v>
      </c>
      <c r="BJ63" s="121" t="s">
        <v>2159</v>
      </c>
      <c r="BK63" s="121" t="s">
        <v>2159</v>
      </c>
      <c r="BL63" s="121">
        <v>1</v>
      </c>
      <c r="BM63" s="124">
        <v>7.142857142857143</v>
      </c>
      <c r="BN63" s="121">
        <v>0</v>
      </c>
      <c r="BO63" s="124">
        <v>0</v>
      </c>
      <c r="BP63" s="121">
        <v>0</v>
      </c>
      <c r="BQ63" s="124">
        <v>0</v>
      </c>
      <c r="BR63" s="121">
        <v>13</v>
      </c>
      <c r="BS63" s="124">
        <v>92.85714285714286</v>
      </c>
      <c r="BT63" s="121">
        <v>14</v>
      </c>
      <c r="BU63" s="2"/>
      <c r="BV63" s="3"/>
      <c r="BW63" s="3"/>
      <c r="BX63" s="3"/>
      <c r="BY63" s="3"/>
    </row>
    <row r="64" spans="1:77" ht="41.45" customHeight="1">
      <c r="A64" s="64" t="s">
        <v>256</v>
      </c>
      <c r="C64" s="65"/>
      <c r="D64" s="65" t="s">
        <v>64</v>
      </c>
      <c r="E64" s="66">
        <v>171.72742402416682</v>
      </c>
      <c r="F64" s="68">
        <v>99.9994295614324</v>
      </c>
      <c r="G64" s="100" t="s">
        <v>555</v>
      </c>
      <c r="H64" s="65"/>
      <c r="I64" s="69" t="s">
        <v>256</v>
      </c>
      <c r="J64" s="70"/>
      <c r="K64" s="70"/>
      <c r="L64" s="69" t="s">
        <v>1680</v>
      </c>
      <c r="M64" s="73">
        <v>1.1901081599633454</v>
      </c>
      <c r="N64" s="74">
        <v>8575.56640625</v>
      </c>
      <c r="O64" s="74">
        <v>8004.82568359375</v>
      </c>
      <c r="P64" s="75"/>
      <c r="Q64" s="76"/>
      <c r="R64" s="76"/>
      <c r="S64" s="86"/>
      <c r="T64" s="48">
        <v>0</v>
      </c>
      <c r="U64" s="48">
        <v>3</v>
      </c>
      <c r="V64" s="49">
        <v>44.686869</v>
      </c>
      <c r="W64" s="49">
        <v>0.003484</v>
      </c>
      <c r="X64" s="49">
        <v>0.002394</v>
      </c>
      <c r="Y64" s="49">
        <v>0.660889</v>
      </c>
      <c r="Z64" s="49">
        <v>0.16666666666666666</v>
      </c>
      <c r="AA64" s="49">
        <v>0</v>
      </c>
      <c r="AB64" s="71">
        <v>64</v>
      </c>
      <c r="AC64" s="71"/>
      <c r="AD64" s="72"/>
      <c r="AE64" s="78" t="s">
        <v>1086</v>
      </c>
      <c r="AF64" s="78">
        <v>948</v>
      </c>
      <c r="AG64" s="78">
        <v>830</v>
      </c>
      <c r="AH64" s="78">
        <v>3962</v>
      </c>
      <c r="AI64" s="78">
        <v>152</v>
      </c>
      <c r="AJ64" s="78"/>
      <c r="AK64" s="78" t="s">
        <v>1194</v>
      </c>
      <c r="AL64" s="78" t="s">
        <v>1278</v>
      </c>
      <c r="AM64" s="78"/>
      <c r="AN64" s="78"/>
      <c r="AO64" s="80">
        <v>39539.03668981481</v>
      </c>
      <c r="AP64" s="78"/>
      <c r="AQ64" s="78" t="b">
        <v>0</v>
      </c>
      <c r="AR64" s="78" t="b">
        <v>0</v>
      </c>
      <c r="AS64" s="78" t="b">
        <v>0</v>
      </c>
      <c r="AT64" s="78" t="s">
        <v>990</v>
      </c>
      <c r="AU64" s="78">
        <v>107</v>
      </c>
      <c r="AV64" s="83" t="s">
        <v>1470</v>
      </c>
      <c r="AW64" s="78" t="b">
        <v>0</v>
      </c>
      <c r="AX64" s="78" t="s">
        <v>1504</v>
      </c>
      <c r="AY64" s="83" t="s">
        <v>1566</v>
      </c>
      <c r="AZ64" s="78" t="s">
        <v>66</v>
      </c>
      <c r="BA64" s="78" t="str">
        <f>REPLACE(INDEX(GroupVertices[Group],MATCH(Vertices[[#This Row],[Vertex]],GroupVertices[Vertex],0)),1,1,"")</f>
        <v>3</v>
      </c>
      <c r="BB64" s="48"/>
      <c r="BC64" s="48"/>
      <c r="BD64" s="48"/>
      <c r="BE64" s="48"/>
      <c r="BF64" s="48" t="s">
        <v>460</v>
      </c>
      <c r="BG64" s="48" t="s">
        <v>460</v>
      </c>
      <c r="BH64" s="121" t="s">
        <v>2091</v>
      </c>
      <c r="BI64" s="121" t="s">
        <v>2091</v>
      </c>
      <c r="BJ64" s="121" t="s">
        <v>2160</v>
      </c>
      <c r="BK64" s="121" t="s">
        <v>2160</v>
      </c>
      <c r="BL64" s="121">
        <v>0</v>
      </c>
      <c r="BM64" s="124">
        <v>0</v>
      </c>
      <c r="BN64" s="121">
        <v>0</v>
      </c>
      <c r="BO64" s="124">
        <v>0</v>
      </c>
      <c r="BP64" s="121">
        <v>0</v>
      </c>
      <c r="BQ64" s="124">
        <v>0</v>
      </c>
      <c r="BR64" s="121">
        <v>36</v>
      </c>
      <c r="BS64" s="124">
        <v>100</v>
      </c>
      <c r="BT64" s="121">
        <v>36</v>
      </c>
      <c r="BU64" s="2"/>
      <c r="BV64" s="3"/>
      <c r="BW64" s="3"/>
      <c r="BX64" s="3"/>
      <c r="BY64" s="3"/>
    </row>
    <row r="65" spans="1:77" ht="41.45" customHeight="1">
      <c r="A65" s="64" t="s">
        <v>257</v>
      </c>
      <c r="C65" s="65"/>
      <c r="D65" s="65" t="s">
        <v>64</v>
      </c>
      <c r="E65" s="66">
        <v>168.2818063577752</v>
      </c>
      <c r="F65" s="68">
        <v>99.9996316203949</v>
      </c>
      <c r="G65" s="100" t="s">
        <v>556</v>
      </c>
      <c r="H65" s="65"/>
      <c r="I65" s="69" t="s">
        <v>257</v>
      </c>
      <c r="J65" s="70"/>
      <c r="K65" s="70"/>
      <c r="L65" s="69" t="s">
        <v>1681</v>
      </c>
      <c r="M65" s="73">
        <v>1.1227686430606663</v>
      </c>
      <c r="N65" s="74">
        <v>1771.063232421875</v>
      </c>
      <c r="O65" s="74">
        <v>8452.2138671875</v>
      </c>
      <c r="P65" s="75"/>
      <c r="Q65" s="76"/>
      <c r="R65" s="76"/>
      <c r="S65" s="86"/>
      <c r="T65" s="48">
        <v>0</v>
      </c>
      <c r="U65" s="48">
        <v>3</v>
      </c>
      <c r="V65" s="49">
        <v>0</v>
      </c>
      <c r="W65" s="49">
        <v>0.003759</v>
      </c>
      <c r="X65" s="49">
        <v>0.015274</v>
      </c>
      <c r="Y65" s="49">
        <v>0.581462</v>
      </c>
      <c r="Z65" s="49">
        <v>0.8333333333333334</v>
      </c>
      <c r="AA65" s="49">
        <v>0</v>
      </c>
      <c r="AB65" s="71">
        <v>65</v>
      </c>
      <c r="AC65" s="71"/>
      <c r="AD65" s="72"/>
      <c r="AE65" s="78" t="s">
        <v>1087</v>
      </c>
      <c r="AF65" s="78">
        <v>1122</v>
      </c>
      <c r="AG65" s="78">
        <v>536</v>
      </c>
      <c r="AH65" s="78">
        <v>8248</v>
      </c>
      <c r="AI65" s="78">
        <v>18079</v>
      </c>
      <c r="AJ65" s="78"/>
      <c r="AK65" s="78" t="s">
        <v>1195</v>
      </c>
      <c r="AL65" s="78"/>
      <c r="AM65" s="78"/>
      <c r="AN65" s="78"/>
      <c r="AO65" s="80">
        <v>41948.12869212963</v>
      </c>
      <c r="AP65" s="83" t="s">
        <v>1422</v>
      </c>
      <c r="AQ65" s="78" t="b">
        <v>1</v>
      </c>
      <c r="AR65" s="78" t="b">
        <v>0</v>
      </c>
      <c r="AS65" s="78" t="b">
        <v>0</v>
      </c>
      <c r="AT65" s="78" t="s">
        <v>990</v>
      </c>
      <c r="AU65" s="78">
        <v>2</v>
      </c>
      <c r="AV65" s="83" t="s">
        <v>1462</v>
      </c>
      <c r="AW65" s="78" t="b">
        <v>0</v>
      </c>
      <c r="AX65" s="78" t="s">
        <v>1504</v>
      </c>
      <c r="AY65" s="83" t="s">
        <v>1567</v>
      </c>
      <c r="AZ65" s="78" t="s">
        <v>66</v>
      </c>
      <c r="BA65" s="78" t="str">
        <f>REPLACE(INDEX(GroupVertices[Group],MATCH(Vertices[[#This Row],[Vertex]],GroupVertices[Vertex],0)),1,1,"")</f>
        <v>1</v>
      </c>
      <c r="BB65" s="48"/>
      <c r="BC65" s="48"/>
      <c r="BD65" s="48"/>
      <c r="BE65" s="48"/>
      <c r="BF65" s="48" t="s">
        <v>460</v>
      </c>
      <c r="BG65" s="48" t="s">
        <v>460</v>
      </c>
      <c r="BH65" s="121" t="s">
        <v>2089</v>
      </c>
      <c r="BI65" s="121" t="s">
        <v>2089</v>
      </c>
      <c r="BJ65" s="121" t="s">
        <v>2158</v>
      </c>
      <c r="BK65" s="121" t="s">
        <v>2158</v>
      </c>
      <c r="BL65" s="121">
        <v>1</v>
      </c>
      <c r="BM65" s="124">
        <v>5</v>
      </c>
      <c r="BN65" s="121">
        <v>0</v>
      </c>
      <c r="BO65" s="124">
        <v>0</v>
      </c>
      <c r="BP65" s="121">
        <v>0</v>
      </c>
      <c r="BQ65" s="124">
        <v>0</v>
      </c>
      <c r="BR65" s="121">
        <v>19</v>
      </c>
      <c r="BS65" s="124">
        <v>95</v>
      </c>
      <c r="BT65" s="121">
        <v>20</v>
      </c>
      <c r="BU65" s="2"/>
      <c r="BV65" s="3"/>
      <c r="BW65" s="3"/>
      <c r="BX65" s="3"/>
      <c r="BY65" s="3"/>
    </row>
    <row r="66" spans="1:77" ht="41.45" customHeight="1">
      <c r="A66" s="64" t="s">
        <v>258</v>
      </c>
      <c r="C66" s="65"/>
      <c r="D66" s="65" t="s">
        <v>64</v>
      </c>
      <c r="E66" s="66">
        <v>184.67778974308771</v>
      </c>
      <c r="F66" s="68">
        <v>99.99867012213457</v>
      </c>
      <c r="G66" s="100" t="s">
        <v>557</v>
      </c>
      <c r="H66" s="65"/>
      <c r="I66" s="69" t="s">
        <v>258</v>
      </c>
      <c r="J66" s="70"/>
      <c r="K66" s="70"/>
      <c r="L66" s="69" t="s">
        <v>1682</v>
      </c>
      <c r="M66" s="73">
        <v>1.44320396328804</v>
      </c>
      <c r="N66" s="74">
        <v>6064.2353515625</v>
      </c>
      <c r="O66" s="74">
        <v>3971.444091796875</v>
      </c>
      <c r="P66" s="75"/>
      <c r="Q66" s="76"/>
      <c r="R66" s="76"/>
      <c r="S66" s="86"/>
      <c r="T66" s="48">
        <v>1</v>
      </c>
      <c r="U66" s="48">
        <v>7</v>
      </c>
      <c r="V66" s="49">
        <v>86.450794</v>
      </c>
      <c r="W66" s="49">
        <v>0.004</v>
      </c>
      <c r="X66" s="49">
        <v>0.008828</v>
      </c>
      <c r="Y66" s="49">
        <v>1.297958</v>
      </c>
      <c r="Z66" s="49">
        <v>0.3333333333333333</v>
      </c>
      <c r="AA66" s="49">
        <v>0</v>
      </c>
      <c r="AB66" s="71">
        <v>66</v>
      </c>
      <c r="AC66" s="71"/>
      <c r="AD66" s="72"/>
      <c r="AE66" s="78" t="s">
        <v>1088</v>
      </c>
      <c r="AF66" s="78">
        <v>511</v>
      </c>
      <c r="AG66" s="78">
        <v>1935</v>
      </c>
      <c r="AH66" s="78">
        <v>2053</v>
      </c>
      <c r="AI66" s="78">
        <v>1401</v>
      </c>
      <c r="AJ66" s="78"/>
      <c r="AK66" s="78" t="s">
        <v>1196</v>
      </c>
      <c r="AL66" s="78" t="s">
        <v>1279</v>
      </c>
      <c r="AM66" s="83" t="s">
        <v>1342</v>
      </c>
      <c r="AN66" s="78"/>
      <c r="AO66" s="80">
        <v>40782.69498842592</v>
      </c>
      <c r="AP66" s="83" t="s">
        <v>1423</v>
      </c>
      <c r="AQ66" s="78" t="b">
        <v>0</v>
      </c>
      <c r="AR66" s="78" t="b">
        <v>0</v>
      </c>
      <c r="AS66" s="78" t="b">
        <v>1</v>
      </c>
      <c r="AT66" s="78" t="s">
        <v>990</v>
      </c>
      <c r="AU66" s="78">
        <v>50</v>
      </c>
      <c r="AV66" s="83" t="s">
        <v>1465</v>
      </c>
      <c r="AW66" s="78" t="b">
        <v>0</v>
      </c>
      <c r="AX66" s="78" t="s">
        <v>1504</v>
      </c>
      <c r="AY66" s="83" t="s">
        <v>1568</v>
      </c>
      <c r="AZ66" s="78" t="s">
        <v>66</v>
      </c>
      <c r="BA66" s="78" t="str">
        <f>REPLACE(INDEX(GroupVertices[Group],MATCH(Vertices[[#This Row],[Vertex]],GroupVertices[Vertex],0)),1,1,"")</f>
        <v>2</v>
      </c>
      <c r="BB66" s="48" t="s">
        <v>443</v>
      </c>
      <c r="BC66" s="48" t="s">
        <v>443</v>
      </c>
      <c r="BD66" s="48" t="s">
        <v>454</v>
      </c>
      <c r="BE66" s="48" t="s">
        <v>454</v>
      </c>
      <c r="BF66" s="48" t="s">
        <v>460</v>
      </c>
      <c r="BG66" s="48" t="s">
        <v>460</v>
      </c>
      <c r="BH66" s="121" t="s">
        <v>2092</v>
      </c>
      <c r="BI66" s="121" t="s">
        <v>2121</v>
      </c>
      <c r="BJ66" s="121" t="s">
        <v>2161</v>
      </c>
      <c r="BK66" s="121" t="s">
        <v>2161</v>
      </c>
      <c r="BL66" s="121">
        <v>3</v>
      </c>
      <c r="BM66" s="124">
        <v>3.7037037037037037</v>
      </c>
      <c r="BN66" s="121">
        <v>0</v>
      </c>
      <c r="BO66" s="124">
        <v>0</v>
      </c>
      <c r="BP66" s="121">
        <v>0</v>
      </c>
      <c r="BQ66" s="124">
        <v>0</v>
      </c>
      <c r="BR66" s="121">
        <v>78</v>
      </c>
      <c r="BS66" s="124">
        <v>96.29629629629629</v>
      </c>
      <c r="BT66" s="121">
        <v>81</v>
      </c>
      <c r="BU66" s="2"/>
      <c r="BV66" s="3"/>
      <c r="BW66" s="3"/>
      <c r="BX66" s="3"/>
      <c r="BY66" s="3"/>
    </row>
    <row r="67" spans="1:77" ht="41.45" customHeight="1">
      <c r="A67" s="64" t="s">
        <v>261</v>
      </c>
      <c r="C67" s="65"/>
      <c r="D67" s="65" t="s">
        <v>64</v>
      </c>
      <c r="E67" s="66">
        <v>167.5551795029579</v>
      </c>
      <c r="F67" s="68">
        <v>99.99967423146862</v>
      </c>
      <c r="G67" s="100" t="s">
        <v>1485</v>
      </c>
      <c r="H67" s="65"/>
      <c r="I67" s="69" t="s">
        <v>261</v>
      </c>
      <c r="J67" s="70"/>
      <c r="K67" s="70"/>
      <c r="L67" s="69" t="s">
        <v>1683</v>
      </c>
      <c r="M67" s="73">
        <v>1.1085677925573802</v>
      </c>
      <c r="N67" s="74">
        <v>7572.1787109375</v>
      </c>
      <c r="O67" s="74">
        <v>8873.9677734375</v>
      </c>
      <c r="P67" s="75"/>
      <c r="Q67" s="76"/>
      <c r="R67" s="76"/>
      <c r="S67" s="86"/>
      <c r="T67" s="48">
        <v>0</v>
      </c>
      <c r="U67" s="48">
        <v>2</v>
      </c>
      <c r="V67" s="49">
        <v>0</v>
      </c>
      <c r="W67" s="49">
        <v>0.002924</v>
      </c>
      <c r="X67" s="49">
        <v>0.001126</v>
      </c>
      <c r="Y67" s="49">
        <v>0.527418</v>
      </c>
      <c r="Z67" s="49">
        <v>1</v>
      </c>
      <c r="AA67" s="49">
        <v>0</v>
      </c>
      <c r="AB67" s="71">
        <v>67</v>
      </c>
      <c r="AC67" s="71"/>
      <c r="AD67" s="72"/>
      <c r="AE67" s="78" t="s">
        <v>1089</v>
      </c>
      <c r="AF67" s="78">
        <v>160</v>
      </c>
      <c r="AG67" s="78">
        <v>474</v>
      </c>
      <c r="AH67" s="78">
        <v>2983</v>
      </c>
      <c r="AI67" s="78">
        <v>507</v>
      </c>
      <c r="AJ67" s="78"/>
      <c r="AK67" s="78"/>
      <c r="AL67" s="78" t="s">
        <v>1280</v>
      </c>
      <c r="AM67" s="83" t="s">
        <v>1343</v>
      </c>
      <c r="AN67" s="78"/>
      <c r="AO67" s="80">
        <v>39938.501759259256</v>
      </c>
      <c r="AP67" s="78"/>
      <c r="AQ67" s="78" t="b">
        <v>1</v>
      </c>
      <c r="AR67" s="78" t="b">
        <v>0</v>
      </c>
      <c r="AS67" s="78" t="b">
        <v>0</v>
      </c>
      <c r="AT67" s="78" t="s">
        <v>990</v>
      </c>
      <c r="AU67" s="78">
        <v>35</v>
      </c>
      <c r="AV67" s="83" t="s">
        <v>1462</v>
      </c>
      <c r="AW67" s="78" t="b">
        <v>0</v>
      </c>
      <c r="AX67" s="78" t="s">
        <v>1504</v>
      </c>
      <c r="AY67" s="83" t="s">
        <v>1569</v>
      </c>
      <c r="AZ67" s="78" t="s">
        <v>66</v>
      </c>
      <c r="BA67" s="78" t="str">
        <f>REPLACE(INDEX(GroupVertices[Group],MATCH(Vertices[[#This Row],[Vertex]],GroupVertices[Vertex],0)),1,1,"")</f>
        <v>3</v>
      </c>
      <c r="BB67" s="48"/>
      <c r="BC67" s="48"/>
      <c r="BD67" s="48"/>
      <c r="BE67" s="48"/>
      <c r="BF67" s="48" t="s">
        <v>460</v>
      </c>
      <c r="BG67" s="48" t="s">
        <v>460</v>
      </c>
      <c r="BH67" s="121" t="s">
        <v>2085</v>
      </c>
      <c r="BI67" s="121" t="s">
        <v>2085</v>
      </c>
      <c r="BJ67" s="121" t="s">
        <v>2154</v>
      </c>
      <c r="BK67" s="121" t="s">
        <v>2154</v>
      </c>
      <c r="BL67" s="121">
        <v>0</v>
      </c>
      <c r="BM67" s="124">
        <v>0</v>
      </c>
      <c r="BN67" s="121">
        <v>0</v>
      </c>
      <c r="BO67" s="124">
        <v>0</v>
      </c>
      <c r="BP67" s="121">
        <v>0</v>
      </c>
      <c r="BQ67" s="124">
        <v>0</v>
      </c>
      <c r="BR67" s="121">
        <v>17</v>
      </c>
      <c r="BS67" s="124">
        <v>100</v>
      </c>
      <c r="BT67" s="121">
        <v>17</v>
      </c>
      <c r="BU67" s="2"/>
      <c r="BV67" s="3"/>
      <c r="BW67" s="3"/>
      <c r="BX67" s="3"/>
      <c r="BY67" s="3"/>
    </row>
    <row r="68" spans="1:77" ht="41.45" customHeight="1">
      <c r="A68" s="64" t="s">
        <v>262</v>
      </c>
      <c r="C68" s="65"/>
      <c r="D68" s="65" t="s">
        <v>64</v>
      </c>
      <c r="E68" s="66">
        <v>162.8789840985693</v>
      </c>
      <c r="F68" s="68">
        <v>99.9999484543463</v>
      </c>
      <c r="G68" s="100" t="s">
        <v>559</v>
      </c>
      <c r="H68" s="65"/>
      <c r="I68" s="69" t="s">
        <v>262</v>
      </c>
      <c r="J68" s="70"/>
      <c r="K68" s="70"/>
      <c r="L68" s="69" t="s">
        <v>1684</v>
      </c>
      <c r="M68" s="73">
        <v>1.017178448189459</v>
      </c>
      <c r="N68" s="74">
        <v>5115.2412109375</v>
      </c>
      <c r="O68" s="74">
        <v>2994.116943359375</v>
      </c>
      <c r="P68" s="75"/>
      <c r="Q68" s="76"/>
      <c r="R68" s="76"/>
      <c r="S68" s="86"/>
      <c r="T68" s="48">
        <v>0</v>
      </c>
      <c r="U68" s="48">
        <v>4</v>
      </c>
      <c r="V68" s="49">
        <v>3.466667</v>
      </c>
      <c r="W68" s="49">
        <v>0.003745</v>
      </c>
      <c r="X68" s="49">
        <v>0.004889</v>
      </c>
      <c r="Y68" s="49">
        <v>0.834289</v>
      </c>
      <c r="Z68" s="49">
        <v>0.5</v>
      </c>
      <c r="AA68" s="49">
        <v>0</v>
      </c>
      <c r="AB68" s="71">
        <v>68</v>
      </c>
      <c r="AC68" s="71"/>
      <c r="AD68" s="72"/>
      <c r="AE68" s="78" t="s">
        <v>1090</v>
      </c>
      <c r="AF68" s="78">
        <v>472</v>
      </c>
      <c r="AG68" s="78">
        <v>75</v>
      </c>
      <c r="AH68" s="78">
        <v>111</v>
      </c>
      <c r="AI68" s="78">
        <v>331</v>
      </c>
      <c r="AJ68" s="78"/>
      <c r="AK68" s="78" t="s">
        <v>1197</v>
      </c>
      <c r="AL68" s="78" t="s">
        <v>1281</v>
      </c>
      <c r="AM68" s="83" t="s">
        <v>1344</v>
      </c>
      <c r="AN68" s="78"/>
      <c r="AO68" s="80">
        <v>43262.91810185185</v>
      </c>
      <c r="AP68" s="83" t="s">
        <v>1424</v>
      </c>
      <c r="AQ68" s="78" t="b">
        <v>0</v>
      </c>
      <c r="AR68" s="78" t="b">
        <v>0</v>
      </c>
      <c r="AS68" s="78" t="b">
        <v>0</v>
      </c>
      <c r="AT68" s="78" t="s">
        <v>990</v>
      </c>
      <c r="AU68" s="78">
        <v>0</v>
      </c>
      <c r="AV68" s="83" t="s">
        <v>1462</v>
      </c>
      <c r="AW68" s="78" t="b">
        <v>0</v>
      </c>
      <c r="AX68" s="78" t="s">
        <v>1504</v>
      </c>
      <c r="AY68" s="83" t="s">
        <v>1570</v>
      </c>
      <c r="AZ68" s="78" t="s">
        <v>66</v>
      </c>
      <c r="BA68" s="78" t="str">
        <f>REPLACE(INDEX(GroupVertices[Group],MATCH(Vertices[[#This Row],[Vertex]],GroupVertices[Vertex],0)),1,1,"")</f>
        <v>2</v>
      </c>
      <c r="BB68" s="48"/>
      <c r="BC68" s="48"/>
      <c r="BD68" s="48"/>
      <c r="BE68" s="48"/>
      <c r="BF68" s="48"/>
      <c r="BG68" s="48"/>
      <c r="BH68" s="121" t="s">
        <v>2093</v>
      </c>
      <c r="BI68" s="121" t="s">
        <v>2122</v>
      </c>
      <c r="BJ68" s="121" t="s">
        <v>2162</v>
      </c>
      <c r="BK68" s="121" t="s">
        <v>2183</v>
      </c>
      <c r="BL68" s="121">
        <v>2</v>
      </c>
      <c r="BM68" s="124">
        <v>4.545454545454546</v>
      </c>
      <c r="BN68" s="121">
        <v>2</v>
      </c>
      <c r="BO68" s="124">
        <v>4.545454545454546</v>
      </c>
      <c r="BP68" s="121">
        <v>0</v>
      </c>
      <c r="BQ68" s="124">
        <v>0</v>
      </c>
      <c r="BR68" s="121">
        <v>40</v>
      </c>
      <c r="BS68" s="124">
        <v>90.9090909090909</v>
      </c>
      <c r="BT68" s="121">
        <v>44</v>
      </c>
      <c r="BU68" s="2"/>
      <c r="BV68" s="3"/>
      <c r="BW68" s="3"/>
      <c r="BX68" s="3"/>
      <c r="BY68" s="3"/>
    </row>
    <row r="69" spans="1:77" ht="41.45" customHeight="1">
      <c r="A69" s="64" t="s">
        <v>263</v>
      </c>
      <c r="C69" s="65"/>
      <c r="D69" s="65" t="s">
        <v>64</v>
      </c>
      <c r="E69" s="66">
        <v>166.2191236731326</v>
      </c>
      <c r="F69" s="68">
        <v>99.99975258086225</v>
      </c>
      <c r="G69" s="100" t="s">
        <v>560</v>
      </c>
      <c r="H69" s="65"/>
      <c r="I69" s="69" t="s">
        <v>263</v>
      </c>
      <c r="J69" s="70"/>
      <c r="K69" s="70"/>
      <c r="L69" s="69" t="s">
        <v>1685</v>
      </c>
      <c r="M69" s="73">
        <v>1.0824565513094029</v>
      </c>
      <c r="N69" s="74">
        <v>4923.6044921875</v>
      </c>
      <c r="O69" s="74">
        <v>3931.413330078125</v>
      </c>
      <c r="P69" s="75"/>
      <c r="Q69" s="76"/>
      <c r="R69" s="76"/>
      <c r="S69" s="86"/>
      <c r="T69" s="48">
        <v>0</v>
      </c>
      <c r="U69" s="48">
        <v>2</v>
      </c>
      <c r="V69" s="49">
        <v>0</v>
      </c>
      <c r="W69" s="49">
        <v>0.00369</v>
      </c>
      <c r="X69" s="49">
        <v>0.003611</v>
      </c>
      <c r="Y69" s="49">
        <v>0.482644</v>
      </c>
      <c r="Z69" s="49">
        <v>0.5</v>
      </c>
      <c r="AA69" s="49">
        <v>0</v>
      </c>
      <c r="AB69" s="71">
        <v>69</v>
      </c>
      <c r="AC69" s="71"/>
      <c r="AD69" s="72"/>
      <c r="AE69" s="78" t="s">
        <v>1091</v>
      </c>
      <c r="AF69" s="78">
        <v>438</v>
      </c>
      <c r="AG69" s="78">
        <v>360</v>
      </c>
      <c r="AH69" s="78">
        <v>685</v>
      </c>
      <c r="AI69" s="78">
        <v>1021</v>
      </c>
      <c r="AJ69" s="78"/>
      <c r="AK69" s="78" t="s">
        <v>1198</v>
      </c>
      <c r="AL69" s="78" t="s">
        <v>1282</v>
      </c>
      <c r="AM69" s="83" t="s">
        <v>1345</v>
      </c>
      <c r="AN69" s="78"/>
      <c r="AO69" s="80">
        <v>40164.951319444444</v>
      </c>
      <c r="AP69" s="83" t="s">
        <v>1425</v>
      </c>
      <c r="AQ69" s="78" t="b">
        <v>1</v>
      </c>
      <c r="AR69" s="78" t="b">
        <v>0</v>
      </c>
      <c r="AS69" s="78" t="b">
        <v>1</v>
      </c>
      <c r="AT69" s="78" t="s">
        <v>990</v>
      </c>
      <c r="AU69" s="78">
        <v>6</v>
      </c>
      <c r="AV69" s="83" t="s">
        <v>1462</v>
      </c>
      <c r="AW69" s="78" t="b">
        <v>0</v>
      </c>
      <c r="AX69" s="78" t="s">
        <v>1504</v>
      </c>
      <c r="AY69" s="83" t="s">
        <v>1571</v>
      </c>
      <c r="AZ69" s="78" t="s">
        <v>66</v>
      </c>
      <c r="BA69" s="78" t="str">
        <f>REPLACE(INDEX(GroupVertices[Group],MATCH(Vertices[[#This Row],[Vertex]],GroupVertices[Vertex],0)),1,1,"")</f>
        <v>2</v>
      </c>
      <c r="BB69" s="48"/>
      <c r="BC69" s="48"/>
      <c r="BD69" s="48"/>
      <c r="BE69" s="48"/>
      <c r="BF69" s="48"/>
      <c r="BG69" s="48"/>
      <c r="BH69" s="121" t="s">
        <v>2094</v>
      </c>
      <c r="BI69" s="121" t="s">
        <v>2094</v>
      </c>
      <c r="BJ69" s="121" t="s">
        <v>2163</v>
      </c>
      <c r="BK69" s="121" t="s">
        <v>2163</v>
      </c>
      <c r="BL69" s="121">
        <v>0</v>
      </c>
      <c r="BM69" s="124">
        <v>0</v>
      </c>
      <c r="BN69" s="121">
        <v>0</v>
      </c>
      <c r="BO69" s="124">
        <v>0</v>
      </c>
      <c r="BP69" s="121">
        <v>0</v>
      </c>
      <c r="BQ69" s="124">
        <v>0</v>
      </c>
      <c r="BR69" s="121">
        <v>28</v>
      </c>
      <c r="BS69" s="124">
        <v>100</v>
      </c>
      <c r="BT69" s="121">
        <v>28</v>
      </c>
      <c r="BU69" s="2"/>
      <c r="BV69" s="3"/>
      <c r="BW69" s="3"/>
      <c r="BX69" s="3"/>
      <c r="BY69" s="3"/>
    </row>
    <row r="70" spans="1:77" ht="41.45" customHeight="1">
      <c r="A70" s="64" t="s">
        <v>302</v>
      </c>
      <c r="C70" s="65"/>
      <c r="D70" s="65" t="s">
        <v>64</v>
      </c>
      <c r="E70" s="66">
        <v>168.21148762988966</v>
      </c>
      <c r="F70" s="68">
        <v>99.9996357440472</v>
      </c>
      <c r="G70" s="100" t="s">
        <v>598</v>
      </c>
      <c r="H70" s="65"/>
      <c r="I70" s="69" t="s">
        <v>302</v>
      </c>
      <c r="J70" s="70"/>
      <c r="K70" s="70"/>
      <c r="L70" s="69" t="s">
        <v>1686</v>
      </c>
      <c r="M70" s="73">
        <v>1.1213943672055096</v>
      </c>
      <c r="N70" s="74">
        <v>5708.22412109375</v>
      </c>
      <c r="O70" s="74">
        <v>4316.82275390625</v>
      </c>
      <c r="P70" s="75"/>
      <c r="Q70" s="76"/>
      <c r="R70" s="76"/>
      <c r="S70" s="86"/>
      <c r="T70" s="48">
        <v>5</v>
      </c>
      <c r="U70" s="48">
        <v>2</v>
      </c>
      <c r="V70" s="49">
        <v>91</v>
      </c>
      <c r="W70" s="49">
        <v>0.004505</v>
      </c>
      <c r="X70" s="49">
        <v>0.012398</v>
      </c>
      <c r="Y70" s="49">
        <v>1.201403</v>
      </c>
      <c r="Z70" s="49">
        <v>0.3</v>
      </c>
      <c r="AA70" s="49">
        <v>0</v>
      </c>
      <c r="AB70" s="71">
        <v>70</v>
      </c>
      <c r="AC70" s="71"/>
      <c r="AD70" s="72"/>
      <c r="AE70" s="78" t="s">
        <v>1092</v>
      </c>
      <c r="AF70" s="78">
        <v>402</v>
      </c>
      <c r="AG70" s="78">
        <v>530</v>
      </c>
      <c r="AH70" s="78">
        <v>28748</v>
      </c>
      <c r="AI70" s="78">
        <v>1798</v>
      </c>
      <c r="AJ70" s="78"/>
      <c r="AK70" s="78" t="s">
        <v>1199</v>
      </c>
      <c r="AL70" s="78" t="s">
        <v>1283</v>
      </c>
      <c r="AM70" s="83" t="s">
        <v>1346</v>
      </c>
      <c r="AN70" s="78"/>
      <c r="AO70" s="80">
        <v>39851.82251157407</v>
      </c>
      <c r="AP70" s="83" t="s">
        <v>1426</v>
      </c>
      <c r="AQ70" s="78" t="b">
        <v>0</v>
      </c>
      <c r="AR70" s="78" t="b">
        <v>0</v>
      </c>
      <c r="AS70" s="78" t="b">
        <v>0</v>
      </c>
      <c r="AT70" s="78" t="s">
        <v>990</v>
      </c>
      <c r="AU70" s="78">
        <v>26</v>
      </c>
      <c r="AV70" s="83" t="s">
        <v>1471</v>
      </c>
      <c r="AW70" s="78" t="b">
        <v>0</v>
      </c>
      <c r="AX70" s="78" t="s">
        <v>1504</v>
      </c>
      <c r="AY70" s="83" t="s">
        <v>1572</v>
      </c>
      <c r="AZ70" s="78" t="s">
        <v>66</v>
      </c>
      <c r="BA70" s="78" t="str">
        <f>REPLACE(INDEX(GroupVertices[Group],MATCH(Vertices[[#This Row],[Vertex]],GroupVertices[Vertex],0)),1,1,"")</f>
        <v>2</v>
      </c>
      <c r="BB70" s="48"/>
      <c r="BC70" s="48"/>
      <c r="BD70" s="48"/>
      <c r="BE70" s="48"/>
      <c r="BF70" s="48" t="s">
        <v>460</v>
      </c>
      <c r="BG70" s="48" t="s">
        <v>460</v>
      </c>
      <c r="BH70" s="121" t="s">
        <v>2095</v>
      </c>
      <c r="BI70" s="121" t="s">
        <v>2095</v>
      </c>
      <c r="BJ70" s="121" t="s">
        <v>2164</v>
      </c>
      <c r="BK70" s="121" t="s">
        <v>2164</v>
      </c>
      <c r="BL70" s="121">
        <v>2</v>
      </c>
      <c r="BM70" s="124">
        <v>5</v>
      </c>
      <c r="BN70" s="121">
        <v>0</v>
      </c>
      <c r="BO70" s="124">
        <v>0</v>
      </c>
      <c r="BP70" s="121">
        <v>0</v>
      </c>
      <c r="BQ70" s="124">
        <v>0</v>
      </c>
      <c r="BR70" s="121">
        <v>38</v>
      </c>
      <c r="BS70" s="124">
        <v>95</v>
      </c>
      <c r="BT70" s="121">
        <v>40</v>
      </c>
      <c r="BU70" s="2"/>
      <c r="BV70" s="3"/>
      <c r="BW70" s="3"/>
      <c r="BX70" s="3"/>
      <c r="BY70" s="3"/>
    </row>
    <row r="71" spans="1:77" ht="41.45" customHeight="1">
      <c r="A71" s="64" t="s">
        <v>264</v>
      </c>
      <c r="C71" s="65"/>
      <c r="D71" s="65" t="s">
        <v>64</v>
      </c>
      <c r="E71" s="66">
        <v>162.17579681971387</v>
      </c>
      <c r="F71" s="68">
        <v>99.99998969086926</v>
      </c>
      <c r="G71" s="100" t="s">
        <v>561</v>
      </c>
      <c r="H71" s="65"/>
      <c r="I71" s="69" t="s">
        <v>264</v>
      </c>
      <c r="J71" s="70"/>
      <c r="K71" s="70"/>
      <c r="L71" s="69" t="s">
        <v>1687</v>
      </c>
      <c r="M71" s="73">
        <v>1.0034356896378918</v>
      </c>
      <c r="N71" s="74">
        <v>2957.13623046875</v>
      </c>
      <c r="O71" s="74">
        <v>5864.197265625</v>
      </c>
      <c r="P71" s="75"/>
      <c r="Q71" s="76"/>
      <c r="R71" s="76"/>
      <c r="S71" s="86"/>
      <c r="T71" s="48">
        <v>0</v>
      </c>
      <c r="U71" s="48">
        <v>3</v>
      </c>
      <c r="V71" s="49">
        <v>0</v>
      </c>
      <c r="W71" s="49">
        <v>0.003759</v>
      </c>
      <c r="X71" s="49">
        <v>0.015274</v>
      </c>
      <c r="Y71" s="49">
        <v>0.581462</v>
      </c>
      <c r="Z71" s="49">
        <v>0.8333333333333334</v>
      </c>
      <c r="AA71" s="49">
        <v>0</v>
      </c>
      <c r="AB71" s="71">
        <v>71</v>
      </c>
      <c r="AC71" s="71"/>
      <c r="AD71" s="72"/>
      <c r="AE71" s="78" t="s">
        <v>1093</v>
      </c>
      <c r="AF71" s="78">
        <v>138</v>
      </c>
      <c r="AG71" s="78">
        <v>15</v>
      </c>
      <c r="AH71" s="78">
        <v>599</v>
      </c>
      <c r="AI71" s="78">
        <v>5631</v>
      </c>
      <c r="AJ71" s="78"/>
      <c r="AK71" s="78"/>
      <c r="AL71" s="78" t="s">
        <v>1001</v>
      </c>
      <c r="AM71" s="78"/>
      <c r="AN71" s="78"/>
      <c r="AO71" s="80">
        <v>42401.87405092592</v>
      </c>
      <c r="AP71" s="83" t="s">
        <v>1427</v>
      </c>
      <c r="AQ71" s="78" t="b">
        <v>1</v>
      </c>
      <c r="AR71" s="78" t="b">
        <v>0</v>
      </c>
      <c r="AS71" s="78" t="b">
        <v>0</v>
      </c>
      <c r="AT71" s="78" t="s">
        <v>990</v>
      </c>
      <c r="AU71" s="78">
        <v>1</v>
      </c>
      <c r="AV71" s="78"/>
      <c r="AW71" s="78" t="b">
        <v>0</v>
      </c>
      <c r="AX71" s="78" t="s">
        <v>1504</v>
      </c>
      <c r="AY71" s="83" t="s">
        <v>1573</v>
      </c>
      <c r="AZ71" s="78" t="s">
        <v>66</v>
      </c>
      <c r="BA71" s="78" t="str">
        <f>REPLACE(INDEX(GroupVertices[Group],MATCH(Vertices[[#This Row],[Vertex]],GroupVertices[Vertex],0)),1,1,"")</f>
        <v>1</v>
      </c>
      <c r="BB71" s="48"/>
      <c r="BC71" s="48"/>
      <c r="BD71" s="48"/>
      <c r="BE71" s="48"/>
      <c r="BF71" s="48" t="s">
        <v>460</v>
      </c>
      <c r="BG71" s="48" t="s">
        <v>460</v>
      </c>
      <c r="BH71" s="121" t="s">
        <v>2089</v>
      </c>
      <c r="BI71" s="121" t="s">
        <v>2089</v>
      </c>
      <c r="BJ71" s="121" t="s">
        <v>2158</v>
      </c>
      <c r="BK71" s="121" t="s">
        <v>2158</v>
      </c>
      <c r="BL71" s="121">
        <v>1</v>
      </c>
      <c r="BM71" s="124">
        <v>5</v>
      </c>
      <c r="BN71" s="121">
        <v>0</v>
      </c>
      <c r="BO71" s="124">
        <v>0</v>
      </c>
      <c r="BP71" s="121">
        <v>0</v>
      </c>
      <c r="BQ71" s="124">
        <v>0</v>
      </c>
      <c r="BR71" s="121">
        <v>19</v>
      </c>
      <c r="BS71" s="124">
        <v>95</v>
      </c>
      <c r="BT71" s="121">
        <v>20</v>
      </c>
      <c r="BU71" s="2"/>
      <c r="BV71" s="3"/>
      <c r="BW71" s="3"/>
      <c r="BX71" s="3"/>
      <c r="BY71" s="3"/>
    </row>
    <row r="72" spans="1:77" ht="41.45" customHeight="1">
      <c r="A72" s="64" t="s">
        <v>265</v>
      </c>
      <c r="C72" s="65"/>
      <c r="D72" s="65" t="s">
        <v>64</v>
      </c>
      <c r="E72" s="66">
        <v>204.13263779142133</v>
      </c>
      <c r="F72" s="68">
        <v>99.99752924499936</v>
      </c>
      <c r="G72" s="100" t="s">
        <v>562</v>
      </c>
      <c r="H72" s="65"/>
      <c r="I72" s="69" t="s">
        <v>265</v>
      </c>
      <c r="J72" s="70"/>
      <c r="K72" s="70"/>
      <c r="L72" s="69" t="s">
        <v>1688</v>
      </c>
      <c r="M72" s="73">
        <v>1.8234202832147306</v>
      </c>
      <c r="N72" s="74">
        <v>2325.359375</v>
      </c>
      <c r="O72" s="74">
        <v>448.87371826171875</v>
      </c>
      <c r="P72" s="75"/>
      <c r="Q72" s="76"/>
      <c r="R72" s="76"/>
      <c r="S72" s="86"/>
      <c r="T72" s="48">
        <v>0</v>
      </c>
      <c r="U72" s="48">
        <v>3</v>
      </c>
      <c r="V72" s="49">
        <v>0</v>
      </c>
      <c r="W72" s="49">
        <v>0.003759</v>
      </c>
      <c r="X72" s="49">
        <v>0.015274</v>
      </c>
      <c r="Y72" s="49">
        <v>0.581462</v>
      </c>
      <c r="Z72" s="49">
        <v>0.8333333333333334</v>
      </c>
      <c r="AA72" s="49">
        <v>0</v>
      </c>
      <c r="AB72" s="71">
        <v>72</v>
      </c>
      <c r="AC72" s="71"/>
      <c r="AD72" s="72"/>
      <c r="AE72" s="78" t="s">
        <v>1094</v>
      </c>
      <c r="AF72" s="78">
        <v>2054</v>
      </c>
      <c r="AG72" s="78">
        <v>3595</v>
      </c>
      <c r="AH72" s="78">
        <v>319109</v>
      </c>
      <c r="AI72" s="78">
        <v>621129</v>
      </c>
      <c r="AJ72" s="78"/>
      <c r="AK72" s="78" t="s">
        <v>1200</v>
      </c>
      <c r="AL72" s="78" t="s">
        <v>1284</v>
      </c>
      <c r="AM72" s="78"/>
      <c r="AN72" s="78"/>
      <c r="AO72" s="80">
        <v>41493.76648148148</v>
      </c>
      <c r="AP72" s="83" t="s">
        <v>1428</v>
      </c>
      <c r="AQ72" s="78" t="b">
        <v>0</v>
      </c>
      <c r="AR72" s="78" t="b">
        <v>0</v>
      </c>
      <c r="AS72" s="78" t="b">
        <v>0</v>
      </c>
      <c r="AT72" s="78" t="s">
        <v>990</v>
      </c>
      <c r="AU72" s="78">
        <v>96</v>
      </c>
      <c r="AV72" s="83" t="s">
        <v>1472</v>
      </c>
      <c r="AW72" s="78" t="b">
        <v>0</v>
      </c>
      <c r="AX72" s="78" t="s">
        <v>1504</v>
      </c>
      <c r="AY72" s="83" t="s">
        <v>1574</v>
      </c>
      <c r="AZ72" s="78" t="s">
        <v>66</v>
      </c>
      <c r="BA72" s="78" t="str">
        <f>REPLACE(INDEX(GroupVertices[Group],MATCH(Vertices[[#This Row],[Vertex]],GroupVertices[Vertex],0)),1,1,"")</f>
        <v>1</v>
      </c>
      <c r="BB72" s="48"/>
      <c r="BC72" s="48"/>
      <c r="BD72" s="48"/>
      <c r="BE72" s="48"/>
      <c r="BF72" s="48" t="s">
        <v>460</v>
      </c>
      <c r="BG72" s="48" t="s">
        <v>460</v>
      </c>
      <c r="BH72" s="121" t="s">
        <v>2089</v>
      </c>
      <c r="BI72" s="121" t="s">
        <v>2089</v>
      </c>
      <c r="BJ72" s="121" t="s">
        <v>2158</v>
      </c>
      <c r="BK72" s="121" t="s">
        <v>2158</v>
      </c>
      <c r="BL72" s="121">
        <v>1</v>
      </c>
      <c r="BM72" s="124">
        <v>5</v>
      </c>
      <c r="BN72" s="121">
        <v>0</v>
      </c>
      <c r="BO72" s="124">
        <v>0</v>
      </c>
      <c r="BP72" s="121">
        <v>0</v>
      </c>
      <c r="BQ72" s="124">
        <v>0</v>
      </c>
      <c r="BR72" s="121">
        <v>19</v>
      </c>
      <c r="BS72" s="124">
        <v>95</v>
      </c>
      <c r="BT72" s="121">
        <v>20</v>
      </c>
      <c r="BU72" s="2"/>
      <c r="BV72" s="3"/>
      <c r="BW72" s="3"/>
      <c r="BX72" s="3"/>
      <c r="BY72" s="3"/>
    </row>
    <row r="73" spans="1:77" ht="41.45" customHeight="1">
      <c r="A73" s="64" t="s">
        <v>266</v>
      </c>
      <c r="C73" s="65"/>
      <c r="D73" s="65" t="s">
        <v>64</v>
      </c>
      <c r="E73" s="66">
        <v>162.6328685509699</v>
      </c>
      <c r="F73" s="68">
        <v>99.99996288712934</v>
      </c>
      <c r="G73" s="100" t="s">
        <v>563</v>
      </c>
      <c r="H73" s="65"/>
      <c r="I73" s="69" t="s">
        <v>266</v>
      </c>
      <c r="J73" s="70"/>
      <c r="K73" s="70"/>
      <c r="L73" s="69" t="s">
        <v>1689</v>
      </c>
      <c r="M73" s="73">
        <v>1.0123684826964103</v>
      </c>
      <c r="N73" s="74">
        <v>3309.088623046875</v>
      </c>
      <c r="O73" s="74">
        <v>2231.849609375</v>
      </c>
      <c r="P73" s="75"/>
      <c r="Q73" s="76"/>
      <c r="R73" s="76"/>
      <c r="S73" s="86"/>
      <c r="T73" s="48">
        <v>0</v>
      </c>
      <c r="U73" s="48">
        <v>3</v>
      </c>
      <c r="V73" s="49">
        <v>0</v>
      </c>
      <c r="W73" s="49">
        <v>0.003759</v>
      </c>
      <c r="X73" s="49">
        <v>0.015274</v>
      </c>
      <c r="Y73" s="49">
        <v>0.581462</v>
      </c>
      <c r="Z73" s="49">
        <v>0.8333333333333334</v>
      </c>
      <c r="AA73" s="49">
        <v>0</v>
      </c>
      <c r="AB73" s="71">
        <v>73</v>
      </c>
      <c r="AC73" s="71"/>
      <c r="AD73" s="72"/>
      <c r="AE73" s="78" t="s">
        <v>1095</v>
      </c>
      <c r="AF73" s="78">
        <v>345</v>
      </c>
      <c r="AG73" s="78">
        <v>54</v>
      </c>
      <c r="AH73" s="78">
        <v>4634</v>
      </c>
      <c r="AI73" s="78">
        <v>9697</v>
      </c>
      <c r="AJ73" s="78"/>
      <c r="AK73" s="78" t="s">
        <v>1201</v>
      </c>
      <c r="AL73" s="78" t="s">
        <v>1285</v>
      </c>
      <c r="AM73" s="78"/>
      <c r="AN73" s="78"/>
      <c r="AO73" s="80">
        <v>41960.043912037036</v>
      </c>
      <c r="AP73" s="83" t="s">
        <v>1429</v>
      </c>
      <c r="AQ73" s="78" t="b">
        <v>0</v>
      </c>
      <c r="AR73" s="78" t="b">
        <v>0</v>
      </c>
      <c r="AS73" s="78" t="b">
        <v>1</v>
      </c>
      <c r="AT73" s="78" t="s">
        <v>990</v>
      </c>
      <c r="AU73" s="78">
        <v>0</v>
      </c>
      <c r="AV73" s="83" t="s">
        <v>1462</v>
      </c>
      <c r="AW73" s="78" t="b">
        <v>0</v>
      </c>
      <c r="AX73" s="78" t="s">
        <v>1504</v>
      </c>
      <c r="AY73" s="83" t="s">
        <v>1575</v>
      </c>
      <c r="AZ73" s="78" t="s">
        <v>66</v>
      </c>
      <c r="BA73" s="78" t="str">
        <f>REPLACE(INDEX(GroupVertices[Group],MATCH(Vertices[[#This Row],[Vertex]],GroupVertices[Vertex],0)),1,1,"")</f>
        <v>1</v>
      </c>
      <c r="BB73" s="48"/>
      <c r="BC73" s="48"/>
      <c r="BD73" s="48"/>
      <c r="BE73" s="48"/>
      <c r="BF73" s="48" t="s">
        <v>460</v>
      </c>
      <c r="BG73" s="48" t="s">
        <v>460</v>
      </c>
      <c r="BH73" s="121" t="s">
        <v>2089</v>
      </c>
      <c r="BI73" s="121" t="s">
        <v>2089</v>
      </c>
      <c r="BJ73" s="121" t="s">
        <v>2158</v>
      </c>
      <c r="BK73" s="121" t="s">
        <v>2158</v>
      </c>
      <c r="BL73" s="121">
        <v>1</v>
      </c>
      <c r="BM73" s="124">
        <v>5</v>
      </c>
      <c r="BN73" s="121">
        <v>0</v>
      </c>
      <c r="BO73" s="124">
        <v>0</v>
      </c>
      <c r="BP73" s="121">
        <v>0</v>
      </c>
      <c r="BQ73" s="124">
        <v>0</v>
      </c>
      <c r="BR73" s="121">
        <v>19</v>
      </c>
      <c r="BS73" s="124">
        <v>95</v>
      </c>
      <c r="BT73" s="121">
        <v>20</v>
      </c>
      <c r="BU73" s="2"/>
      <c r="BV73" s="3"/>
      <c r="BW73" s="3"/>
      <c r="BX73" s="3"/>
      <c r="BY73" s="3"/>
    </row>
    <row r="74" spans="1:77" ht="41.45" customHeight="1">
      <c r="A74" s="64" t="s">
        <v>268</v>
      </c>
      <c r="C74" s="65"/>
      <c r="D74" s="65" t="s">
        <v>64</v>
      </c>
      <c r="E74" s="66">
        <v>164.47287526397494</v>
      </c>
      <c r="F74" s="68">
        <v>99.99985498489426</v>
      </c>
      <c r="G74" s="100" t="s">
        <v>565</v>
      </c>
      <c r="H74" s="65"/>
      <c r="I74" s="69" t="s">
        <v>268</v>
      </c>
      <c r="J74" s="70"/>
      <c r="K74" s="70"/>
      <c r="L74" s="69" t="s">
        <v>1690</v>
      </c>
      <c r="M74" s="73">
        <v>1.0483287009063444</v>
      </c>
      <c r="N74" s="74">
        <v>3216.970703125</v>
      </c>
      <c r="O74" s="74">
        <v>7195.06689453125</v>
      </c>
      <c r="P74" s="75"/>
      <c r="Q74" s="76"/>
      <c r="R74" s="76"/>
      <c r="S74" s="86"/>
      <c r="T74" s="48">
        <v>0</v>
      </c>
      <c r="U74" s="48">
        <v>3</v>
      </c>
      <c r="V74" s="49">
        <v>0</v>
      </c>
      <c r="W74" s="49">
        <v>0.003759</v>
      </c>
      <c r="X74" s="49">
        <v>0.015274</v>
      </c>
      <c r="Y74" s="49">
        <v>0.581462</v>
      </c>
      <c r="Z74" s="49">
        <v>0.8333333333333334</v>
      </c>
      <c r="AA74" s="49">
        <v>0</v>
      </c>
      <c r="AB74" s="71">
        <v>74</v>
      </c>
      <c r="AC74" s="71"/>
      <c r="AD74" s="72"/>
      <c r="AE74" s="78" t="s">
        <v>1096</v>
      </c>
      <c r="AF74" s="78">
        <v>111</v>
      </c>
      <c r="AG74" s="78">
        <v>211</v>
      </c>
      <c r="AH74" s="78">
        <v>18249</v>
      </c>
      <c r="AI74" s="78">
        <v>16141</v>
      </c>
      <c r="AJ74" s="78"/>
      <c r="AK74" s="78" t="s">
        <v>1202</v>
      </c>
      <c r="AL74" s="78" t="s">
        <v>1286</v>
      </c>
      <c r="AM74" s="78"/>
      <c r="AN74" s="78"/>
      <c r="AO74" s="80">
        <v>40364.18958333333</v>
      </c>
      <c r="AP74" s="83" t="s">
        <v>1430</v>
      </c>
      <c r="AQ74" s="78" t="b">
        <v>0</v>
      </c>
      <c r="AR74" s="78" t="b">
        <v>0</v>
      </c>
      <c r="AS74" s="78" t="b">
        <v>1</v>
      </c>
      <c r="AT74" s="78" t="s">
        <v>990</v>
      </c>
      <c r="AU74" s="78">
        <v>1</v>
      </c>
      <c r="AV74" s="83" t="s">
        <v>1467</v>
      </c>
      <c r="AW74" s="78" t="b">
        <v>0</v>
      </c>
      <c r="AX74" s="78" t="s">
        <v>1504</v>
      </c>
      <c r="AY74" s="83" t="s">
        <v>1576</v>
      </c>
      <c r="AZ74" s="78" t="s">
        <v>66</v>
      </c>
      <c r="BA74" s="78" t="str">
        <f>REPLACE(INDEX(GroupVertices[Group],MATCH(Vertices[[#This Row],[Vertex]],GroupVertices[Vertex],0)),1,1,"")</f>
        <v>1</v>
      </c>
      <c r="BB74" s="48"/>
      <c r="BC74" s="48"/>
      <c r="BD74" s="48"/>
      <c r="BE74" s="48"/>
      <c r="BF74" s="48" t="s">
        <v>460</v>
      </c>
      <c r="BG74" s="48" t="s">
        <v>460</v>
      </c>
      <c r="BH74" s="121" t="s">
        <v>2089</v>
      </c>
      <c r="BI74" s="121" t="s">
        <v>2089</v>
      </c>
      <c r="BJ74" s="121" t="s">
        <v>2158</v>
      </c>
      <c r="BK74" s="121" t="s">
        <v>2158</v>
      </c>
      <c r="BL74" s="121">
        <v>1</v>
      </c>
      <c r="BM74" s="124">
        <v>5</v>
      </c>
      <c r="BN74" s="121">
        <v>0</v>
      </c>
      <c r="BO74" s="124">
        <v>0</v>
      </c>
      <c r="BP74" s="121">
        <v>0</v>
      </c>
      <c r="BQ74" s="124">
        <v>0</v>
      </c>
      <c r="BR74" s="121">
        <v>19</v>
      </c>
      <c r="BS74" s="124">
        <v>95</v>
      </c>
      <c r="BT74" s="121">
        <v>20</v>
      </c>
      <c r="BU74" s="2"/>
      <c r="BV74" s="3"/>
      <c r="BW74" s="3"/>
      <c r="BX74" s="3"/>
      <c r="BY74" s="3"/>
    </row>
    <row r="75" spans="1:77" ht="41.45" customHeight="1">
      <c r="A75" s="64" t="s">
        <v>269</v>
      </c>
      <c r="C75" s="65"/>
      <c r="D75" s="65" t="s">
        <v>64</v>
      </c>
      <c r="E75" s="66">
        <v>164.6486720836888</v>
      </c>
      <c r="F75" s="68">
        <v>99.99984467576353</v>
      </c>
      <c r="G75" s="100" t="s">
        <v>566</v>
      </c>
      <c r="H75" s="65"/>
      <c r="I75" s="69" t="s">
        <v>269</v>
      </c>
      <c r="J75" s="70"/>
      <c r="K75" s="70"/>
      <c r="L75" s="69" t="s">
        <v>1691</v>
      </c>
      <c r="M75" s="73">
        <v>1.0517643905442362</v>
      </c>
      <c r="N75" s="74">
        <v>2729.970458984375</v>
      </c>
      <c r="O75" s="74">
        <v>2979.388916015625</v>
      </c>
      <c r="P75" s="75"/>
      <c r="Q75" s="76"/>
      <c r="R75" s="76"/>
      <c r="S75" s="86"/>
      <c r="T75" s="48">
        <v>0</v>
      </c>
      <c r="U75" s="48">
        <v>3</v>
      </c>
      <c r="V75" s="49">
        <v>0</v>
      </c>
      <c r="W75" s="49">
        <v>0.003759</v>
      </c>
      <c r="X75" s="49">
        <v>0.015274</v>
      </c>
      <c r="Y75" s="49">
        <v>0.581462</v>
      </c>
      <c r="Z75" s="49">
        <v>0.8333333333333334</v>
      </c>
      <c r="AA75" s="49">
        <v>0</v>
      </c>
      <c r="AB75" s="71">
        <v>75</v>
      </c>
      <c r="AC75" s="71"/>
      <c r="AD75" s="72"/>
      <c r="AE75" s="78" t="s">
        <v>1097</v>
      </c>
      <c r="AF75" s="78">
        <v>916</v>
      </c>
      <c r="AG75" s="78">
        <v>226</v>
      </c>
      <c r="AH75" s="78">
        <v>12001</v>
      </c>
      <c r="AI75" s="78">
        <v>11302</v>
      </c>
      <c r="AJ75" s="78"/>
      <c r="AK75" s="78" t="s">
        <v>1203</v>
      </c>
      <c r="AL75" s="78" t="s">
        <v>1287</v>
      </c>
      <c r="AM75" s="78"/>
      <c r="AN75" s="78"/>
      <c r="AO75" s="80">
        <v>40483.06322916667</v>
      </c>
      <c r="AP75" s="78"/>
      <c r="AQ75" s="78" t="b">
        <v>1</v>
      </c>
      <c r="AR75" s="78" t="b">
        <v>0</v>
      </c>
      <c r="AS75" s="78" t="b">
        <v>1</v>
      </c>
      <c r="AT75" s="78" t="s">
        <v>990</v>
      </c>
      <c r="AU75" s="78">
        <v>15</v>
      </c>
      <c r="AV75" s="83" t="s">
        <v>1462</v>
      </c>
      <c r="AW75" s="78" t="b">
        <v>0</v>
      </c>
      <c r="AX75" s="78" t="s">
        <v>1504</v>
      </c>
      <c r="AY75" s="83" t="s">
        <v>1577</v>
      </c>
      <c r="AZ75" s="78" t="s">
        <v>66</v>
      </c>
      <c r="BA75" s="78" t="str">
        <f>REPLACE(INDEX(GroupVertices[Group],MATCH(Vertices[[#This Row],[Vertex]],GroupVertices[Vertex],0)),1,1,"")</f>
        <v>1</v>
      </c>
      <c r="BB75" s="48"/>
      <c r="BC75" s="48"/>
      <c r="BD75" s="48"/>
      <c r="BE75" s="48"/>
      <c r="BF75" s="48" t="s">
        <v>460</v>
      </c>
      <c r="BG75" s="48" t="s">
        <v>460</v>
      </c>
      <c r="BH75" s="121" t="s">
        <v>2089</v>
      </c>
      <c r="BI75" s="121" t="s">
        <v>2089</v>
      </c>
      <c r="BJ75" s="121" t="s">
        <v>2158</v>
      </c>
      <c r="BK75" s="121" t="s">
        <v>2158</v>
      </c>
      <c r="BL75" s="121">
        <v>1</v>
      </c>
      <c r="BM75" s="124">
        <v>5</v>
      </c>
      <c r="BN75" s="121">
        <v>0</v>
      </c>
      <c r="BO75" s="124">
        <v>0</v>
      </c>
      <c r="BP75" s="121">
        <v>0</v>
      </c>
      <c r="BQ75" s="124">
        <v>0</v>
      </c>
      <c r="BR75" s="121">
        <v>19</v>
      </c>
      <c r="BS75" s="124">
        <v>95</v>
      </c>
      <c r="BT75" s="121">
        <v>20</v>
      </c>
      <c r="BU75" s="2"/>
      <c r="BV75" s="3"/>
      <c r="BW75" s="3"/>
      <c r="BX75" s="3"/>
      <c r="BY75" s="3"/>
    </row>
    <row r="76" spans="1:77" ht="41.45" customHeight="1">
      <c r="A76" s="64" t="s">
        <v>270</v>
      </c>
      <c r="C76" s="65"/>
      <c r="D76" s="65" t="s">
        <v>64</v>
      </c>
      <c r="E76" s="66">
        <v>162.6797477028936</v>
      </c>
      <c r="F76" s="68">
        <v>99.9999601380278</v>
      </c>
      <c r="G76" s="100" t="s">
        <v>567</v>
      </c>
      <c r="H76" s="65"/>
      <c r="I76" s="69" t="s">
        <v>270</v>
      </c>
      <c r="J76" s="70"/>
      <c r="K76" s="70"/>
      <c r="L76" s="69" t="s">
        <v>1692</v>
      </c>
      <c r="M76" s="73">
        <v>1.0132846665998483</v>
      </c>
      <c r="N76" s="74">
        <v>844.031982421875</v>
      </c>
      <c r="O76" s="74">
        <v>7867.1318359375</v>
      </c>
      <c r="P76" s="75"/>
      <c r="Q76" s="76"/>
      <c r="R76" s="76"/>
      <c r="S76" s="86"/>
      <c r="T76" s="48">
        <v>0</v>
      </c>
      <c r="U76" s="48">
        <v>3</v>
      </c>
      <c r="V76" s="49">
        <v>0</v>
      </c>
      <c r="W76" s="49">
        <v>0.003759</v>
      </c>
      <c r="X76" s="49">
        <v>0.015274</v>
      </c>
      <c r="Y76" s="49">
        <v>0.581462</v>
      </c>
      <c r="Z76" s="49">
        <v>0.8333333333333334</v>
      </c>
      <c r="AA76" s="49">
        <v>0</v>
      </c>
      <c r="AB76" s="71">
        <v>76</v>
      </c>
      <c r="AC76" s="71"/>
      <c r="AD76" s="72"/>
      <c r="AE76" s="78" t="s">
        <v>1098</v>
      </c>
      <c r="AF76" s="78">
        <v>310</v>
      </c>
      <c r="AG76" s="78">
        <v>58</v>
      </c>
      <c r="AH76" s="78">
        <v>11804</v>
      </c>
      <c r="AI76" s="78">
        <v>31910</v>
      </c>
      <c r="AJ76" s="78"/>
      <c r="AK76" s="78"/>
      <c r="AL76" s="78"/>
      <c r="AM76" s="78"/>
      <c r="AN76" s="78"/>
      <c r="AO76" s="80">
        <v>41483.085185185184</v>
      </c>
      <c r="AP76" s="83" t="s">
        <v>1431</v>
      </c>
      <c r="AQ76" s="78" t="b">
        <v>0</v>
      </c>
      <c r="AR76" s="78" t="b">
        <v>0</v>
      </c>
      <c r="AS76" s="78" t="b">
        <v>0</v>
      </c>
      <c r="AT76" s="78" t="s">
        <v>1459</v>
      </c>
      <c r="AU76" s="78">
        <v>20</v>
      </c>
      <c r="AV76" s="83" t="s">
        <v>1462</v>
      </c>
      <c r="AW76" s="78" t="b">
        <v>0</v>
      </c>
      <c r="AX76" s="78" t="s">
        <v>1504</v>
      </c>
      <c r="AY76" s="83" t="s">
        <v>1578</v>
      </c>
      <c r="AZ76" s="78" t="s">
        <v>66</v>
      </c>
      <c r="BA76" s="78" t="str">
        <f>REPLACE(INDEX(GroupVertices[Group],MATCH(Vertices[[#This Row],[Vertex]],GroupVertices[Vertex],0)),1,1,"")</f>
        <v>1</v>
      </c>
      <c r="BB76" s="48"/>
      <c r="BC76" s="48"/>
      <c r="BD76" s="48"/>
      <c r="BE76" s="48"/>
      <c r="BF76" s="48" t="s">
        <v>460</v>
      </c>
      <c r="BG76" s="48" t="s">
        <v>460</v>
      </c>
      <c r="BH76" s="121" t="s">
        <v>2089</v>
      </c>
      <c r="BI76" s="121" t="s">
        <v>2089</v>
      </c>
      <c r="BJ76" s="121" t="s">
        <v>2158</v>
      </c>
      <c r="BK76" s="121" t="s">
        <v>2158</v>
      </c>
      <c r="BL76" s="121">
        <v>1</v>
      </c>
      <c r="BM76" s="124">
        <v>5</v>
      </c>
      <c r="BN76" s="121">
        <v>0</v>
      </c>
      <c r="BO76" s="124">
        <v>0</v>
      </c>
      <c r="BP76" s="121">
        <v>0</v>
      </c>
      <c r="BQ76" s="124">
        <v>0</v>
      </c>
      <c r="BR76" s="121">
        <v>19</v>
      </c>
      <c r="BS76" s="124">
        <v>95</v>
      </c>
      <c r="BT76" s="121">
        <v>20</v>
      </c>
      <c r="BU76" s="2"/>
      <c r="BV76" s="3"/>
      <c r="BW76" s="3"/>
      <c r="BX76" s="3"/>
      <c r="BY76" s="3"/>
    </row>
    <row r="77" spans="1:77" ht="41.45" customHeight="1">
      <c r="A77" s="64" t="s">
        <v>271</v>
      </c>
      <c r="C77" s="65"/>
      <c r="D77" s="65" t="s">
        <v>64</v>
      </c>
      <c r="E77" s="66">
        <v>177.34120246702935</v>
      </c>
      <c r="F77" s="68">
        <v>99.99910035652411</v>
      </c>
      <c r="G77" s="100" t="s">
        <v>568</v>
      </c>
      <c r="H77" s="65"/>
      <c r="I77" s="69" t="s">
        <v>271</v>
      </c>
      <c r="J77" s="70"/>
      <c r="K77" s="70"/>
      <c r="L77" s="69" t="s">
        <v>1693</v>
      </c>
      <c r="M77" s="73">
        <v>1.299821182400023</v>
      </c>
      <c r="N77" s="74">
        <v>620.0913696289062</v>
      </c>
      <c r="O77" s="74">
        <v>4289.26904296875</v>
      </c>
      <c r="P77" s="75"/>
      <c r="Q77" s="76"/>
      <c r="R77" s="76"/>
      <c r="S77" s="86"/>
      <c r="T77" s="48">
        <v>0</v>
      </c>
      <c r="U77" s="48">
        <v>8</v>
      </c>
      <c r="V77" s="49">
        <v>204.899134</v>
      </c>
      <c r="W77" s="49">
        <v>0.004566</v>
      </c>
      <c r="X77" s="49">
        <v>0.019196</v>
      </c>
      <c r="Y77" s="49">
        <v>1.398165</v>
      </c>
      <c r="Z77" s="49">
        <v>0.25</v>
      </c>
      <c r="AA77" s="49">
        <v>0</v>
      </c>
      <c r="AB77" s="71">
        <v>77</v>
      </c>
      <c r="AC77" s="71"/>
      <c r="AD77" s="72"/>
      <c r="AE77" s="78" t="s">
        <v>1099</v>
      </c>
      <c r="AF77" s="78">
        <v>647</v>
      </c>
      <c r="AG77" s="78">
        <v>1309</v>
      </c>
      <c r="AH77" s="78">
        <v>15533</v>
      </c>
      <c r="AI77" s="78">
        <v>9703</v>
      </c>
      <c r="AJ77" s="78"/>
      <c r="AK77" s="78" t="s">
        <v>1204</v>
      </c>
      <c r="AL77" s="78" t="s">
        <v>1180</v>
      </c>
      <c r="AM77" s="78"/>
      <c r="AN77" s="78"/>
      <c r="AO77" s="80">
        <v>39539.74475694444</v>
      </c>
      <c r="AP77" s="83" t="s">
        <v>1432</v>
      </c>
      <c r="AQ77" s="78" t="b">
        <v>0</v>
      </c>
      <c r="AR77" s="78" t="b">
        <v>0</v>
      </c>
      <c r="AS77" s="78" t="b">
        <v>0</v>
      </c>
      <c r="AT77" s="78" t="s">
        <v>990</v>
      </c>
      <c r="AU77" s="78">
        <v>103</v>
      </c>
      <c r="AV77" s="83" t="s">
        <v>1467</v>
      </c>
      <c r="AW77" s="78" t="b">
        <v>0</v>
      </c>
      <c r="AX77" s="78" t="s">
        <v>1504</v>
      </c>
      <c r="AY77" s="83" t="s">
        <v>1579</v>
      </c>
      <c r="AZ77" s="78" t="s">
        <v>66</v>
      </c>
      <c r="BA77" s="78" t="str">
        <f>REPLACE(INDEX(GroupVertices[Group],MATCH(Vertices[[#This Row],[Vertex]],GroupVertices[Vertex],0)),1,1,"")</f>
        <v>1</v>
      </c>
      <c r="BB77" s="48"/>
      <c r="BC77" s="48"/>
      <c r="BD77" s="48"/>
      <c r="BE77" s="48"/>
      <c r="BF77" s="48" t="s">
        <v>1856</v>
      </c>
      <c r="BG77" s="48" t="s">
        <v>467</v>
      </c>
      <c r="BH77" s="121" t="s">
        <v>2096</v>
      </c>
      <c r="BI77" s="121" t="s">
        <v>2123</v>
      </c>
      <c r="BJ77" s="121" t="s">
        <v>2165</v>
      </c>
      <c r="BK77" s="121" t="s">
        <v>2165</v>
      </c>
      <c r="BL77" s="121">
        <v>0</v>
      </c>
      <c r="BM77" s="124">
        <v>0</v>
      </c>
      <c r="BN77" s="121">
        <v>0</v>
      </c>
      <c r="BO77" s="124">
        <v>0</v>
      </c>
      <c r="BP77" s="121">
        <v>0</v>
      </c>
      <c r="BQ77" s="124">
        <v>0</v>
      </c>
      <c r="BR77" s="121">
        <v>55</v>
      </c>
      <c r="BS77" s="124">
        <v>100</v>
      </c>
      <c r="BT77" s="121">
        <v>55</v>
      </c>
      <c r="BU77" s="2"/>
      <c r="BV77" s="3"/>
      <c r="BW77" s="3"/>
      <c r="BX77" s="3"/>
      <c r="BY77" s="3"/>
    </row>
    <row r="78" spans="1:77" ht="41.45" customHeight="1">
      <c r="A78" s="64" t="s">
        <v>292</v>
      </c>
      <c r="C78" s="65"/>
      <c r="D78" s="65" t="s">
        <v>64</v>
      </c>
      <c r="E78" s="66">
        <v>166.39492049284647</v>
      </c>
      <c r="F78" s="68">
        <v>99.9997422717315</v>
      </c>
      <c r="G78" s="100" t="s">
        <v>590</v>
      </c>
      <c r="H78" s="65"/>
      <c r="I78" s="69" t="s">
        <v>292</v>
      </c>
      <c r="J78" s="70"/>
      <c r="K78" s="70"/>
      <c r="L78" s="69" t="s">
        <v>1694</v>
      </c>
      <c r="M78" s="73">
        <v>1.0858922409472946</v>
      </c>
      <c r="N78" s="74">
        <v>322.7711181640625</v>
      </c>
      <c r="O78" s="74">
        <v>3443.843505859375</v>
      </c>
      <c r="P78" s="75"/>
      <c r="Q78" s="76"/>
      <c r="R78" s="76"/>
      <c r="S78" s="86"/>
      <c r="T78" s="48">
        <v>3</v>
      </c>
      <c r="U78" s="48">
        <v>4</v>
      </c>
      <c r="V78" s="49">
        <v>1.9</v>
      </c>
      <c r="W78" s="49">
        <v>0.003676</v>
      </c>
      <c r="X78" s="49">
        <v>0.01115</v>
      </c>
      <c r="Y78" s="49">
        <v>1.07898</v>
      </c>
      <c r="Z78" s="49">
        <v>0.36666666666666664</v>
      </c>
      <c r="AA78" s="49">
        <v>0.16666666666666666</v>
      </c>
      <c r="AB78" s="71">
        <v>78</v>
      </c>
      <c r="AC78" s="71"/>
      <c r="AD78" s="72"/>
      <c r="AE78" s="78" t="s">
        <v>1100</v>
      </c>
      <c r="AF78" s="78">
        <v>404</v>
      </c>
      <c r="AG78" s="78">
        <v>375</v>
      </c>
      <c r="AH78" s="78">
        <v>2727</v>
      </c>
      <c r="AI78" s="78">
        <v>5274</v>
      </c>
      <c r="AJ78" s="78"/>
      <c r="AK78" s="78" t="s">
        <v>1205</v>
      </c>
      <c r="AL78" s="78" t="s">
        <v>1288</v>
      </c>
      <c r="AM78" s="83" t="s">
        <v>1347</v>
      </c>
      <c r="AN78" s="78"/>
      <c r="AO78" s="80">
        <v>39791.89674768518</v>
      </c>
      <c r="AP78" s="78"/>
      <c r="AQ78" s="78" t="b">
        <v>1</v>
      </c>
      <c r="AR78" s="78" t="b">
        <v>0</v>
      </c>
      <c r="AS78" s="78" t="b">
        <v>1</v>
      </c>
      <c r="AT78" s="78" t="s">
        <v>990</v>
      </c>
      <c r="AU78" s="78">
        <v>45</v>
      </c>
      <c r="AV78" s="83" t="s">
        <v>1462</v>
      </c>
      <c r="AW78" s="78" t="b">
        <v>0</v>
      </c>
      <c r="AX78" s="78" t="s">
        <v>1504</v>
      </c>
      <c r="AY78" s="83" t="s">
        <v>1580</v>
      </c>
      <c r="AZ78" s="78" t="s">
        <v>66</v>
      </c>
      <c r="BA78" s="78" t="str">
        <f>REPLACE(INDEX(GroupVertices[Group],MATCH(Vertices[[#This Row],[Vertex]],GroupVertices[Vertex],0)),1,1,"")</f>
        <v>1</v>
      </c>
      <c r="BB78" s="48"/>
      <c r="BC78" s="48"/>
      <c r="BD78" s="48"/>
      <c r="BE78" s="48"/>
      <c r="BF78" s="48" t="s">
        <v>460</v>
      </c>
      <c r="BG78" s="48" t="s">
        <v>460</v>
      </c>
      <c r="BH78" s="121" t="s">
        <v>2096</v>
      </c>
      <c r="BI78" s="121" t="s">
        <v>2096</v>
      </c>
      <c r="BJ78" s="121" t="s">
        <v>2165</v>
      </c>
      <c r="BK78" s="121" t="s">
        <v>2165</v>
      </c>
      <c r="BL78" s="121">
        <v>0</v>
      </c>
      <c r="BM78" s="124">
        <v>0</v>
      </c>
      <c r="BN78" s="121">
        <v>0</v>
      </c>
      <c r="BO78" s="124">
        <v>0</v>
      </c>
      <c r="BP78" s="121">
        <v>0</v>
      </c>
      <c r="BQ78" s="124">
        <v>0</v>
      </c>
      <c r="BR78" s="121">
        <v>16</v>
      </c>
      <c r="BS78" s="124">
        <v>100</v>
      </c>
      <c r="BT78" s="121">
        <v>16</v>
      </c>
      <c r="BU78" s="2"/>
      <c r="BV78" s="3"/>
      <c r="BW78" s="3"/>
      <c r="BX78" s="3"/>
      <c r="BY78" s="3"/>
    </row>
    <row r="79" spans="1:77" ht="41.45" customHeight="1">
      <c r="A79" s="64" t="s">
        <v>310</v>
      </c>
      <c r="C79" s="65"/>
      <c r="D79" s="65" t="s">
        <v>64</v>
      </c>
      <c r="E79" s="66">
        <v>200.86281694474357</v>
      </c>
      <c r="F79" s="68">
        <v>99.99772099483111</v>
      </c>
      <c r="G79" s="100" t="s">
        <v>1486</v>
      </c>
      <c r="H79" s="65"/>
      <c r="I79" s="69" t="s">
        <v>310</v>
      </c>
      <c r="J79" s="70"/>
      <c r="K79" s="70"/>
      <c r="L79" s="69" t="s">
        <v>1695</v>
      </c>
      <c r="M79" s="73">
        <v>1.7595164559499434</v>
      </c>
      <c r="N79" s="74">
        <v>632.5193481445312</v>
      </c>
      <c r="O79" s="74">
        <v>1751.0965576171875</v>
      </c>
      <c r="P79" s="75"/>
      <c r="Q79" s="76"/>
      <c r="R79" s="76"/>
      <c r="S79" s="86"/>
      <c r="T79" s="48">
        <v>4</v>
      </c>
      <c r="U79" s="48">
        <v>0</v>
      </c>
      <c r="V79" s="49">
        <v>0.4</v>
      </c>
      <c r="W79" s="49">
        <v>0.00365</v>
      </c>
      <c r="X79" s="49">
        <v>0.00958</v>
      </c>
      <c r="Y79" s="49">
        <v>0.752266</v>
      </c>
      <c r="Z79" s="49">
        <v>0.5</v>
      </c>
      <c r="AA79" s="49">
        <v>0</v>
      </c>
      <c r="AB79" s="71">
        <v>79</v>
      </c>
      <c r="AC79" s="71"/>
      <c r="AD79" s="72"/>
      <c r="AE79" s="78" t="s">
        <v>1101</v>
      </c>
      <c r="AF79" s="78">
        <v>2950</v>
      </c>
      <c r="AG79" s="78">
        <v>3316</v>
      </c>
      <c r="AH79" s="78">
        <v>15217</v>
      </c>
      <c r="AI79" s="78">
        <v>9293</v>
      </c>
      <c r="AJ79" s="78"/>
      <c r="AK79" s="78" t="s">
        <v>1206</v>
      </c>
      <c r="AL79" s="78" t="s">
        <v>1289</v>
      </c>
      <c r="AM79" s="83" t="s">
        <v>1348</v>
      </c>
      <c r="AN79" s="78"/>
      <c r="AO79" s="80">
        <v>39210.015335648146</v>
      </c>
      <c r="AP79" s="83" t="s">
        <v>1433</v>
      </c>
      <c r="AQ79" s="78" t="b">
        <v>0</v>
      </c>
      <c r="AR79" s="78" t="b">
        <v>0</v>
      </c>
      <c r="AS79" s="78" t="b">
        <v>1</v>
      </c>
      <c r="AT79" s="78"/>
      <c r="AU79" s="78">
        <v>182</v>
      </c>
      <c r="AV79" s="83" t="s">
        <v>1462</v>
      </c>
      <c r="AW79" s="78" t="b">
        <v>0</v>
      </c>
      <c r="AX79" s="78" t="s">
        <v>1504</v>
      </c>
      <c r="AY79" s="83" t="s">
        <v>1581</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311</v>
      </c>
      <c r="C80" s="65"/>
      <c r="D80" s="65" t="s">
        <v>64</v>
      </c>
      <c r="E80" s="66">
        <v>190.01029327440807</v>
      </c>
      <c r="F80" s="68">
        <v>99.99835741183546</v>
      </c>
      <c r="G80" s="100" t="s">
        <v>1487</v>
      </c>
      <c r="H80" s="65"/>
      <c r="I80" s="69" t="s">
        <v>311</v>
      </c>
      <c r="J80" s="70"/>
      <c r="K80" s="70"/>
      <c r="L80" s="69" t="s">
        <v>1696</v>
      </c>
      <c r="M80" s="73">
        <v>1.5474198823040908</v>
      </c>
      <c r="N80" s="74">
        <v>243.99903869628906</v>
      </c>
      <c r="O80" s="74">
        <v>5533.25390625</v>
      </c>
      <c r="P80" s="75"/>
      <c r="Q80" s="76"/>
      <c r="R80" s="76"/>
      <c r="S80" s="86"/>
      <c r="T80" s="48">
        <v>4</v>
      </c>
      <c r="U80" s="48">
        <v>0</v>
      </c>
      <c r="V80" s="49">
        <v>0.4</v>
      </c>
      <c r="W80" s="49">
        <v>0.00365</v>
      </c>
      <c r="X80" s="49">
        <v>0.00958</v>
      </c>
      <c r="Y80" s="49">
        <v>0.752266</v>
      </c>
      <c r="Z80" s="49">
        <v>0.5</v>
      </c>
      <c r="AA80" s="49">
        <v>0</v>
      </c>
      <c r="AB80" s="71">
        <v>80</v>
      </c>
      <c r="AC80" s="71"/>
      <c r="AD80" s="72"/>
      <c r="AE80" s="78" t="s">
        <v>1102</v>
      </c>
      <c r="AF80" s="78">
        <v>2168</v>
      </c>
      <c r="AG80" s="78">
        <v>2390</v>
      </c>
      <c r="AH80" s="78">
        <v>23983</v>
      </c>
      <c r="AI80" s="78">
        <v>2273</v>
      </c>
      <c r="AJ80" s="78"/>
      <c r="AK80" s="78" t="s">
        <v>1207</v>
      </c>
      <c r="AL80" s="78" t="s">
        <v>1290</v>
      </c>
      <c r="AM80" s="78"/>
      <c r="AN80" s="78"/>
      <c r="AO80" s="80">
        <v>39902.444502314815</v>
      </c>
      <c r="AP80" s="83" t="s">
        <v>1434</v>
      </c>
      <c r="AQ80" s="78" t="b">
        <v>0</v>
      </c>
      <c r="AR80" s="78" t="b">
        <v>0</v>
      </c>
      <c r="AS80" s="78" t="b">
        <v>0</v>
      </c>
      <c r="AT80" s="78"/>
      <c r="AU80" s="78">
        <v>74</v>
      </c>
      <c r="AV80" s="83" t="s">
        <v>1473</v>
      </c>
      <c r="AW80" s="78" t="b">
        <v>0</v>
      </c>
      <c r="AX80" s="78" t="s">
        <v>1504</v>
      </c>
      <c r="AY80" s="83" t="s">
        <v>1582</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312</v>
      </c>
      <c r="C81" s="65"/>
      <c r="D81" s="65" t="s">
        <v>64</v>
      </c>
      <c r="E81" s="66">
        <v>187.17410458302447</v>
      </c>
      <c r="F81" s="68">
        <v>99.99852373247806</v>
      </c>
      <c r="G81" s="100" t="s">
        <v>1488</v>
      </c>
      <c r="H81" s="65"/>
      <c r="I81" s="69" t="s">
        <v>312</v>
      </c>
      <c r="J81" s="70"/>
      <c r="K81" s="70"/>
      <c r="L81" s="69" t="s">
        <v>1697</v>
      </c>
      <c r="M81" s="73">
        <v>1.4919907561461032</v>
      </c>
      <c r="N81" s="74">
        <v>194.9122772216797</v>
      </c>
      <c r="O81" s="74">
        <v>4461.423828125</v>
      </c>
      <c r="P81" s="75"/>
      <c r="Q81" s="76"/>
      <c r="R81" s="76"/>
      <c r="S81" s="86"/>
      <c r="T81" s="48">
        <v>4</v>
      </c>
      <c r="U81" s="48">
        <v>0</v>
      </c>
      <c r="V81" s="49">
        <v>0.4</v>
      </c>
      <c r="W81" s="49">
        <v>0.00365</v>
      </c>
      <c r="X81" s="49">
        <v>0.00958</v>
      </c>
      <c r="Y81" s="49">
        <v>0.752266</v>
      </c>
      <c r="Z81" s="49">
        <v>0.5</v>
      </c>
      <c r="AA81" s="49">
        <v>0</v>
      </c>
      <c r="AB81" s="71">
        <v>81</v>
      </c>
      <c r="AC81" s="71"/>
      <c r="AD81" s="72"/>
      <c r="AE81" s="78" t="s">
        <v>1103</v>
      </c>
      <c r="AF81" s="78">
        <v>222</v>
      </c>
      <c r="AG81" s="78">
        <v>2148</v>
      </c>
      <c r="AH81" s="78">
        <v>1114</v>
      </c>
      <c r="AI81" s="78">
        <v>528</v>
      </c>
      <c r="AJ81" s="78"/>
      <c r="AK81" s="78" t="s">
        <v>1208</v>
      </c>
      <c r="AL81" s="78" t="s">
        <v>1291</v>
      </c>
      <c r="AM81" s="83" t="s">
        <v>1349</v>
      </c>
      <c r="AN81" s="78"/>
      <c r="AO81" s="80">
        <v>39718.94894675926</v>
      </c>
      <c r="AP81" s="83" t="s">
        <v>1435</v>
      </c>
      <c r="AQ81" s="78" t="b">
        <v>1</v>
      </c>
      <c r="AR81" s="78" t="b">
        <v>0</v>
      </c>
      <c r="AS81" s="78" t="b">
        <v>1</v>
      </c>
      <c r="AT81" s="78"/>
      <c r="AU81" s="78">
        <v>123</v>
      </c>
      <c r="AV81" s="83" t="s">
        <v>1462</v>
      </c>
      <c r="AW81" s="78" t="b">
        <v>0</v>
      </c>
      <c r="AX81" s="78" t="s">
        <v>1504</v>
      </c>
      <c r="AY81" s="83" t="s">
        <v>1583</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272</v>
      </c>
      <c r="C82" s="65"/>
      <c r="D82" s="65" t="s">
        <v>64</v>
      </c>
      <c r="E82" s="66">
        <v>164.03924310868075</v>
      </c>
      <c r="F82" s="68">
        <v>99.99988041408342</v>
      </c>
      <c r="G82" s="100" t="s">
        <v>569</v>
      </c>
      <c r="H82" s="65"/>
      <c r="I82" s="69" t="s">
        <v>272</v>
      </c>
      <c r="J82" s="70"/>
      <c r="K82" s="70"/>
      <c r="L82" s="69" t="s">
        <v>1698</v>
      </c>
      <c r="M82" s="73">
        <v>1.0398539997995446</v>
      </c>
      <c r="N82" s="74">
        <v>1332.446533203125</v>
      </c>
      <c r="O82" s="74">
        <v>3211.0947265625</v>
      </c>
      <c r="P82" s="75"/>
      <c r="Q82" s="76"/>
      <c r="R82" s="76"/>
      <c r="S82" s="86"/>
      <c r="T82" s="48">
        <v>0</v>
      </c>
      <c r="U82" s="48">
        <v>3</v>
      </c>
      <c r="V82" s="49">
        <v>0</v>
      </c>
      <c r="W82" s="49">
        <v>0.003759</v>
      </c>
      <c r="X82" s="49">
        <v>0.015274</v>
      </c>
      <c r="Y82" s="49">
        <v>0.581462</v>
      </c>
      <c r="Z82" s="49">
        <v>0.8333333333333334</v>
      </c>
      <c r="AA82" s="49">
        <v>0</v>
      </c>
      <c r="AB82" s="71">
        <v>82</v>
      </c>
      <c r="AC82" s="71"/>
      <c r="AD82" s="72"/>
      <c r="AE82" s="78" t="s">
        <v>1104</v>
      </c>
      <c r="AF82" s="78">
        <v>900</v>
      </c>
      <c r="AG82" s="78">
        <v>174</v>
      </c>
      <c r="AH82" s="78">
        <v>20079</v>
      </c>
      <c r="AI82" s="78">
        <v>29572</v>
      </c>
      <c r="AJ82" s="78"/>
      <c r="AK82" s="78"/>
      <c r="AL82" s="78"/>
      <c r="AM82" s="78"/>
      <c r="AN82" s="78"/>
      <c r="AO82" s="80">
        <v>41251.774502314816</v>
      </c>
      <c r="AP82" s="83" t="s">
        <v>1436</v>
      </c>
      <c r="AQ82" s="78" t="b">
        <v>1</v>
      </c>
      <c r="AR82" s="78" t="b">
        <v>0</v>
      </c>
      <c r="AS82" s="78" t="b">
        <v>0</v>
      </c>
      <c r="AT82" s="78" t="s">
        <v>990</v>
      </c>
      <c r="AU82" s="78">
        <v>3</v>
      </c>
      <c r="AV82" s="83" t="s">
        <v>1462</v>
      </c>
      <c r="AW82" s="78" t="b">
        <v>0</v>
      </c>
      <c r="AX82" s="78" t="s">
        <v>1504</v>
      </c>
      <c r="AY82" s="83" t="s">
        <v>1584</v>
      </c>
      <c r="AZ82" s="78" t="s">
        <v>66</v>
      </c>
      <c r="BA82" s="78" t="str">
        <f>REPLACE(INDEX(GroupVertices[Group],MATCH(Vertices[[#This Row],[Vertex]],GroupVertices[Vertex],0)),1,1,"")</f>
        <v>1</v>
      </c>
      <c r="BB82" s="48"/>
      <c r="BC82" s="48"/>
      <c r="BD82" s="48"/>
      <c r="BE82" s="48"/>
      <c r="BF82" s="48" t="s">
        <v>460</v>
      </c>
      <c r="BG82" s="48" t="s">
        <v>460</v>
      </c>
      <c r="BH82" s="121" t="s">
        <v>2089</v>
      </c>
      <c r="BI82" s="121" t="s">
        <v>2089</v>
      </c>
      <c r="BJ82" s="121" t="s">
        <v>2158</v>
      </c>
      <c r="BK82" s="121" t="s">
        <v>2158</v>
      </c>
      <c r="BL82" s="121">
        <v>1</v>
      </c>
      <c r="BM82" s="124">
        <v>5</v>
      </c>
      <c r="BN82" s="121">
        <v>0</v>
      </c>
      <c r="BO82" s="124">
        <v>0</v>
      </c>
      <c r="BP82" s="121">
        <v>0</v>
      </c>
      <c r="BQ82" s="124">
        <v>0</v>
      </c>
      <c r="BR82" s="121">
        <v>19</v>
      </c>
      <c r="BS82" s="124">
        <v>95</v>
      </c>
      <c r="BT82" s="121">
        <v>20</v>
      </c>
      <c r="BU82" s="2"/>
      <c r="BV82" s="3"/>
      <c r="BW82" s="3"/>
      <c r="BX82" s="3"/>
      <c r="BY82" s="3"/>
    </row>
    <row r="83" spans="1:77" ht="41.45" customHeight="1">
      <c r="A83" s="64" t="s">
        <v>273</v>
      </c>
      <c r="C83" s="65"/>
      <c r="D83" s="65" t="s">
        <v>64</v>
      </c>
      <c r="E83" s="66">
        <v>162.2929946995231</v>
      </c>
      <c r="F83" s="68">
        <v>99.99998281811543</v>
      </c>
      <c r="G83" s="100" t="s">
        <v>570</v>
      </c>
      <c r="H83" s="65"/>
      <c r="I83" s="69" t="s">
        <v>273</v>
      </c>
      <c r="J83" s="70"/>
      <c r="K83" s="70"/>
      <c r="L83" s="69" t="s">
        <v>1699</v>
      </c>
      <c r="M83" s="73">
        <v>1.0057261493964864</v>
      </c>
      <c r="N83" s="74">
        <v>613.9815673828125</v>
      </c>
      <c r="O83" s="74">
        <v>7007.42724609375</v>
      </c>
      <c r="P83" s="75"/>
      <c r="Q83" s="76"/>
      <c r="R83" s="76"/>
      <c r="S83" s="86"/>
      <c r="T83" s="48">
        <v>0</v>
      </c>
      <c r="U83" s="48">
        <v>3</v>
      </c>
      <c r="V83" s="49">
        <v>0</v>
      </c>
      <c r="W83" s="49">
        <v>0.003759</v>
      </c>
      <c r="X83" s="49">
        <v>0.015274</v>
      </c>
      <c r="Y83" s="49">
        <v>0.581462</v>
      </c>
      <c r="Z83" s="49">
        <v>0.8333333333333334</v>
      </c>
      <c r="AA83" s="49">
        <v>0</v>
      </c>
      <c r="AB83" s="71">
        <v>83</v>
      </c>
      <c r="AC83" s="71"/>
      <c r="AD83" s="72"/>
      <c r="AE83" s="78" t="s">
        <v>1105</v>
      </c>
      <c r="AF83" s="78">
        <v>30</v>
      </c>
      <c r="AG83" s="78">
        <v>25</v>
      </c>
      <c r="AH83" s="78">
        <v>1802</v>
      </c>
      <c r="AI83" s="78">
        <v>3280</v>
      </c>
      <c r="AJ83" s="78"/>
      <c r="AK83" s="78" t="s">
        <v>1209</v>
      </c>
      <c r="AL83" s="78"/>
      <c r="AM83" s="78"/>
      <c r="AN83" s="78"/>
      <c r="AO83" s="80">
        <v>43325.83211805556</v>
      </c>
      <c r="AP83" s="83" t="s">
        <v>1437</v>
      </c>
      <c r="AQ83" s="78" t="b">
        <v>1</v>
      </c>
      <c r="AR83" s="78" t="b">
        <v>0</v>
      </c>
      <c r="AS83" s="78" t="b">
        <v>0</v>
      </c>
      <c r="AT83" s="78" t="s">
        <v>990</v>
      </c>
      <c r="AU83" s="78">
        <v>0</v>
      </c>
      <c r="AV83" s="78"/>
      <c r="AW83" s="78" t="b">
        <v>0</v>
      </c>
      <c r="AX83" s="78" t="s">
        <v>1504</v>
      </c>
      <c r="AY83" s="83" t="s">
        <v>1585</v>
      </c>
      <c r="AZ83" s="78" t="s">
        <v>66</v>
      </c>
      <c r="BA83" s="78" t="str">
        <f>REPLACE(INDEX(GroupVertices[Group],MATCH(Vertices[[#This Row],[Vertex]],GroupVertices[Vertex],0)),1,1,"")</f>
        <v>1</v>
      </c>
      <c r="BB83" s="48"/>
      <c r="BC83" s="48"/>
      <c r="BD83" s="48"/>
      <c r="BE83" s="48"/>
      <c r="BF83" s="48" t="s">
        <v>460</v>
      </c>
      <c r="BG83" s="48" t="s">
        <v>460</v>
      </c>
      <c r="BH83" s="121" t="s">
        <v>2089</v>
      </c>
      <c r="BI83" s="121" t="s">
        <v>2089</v>
      </c>
      <c r="BJ83" s="121" t="s">
        <v>2158</v>
      </c>
      <c r="BK83" s="121" t="s">
        <v>2158</v>
      </c>
      <c r="BL83" s="121">
        <v>1</v>
      </c>
      <c r="BM83" s="124">
        <v>5</v>
      </c>
      <c r="BN83" s="121">
        <v>0</v>
      </c>
      <c r="BO83" s="124">
        <v>0</v>
      </c>
      <c r="BP83" s="121">
        <v>0</v>
      </c>
      <c r="BQ83" s="124">
        <v>0</v>
      </c>
      <c r="BR83" s="121">
        <v>19</v>
      </c>
      <c r="BS83" s="124">
        <v>95</v>
      </c>
      <c r="BT83" s="121">
        <v>20</v>
      </c>
      <c r="BU83" s="2"/>
      <c r="BV83" s="3"/>
      <c r="BW83" s="3"/>
      <c r="BX83" s="3"/>
      <c r="BY83" s="3"/>
    </row>
    <row r="84" spans="1:77" ht="41.45" customHeight="1">
      <c r="A84" s="64" t="s">
        <v>274</v>
      </c>
      <c r="C84" s="65"/>
      <c r="D84" s="65" t="s">
        <v>64</v>
      </c>
      <c r="E84" s="66">
        <v>166.0316070654378</v>
      </c>
      <c r="F84" s="68">
        <v>99.99976357726837</v>
      </c>
      <c r="G84" s="100" t="s">
        <v>571</v>
      </c>
      <c r="H84" s="65"/>
      <c r="I84" s="69" t="s">
        <v>274</v>
      </c>
      <c r="J84" s="70"/>
      <c r="K84" s="70"/>
      <c r="L84" s="69" t="s">
        <v>1700</v>
      </c>
      <c r="M84" s="73">
        <v>1.0787918156956515</v>
      </c>
      <c r="N84" s="74">
        <v>2797.974365234375</v>
      </c>
      <c r="O84" s="74">
        <v>477.6341857910156</v>
      </c>
      <c r="P84" s="75"/>
      <c r="Q84" s="76"/>
      <c r="R84" s="76"/>
      <c r="S84" s="86"/>
      <c r="T84" s="48">
        <v>0</v>
      </c>
      <c r="U84" s="48">
        <v>2</v>
      </c>
      <c r="V84" s="49">
        <v>0</v>
      </c>
      <c r="W84" s="49">
        <v>0.003745</v>
      </c>
      <c r="X84" s="49">
        <v>0.011007</v>
      </c>
      <c r="Y84" s="49">
        <v>0.438239</v>
      </c>
      <c r="Z84" s="49">
        <v>1</v>
      </c>
      <c r="AA84" s="49">
        <v>0</v>
      </c>
      <c r="AB84" s="71">
        <v>84</v>
      </c>
      <c r="AC84" s="71"/>
      <c r="AD84" s="72"/>
      <c r="AE84" s="78" t="s">
        <v>1106</v>
      </c>
      <c r="AF84" s="78">
        <v>965</v>
      </c>
      <c r="AG84" s="78">
        <v>344</v>
      </c>
      <c r="AH84" s="78">
        <v>17637</v>
      </c>
      <c r="AI84" s="78">
        <v>42907</v>
      </c>
      <c r="AJ84" s="78"/>
      <c r="AK84" s="78" t="s">
        <v>1210</v>
      </c>
      <c r="AL84" s="78" t="s">
        <v>1292</v>
      </c>
      <c r="AM84" s="83" t="s">
        <v>1350</v>
      </c>
      <c r="AN84" s="78"/>
      <c r="AO84" s="80">
        <v>42187.6246875</v>
      </c>
      <c r="AP84" s="83" t="s">
        <v>1438</v>
      </c>
      <c r="AQ84" s="78" t="b">
        <v>0</v>
      </c>
      <c r="AR84" s="78" t="b">
        <v>0</v>
      </c>
      <c r="AS84" s="78" t="b">
        <v>1</v>
      </c>
      <c r="AT84" s="78" t="s">
        <v>990</v>
      </c>
      <c r="AU84" s="78">
        <v>8</v>
      </c>
      <c r="AV84" s="83" t="s">
        <v>1462</v>
      </c>
      <c r="AW84" s="78" t="b">
        <v>0</v>
      </c>
      <c r="AX84" s="78" t="s">
        <v>1504</v>
      </c>
      <c r="AY84" s="83" t="s">
        <v>1586</v>
      </c>
      <c r="AZ84" s="78" t="s">
        <v>66</v>
      </c>
      <c r="BA84" s="78" t="str">
        <f>REPLACE(INDEX(GroupVertices[Group],MATCH(Vertices[[#This Row],[Vertex]],GroupVertices[Vertex],0)),1,1,"")</f>
        <v>1</v>
      </c>
      <c r="BB84" s="48"/>
      <c r="BC84" s="48"/>
      <c r="BD84" s="48"/>
      <c r="BE84" s="48"/>
      <c r="BF84" s="48" t="s">
        <v>460</v>
      </c>
      <c r="BG84" s="48" t="s">
        <v>460</v>
      </c>
      <c r="BH84" s="121" t="s">
        <v>2082</v>
      </c>
      <c r="BI84" s="121" t="s">
        <v>2082</v>
      </c>
      <c r="BJ84" s="121" t="s">
        <v>2151</v>
      </c>
      <c r="BK84" s="121" t="s">
        <v>2151</v>
      </c>
      <c r="BL84" s="121">
        <v>2</v>
      </c>
      <c r="BM84" s="124">
        <v>8.333333333333334</v>
      </c>
      <c r="BN84" s="121">
        <v>0</v>
      </c>
      <c r="BO84" s="124">
        <v>0</v>
      </c>
      <c r="BP84" s="121">
        <v>0</v>
      </c>
      <c r="BQ84" s="124">
        <v>0</v>
      </c>
      <c r="BR84" s="121">
        <v>22</v>
      </c>
      <c r="BS84" s="124">
        <v>91.66666666666667</v>
      </c>
      <c r="BT84" s="121">
        <v>24</v>
      </c>
      <c r="BU84" s="2"/>
      <c r="BV84" s="3"/>
      <c r="BW84" s="3"/>
      <c r="BX84" s="3"/>
      <c r="BY84" s="3"/>
    </row>
    <row r="85" spans="1:77" ht="41.45" customHeight="1">
      <c r="A85" s="64" t="s">
        <v>275</v>
      </c>
      <c r="C85" s="65"/>
      <c r="D85" s="65" t="s">
        <v>64</v>
      </c>
      <c r="E85" s="66">
        <v>185.6974112974281</v>
      </c>
      <c r="F85" s="68">
        <v>99.99861032917627</v>
      </c>
      <c r="G85" s="100" t="s">
        <v>572</v>
      </c>
      <c r="H85" s="65"/>
      <c r="I85" s="69" t="s">
        <v>275</v>
      </c>
      <c r="J85" s="70"/>
      <c r="K85" s="70"/>
      <c r="L85" s="69" t="s">
        <v>1701</v>
      </c>
      <c r="M85" s="73">
        <v>1.4631309631878122</v>
      </c>
      <c r="N85" s="74">
        <v>1932.785888671875</v>
      </c>
      <c r="O85" s="74">
        <v>352.9058837890625</v>
      </c>
      <c r="P85" s="75"/>
      <c r="Q85" s="76"/>
      <c r="R85" s="76"/>
      <c r="S85" s="86"/>
      <c r="T85" s="48">
        <v>0</v>
      </c>
      <c r="U85" s="48">
        <v>3</v>
      </c>
      <c r="V85" s="49">
        <v>0</v>
      </c>
      <c r="W85" s="49">
        <v>0.003759</v>
      </c>
      <c r="X85" s="49">
        <v>0.015274</v>
      </c>
      <c r="Y85" s="49">
        <v>0.581462</v>
      </c>
      <c r="Z85" s="49">
        <v>0.8333333333333334</v>
      </c>
      <c r="AA85" s="49">
        <v>0</v>
      </c>
      <c r="AB85" s="71">
        <v>85</v>
      </c>
      <c r="AC85" s="71"/>
      <c r="AD85" s="72"/>
      <c r="AE85" s="78" t="s">
        <v>1107</v>
      </c>
      <c r="AF85" s="78">
        <v>2450</v>
      </c>
      <c r="AG85" s="78">
        <v>2022</v>
      </c>
      <c r="AH85" s="78">
        <v>62854</v>
      </c>
      <c r="AI85" s="78">
        <v>74761</v>
      </c>
      <c r="AJ85" s="78"/>
      <c r="AK85" s="78" t="s">
        <v>1211</v>
      </c>
      <c r="AL85" s="78" t="s">
        <v>1293</v>
      </c>
      <c r="AM85" s="78"/>
      <c r="AN85" s="78"/>
      <c r="AO85" s="80">
        <v>41032.52150462963</v>
      </c>
      <c r="AP85" s="83" t="s">
        <v>1439</v>
      </c>
      <c r="AQ85" s="78" t="b">
        <v>1</v>
      </c>
      <c r="AR85" s="78" t="b">
        <v>0</v>
      </c>
      <c r="AS85" s="78" t="b">
        <v>1</v>
      </c>
      <c r="AT85" s="78" t="s">
        <v>990</v>
      </c>
      <c r="AU85" s="78">
        <v>16</v>
      </c>
      <c r="AV85" s="83" t="s">
        <v>1462</v>
      </c>
      <c r="AW85" s="78" t="b">
        <v>0</v>
      </c>
      <c r="AX85" s="78" t="s">
        <v>1504</v>
      </c>
      <c r="AY85" s="83" t="s">
        <v>1587</v>
      </c>
      <c r="AZ85" s="78" t="s">
        <v>66</v>
      </c>
      <c r="BA85" s="78" t="str">
        <f>REPLACE(INDEX(GroupVertices[Group],MATCH(Vertices[[#This Row],[Vertex]],GroupVertices[Vertex],0)),1,1,"")</f>
        <v>1</v>
      </c>
      <c r="BB85" s="48"/>
      <c r="BC85" s="48"/>
      <c r="BD85" s="48"/>
      <c r="BE85" s="48"/>
      <c r="BF85" s="48" t="s">
        <v>460</v>
      </c>
      <c r="BG85" s="48" t="s">
        <v>460</v>
      </c>
      <c r="BH85" s="121" t="s">
        <v>2089</v>
      </c>
      <c r="BI85" s="121" t="s">
        <v>2089</v>
      </c>
      <c r="BJ85" s="121" t="s">
        <v>2158</v>
      </c>
      <c r="BK85" s="121" t="s">
        <v>2158</v>
      </c>
      <c r="BL85" s="121">
        <v>1</v>
      </c>
      <c r="BM85" s="124">
        <v>5</v>
      </c>
      <c r="BN85" s="121">
        <v>0</v>
      </c>
      <c r="BO85" s="124">
        <v>0</v>
      </c>
      <c r="BP85" s="121">
        <v>0</v>
      </c>
      <c r="BQ85" s="124">
        <v>0</v>
      </c>
      <c r="BR85" s="121">
        <v>19</v>
      </c>
      <c r="BS85" s="124">
        <v>95</v>
      </c>
      <c r="BT85" s="121">
        <v>20</v>
      </c>
      <c r="BU85" s="2"/>
      <c r="BV85" s="3"/>
      <c r="BW85" s="3"/>
      <c r="BX85" s="3"/>
      <c r="BY85" s="3"/>
    </row>
    <row r="86" spans="1:77" ht="41.45" customHeight="1">
      <c r="A86" s="64" t="s">
        <v>276</v>
      </c>
      <c r="C86" s="65"/>
      <c r="D86" s="65" t="s">
        <v>64</v>
      </c>
      <c r="E86" s="66">
        <v>171.79774275205236</v>
      </c>
      <c r="F86" s="68">
        <v>99.9994254377801</v>
      </c>
      <c r="G86" s="100" t="s">
        <v>573</v>
      </c>
      <c r="H86" s="65"/>
      <c r="I86" s="69" t="s">
        <v>276</v>
      </c>
      <c r="J86" s="70"/>
      <c r="K86" s="70"/>
      <c r="L86" s="69" t="s">
        <v>1702</v>
      </c>
      <c r="M86" s="73">
        <v>1.191482435818502</v>
      </c>
      <c r="N86" s="74">
        <v>5796.5625</v>
      </c>
      <c r="O86" s="74">
        <v>8878.3779296875</v>
      </c>
      <c r="P86" s="75"/>
      <c r="Q86" s="76"/>
      <c r="R86" s="76"/>
      <c r="S86" s="86"/>
      <c r="T86" s="48">
        <v>0</v>
      </c>
      <c r="U86" s="48">
        <v>2</v>
      </c>
      <c r="V86" s="49">
        <v>3.111111</v>
      </c>
      <c r="W86" s="49">
        <v>0.003436</v>
      </c>
      <c r="X86" s="49">
        <v>0.002088</v>
      </c>
      <c r="Y86" s="49">
        <v>0.494037</v>
      </c>
      <c r="Z86" s="49">
        <v>0</v>
      </c>
      <c r="AA86" s="49">
        <v>0</v>
      </c>
      <c r="AB86" s="71">
        <v>86</v>
      </c>
      <c r="AC86" s="71"/>
      <c r="AD86" s="72"/>
      <c r="AE86" s="78" t="s">
        <v>1108</v>
      </c>
      <c r="AF86" s="78">
        <v>466</v>
      </c>
      <c r="AG86" s="78">
        <v>836</v>
      </c>
      <c r="AH86" s="78">
        <v>2707</v>
      </c>
      <c r="AI86" s="78">
        <v>996</v>
      </c>
      <c r="AJ86" s="78"/>
      <c r="AK86" s="78" t="s">
        <v>1212</v>
      </c>
      <c r="AL86" s="78" t="s">
        <v>1294</v>
      </c>
      <c r="AM86" s="83" t="s">
        <v>1351</v>
      </c>
      <c r="AN86" s="78"/>
      <c r="AO86" s="80">
        <v>41801.89840277778</v>
      </c>
      <c r="AP86" s="83" t="s">
        <v>1440</v>
      </c>
      <c r="AQ86" s="78" t="b">
        <v>0</v>
      </c>
      <c r="AR86" s="78" t="b">
        <v>0</v>
      </c>
      <c r="AS86" s="78" t="b">
        <v>0</v>
      </c>
      <c r="AT86" s="78" t="s">
        <v>990</v>
      </c>
      <c r="AU86" s="78">
        <v>71</v>
      </c>
      <c r="AV86" s="83" t="s">
        <v>1462</v>
      </c>
      <c r="AW86" s="78" t="b">
        <v>0</v>
      </c>
      <c r="AX86" s="78" t="s">
        <v>1504</v>
      </c>
      <c r="AY86" s="83" t="s">
        <v>1588</v>
      </c>
      <c r="AZ86" s="78" t="s">
        <v>66</v>
      </c>
      <c r="BA86" s="78" t="str">
        <f>REPLACE(INDEX(GroupVertices[Group],MATCH(Vertices[[#This Row],[Vertex]],GroupVertices[Vertex],0)),1,1,"")</f>
        <v>2</v>
      </c>
      <c r="BB86" s="48" t="s">
        <v>442</v>
      </c>
      <c r="BC86" s="48" t="s">
        <v>442</v>
      </c>
      <c r="BD86" s="48" t="s">
        <v>453</v>
      </c>
      <c r="BE86" s="48" t="s">
        <v>453</v>
      </c>
      <c r="BF86" s="48" t="s">
        <v>460</v>
      </c>
      <c r="BG86" s="48" t="s">
        <v>460</v>
      </c>
      <c r="BH86" s="121" t="s">
        <v>2097</v>
      </c>
      <c r="BI86" s="121" t="s">
        <v>2124</v>
      </c>
      <c r="BJ86" s="121" t="s">
        <v>2166</v>
      </c>
      <c r="BK86" s="121" t="s">
        <v>2166</v>
      </c>
      <c r="BL86" s="121">
        <v>1</v>
      </c>
      <c r="BM86" s="124">
        <v>3.125</v>
      </c>
      <c r="BN86" s="121">
        <v>0</v>
      </c>
      <c r="BO86" s="124">
        <v>0</v>
      </c>
      <c r="BP86" s="121">
        <v>0</v>
      </c>
      <c r="BQ86" s="124">
        <v>0</v>
      </c>
      <c r="BR86" s="121">
        <v>31</v>
      </c>
      <c r="BS86" s="124">
        <v>96.875</v>
      </c>
      <c r="BT86" s="121">
        <v>32</v>
      </c>
      <c r="BU86" s="2"/>
      <c r="BV86" s="3"/>
      <c r="BW86" s="3"/>
      <c r="BX86" s="3"/>
      <c r="BY86" s="3"/>
    </row>
    <row r="87" spans="1:77" ht="41.45" customHeight="1">
      <c r="A87" s="64" t="s">
        <v>285</v>
      </c>
      <c r="C87" s="65"/>
      <c r="D87" s="65" t="s">
        <v>64</v>
      </c>
      <c r="E87" s="66">
        <v>164.73071059955527</v>
      </c>
      <c r="F87" s="68">
        <v>99.99983986483583</v>
      </c>
      <c r="G87" s="100" t="s">
        <v>582</v>
      </c>
      <c r="H87" s="65"/>
      <c r="I87" s="69" t="s">
        <v>285</v>
      </c>
      <c r="J87" s="70"/>
      <c r="K87" s="70"/>
      <c r="L87" s="69" t="s">
        <v>1703</v>
      </c>
      <c r="M87" s="73">
        <v>1.0533677123752523</v>
      </c>
      <c r="N87" s="74">
        <v>5485.2236328125</v>
      </c>
      <c r="O87" s="74">
        <v>5934.009765625</v>
      </c>
      <c r="P87" s="75"/>
      <c r="Q87" s="76"/>
      <c r="R87" s="76"/>
      <c r="S87" s="86"/>
      <c r="T87" s="48">
        <v>4</v>
      </c>
      <c r="U87" s="48">
        <v>6</v>
      </c>
      <c r="V87" s="49">
        <v>315.54127</v>
      </c>
      <c r="W87" s="49">
        <v>0.004032</v>
      </c>
      <c r="X87" s="49">
        <v>0.007635</v>
      </c>
      <c r="Y87" s="49">
        <v>1.643591</v>
      </c>
      <c r="Z87" s="49">
        <v>0.16666666666666666</v>
      </c>
      <c r="AA87" s="49">
        <v>0.14285714285714285</v>
      </c>
      <c r="AB87" s="71">
        <v>87</v>
      </c>
      <c r="AC87" s="71"/>
      <c r="AD87" s="72"/>
      <c r="AE87" s="78" t="s">
        <v>1109</v>
      </c>
      <c r="AF87" s="78">
        <v>121</v>
      </c>
      <c r="AG87" s="78">
        <v>233</v>
      </c>
      <c r="AH87" s="78">
        <v>258</v>
      </c>
      <c r="AI87" s="78">
        <v>454</v>
      </c>
      <c r="AJ87" s="78"/>
      <c r="AK87" s="78" t="s">
        <v>1213</v>
      </c>
      <c r="AL87" s="78"/>
      <c r="AM87" s="78"/>
      <c r="AN87" s="78"/>
      <c r="AO87" s="80">
        <v>41304.368576388886</v>
      </c>
      <c r="AP87" s="78"/>
      <c r="AQ87" s="78" t="b">
        <v>1</v>
      </c>
      <c r="AR87" s="78" t="b">
        <v>0</v>
      </c>
      <c r="AS87" s="78" t="b">
        <v>0</v>
      </c>
      <c r="AT87" s="78" t="s">
        <v>990</v>
      </c>
      <c r="AU87" s="78">
        <v>10</v>
      </c>
      <c r="AV87" s="83" t="s">
        <v>1462</v>
      </c>
      <c r="AW87" s="78" t="b">
        <v>0</v>
      </c>
      <c r="AX87" s="78" t="s">
        <v>1504</v>
      </c>
      <c r="AY87" s="83" t="s">
        <v>1589</v>
      </c>
      <c r="AZ87" s="78" t="s">
        <v>66</v>
      </c>
      <c r="BA87" s="78" t="str">
        <f>REPLACE(INDEX(GroupVertices[Group],MATCH(Vertices[[#This Row],[Vertex]],GroupVertices[Vertex],0)),1,1,"")</f>
        <v>2</v>
      </c>
      <c r="BB87" s="48"/>
      <c r="BC87" s="48"/>
      <c r="BD87" s="48"/>
      <c r="BE87" s="48"/>
      <c r="BF87" s="48" t="s">
        <v>460</v>
      </c>
      <c r="BG87" s="48" t="s">
        <v>460</v>
      </c>
      <c r="BH87" s="121" t="s">
        <v>2098</v>
      </c>
      <c r="BI87" s="121" t="s">
        <v>2098</v>
      </c>
      <c r="BJ87" s="121" t="s">
        <v>2167</v>
      </c>
      <c r="BK87" s="121" t="s">
        <v>2167</v>
      </c>
      <c r="BL87" s="121">
        <v>4</v>
      </c>
      <c r="BM87" s="124">
        <v>4.3478260869565215</v>
      </c>
      <c r="BN87" s="121">
        <v>0</v>
      </c>
      <c r="BO87" s="124">
        <v>0</v>
      </c>
      <c r="BP87" s="121">
        <v>0</v>
      </c>
      <c r="BQ87" s="124">
        <v>0</v>
      </c>
      <c r="BR87" s="121">
        <v>88</v>
      </c>
      <c r="BS87" s="124">
        <v>95.65217391304348</v>
      </c>
      <c r="BT87" s="121">
        <v>92</v>
      </c>
      <c r="BU87" s="2"/>
      <c r="BV87" s="3"/>
      <c r="BW87" s="3"/>
      <c r="BX87" s="3"/>
      <c r="BY87" s="3"/>
    </row>
    <row r="88" spans="1:77" ht="41.45" customHeight="1">
      <c r="A88" s="64" t="s">
        <v>277</v>
      </c>
      <c r="C88" s="65"/>
      <c r="D88" s="65" t="s">
        <v>64</v>
      </c>
      <c r="E88" s="66">
        <v>165.45733745437255</v>
      </c>
      <c r="F88" s="68">
        <v>99.99979725376211</v>
      </c>
      <c r="G88" s="100" t="s">
        <v>574</v>
      </c>
      <c r="H88" s="65"/>
      <c r="I88" s="69" t="s">
        <v>277</v>
      </c>
      <c r="J88" s="70"/>
      <c r="K88" s="70"/>
      <c r="L88" s="69" t="s">
        <v>1704</v>
      </c>
      <c r="M88" s="73">
        <v>1.0675685628785383</v>
      </c>
      <c r="N88" s="74">
        <v>427.50946044921875</v>
      </c>
      <c r="O88" s="74">
        <v>2646.09423828125</v>
      </c>
      <c r="P88" s="75"/>
      <c r="Q88" s="76"/>
      <c r="R88" s="76"/>
      <c r="S88" s="86"/>
      <c r="T88" s="48">
        <v>0</v>
      </c>
      <c r="U88" s="48">
        <v>5</v>
      </c>
      <c r="V88" s="49">
        <v>1.5</v>
      </c>
      <c r="W88" s="49">
        <v>0.003663</v>
      </c>
      <c r="X88" s="49">
        <v>0.009577</v>
      </c>
      <c r="Y88" s="49">
        <v>0.925881</v>
      </c>
      <c r="Z88" s="49">
        <v>0.4</v>
      </c>
      <c r="AA88" s="49">
        <v>0</v>
      </c>
      <c r="AB88" s="71">
        <v>88</v>
      </c>
      <c r="AC88" s="71"/>
      <c r="AD88" s="72"/>
      <c r="AE88" s="78" t="s">
        <v>1110</v>
      </c>
      <c r="AF88" s="78">
        <v>118</v>
      </c>
      <c r="AG88" s="78">
        <v>295</v>
      </c>
      <c r="AH88" s="78">
        <v>2242</v>
      </c>
      <c r="AI88" s="78">
        <v>317</v>
      </c>
      <c r="AJ88" s="78"/>
      <c r="AK88" s="78"/>
      <c r="AL88" s="78" t="s">
        <v>1291</v>
      </c>
      <c r="AM88" s="78"/>
      <c r="AN88" s="78"/>
      <c r="AO88" s="80">
        <v>39848.66546296296</v>
      </c>
      <c r="AP88" s="83" t="s">
        <v>1441</v>
      </c>
      <c r="AQ88" s="78" t="b">
        <v>0</v>
      </c>
      <c r="AR88" s="78" t="b">
        <v>0</v>
      </c>
      <c r="AS88" s="78" t="b">
        <v>1</v>
      </c>
      <c r="AT88" s="78" t="s">
        <v>990</v>
      </c>
      <c r="AU88" s="78">
        <v>10</v>
      </c>
      <c r="AV88" s="83" t="s">
        <v>1463</v>
      </c>
      <c r="AW88" s="78" t="b">
        <v>0</v>
      </c>
      <c r="AX88" s="78" t="s">
        <v>1504</v>
      </c>
      <c r="AY88" s="83" t="s">
        <v>1590</v>
      </c>
      <c r="AZ88" s="78" t="s">
        <v>66</v>
      </c>
      <c r="BA88" s="78" t="str">
        <f>REPLACE(INDEX(GroupVertices[Group],MATCH(Vertices[[#This Row],[Vertex]],GroupVertices[Vertex],0)),1,1,"")</f>
        <v>1</v>
      </c>
      <c r="BB88" s="48"/>
      <c r="BC88" s="48"/>
      <c r="BD88" s="48"/>
      <c r="BE88" s="48"/>
      <c r="BF88" s="48" t="s">
        <v>460</v>
      </c>
      <c r="BG88" s="48" t="s">
        <v>460</v>
      </c>
      <c r="BH88" s="121" t="s">
        <v>2096</v>
      </c>
      <c r="BI88" s="121" t="s">
        <v>2096</v>
      </c>
      <c r="BJ88" s="121" t="s">
        <v>2165</v>
      </c>
      <c r="BK88" s="121" t="s">
        <v>2165</v>
      </c>
      <c r="BL88" s="121">
        <v>0</v>
      </c>
      <c r="BM88" s="124">
        <v>0</v>
      </c>
      <c r="BN88" s="121">
        <v>0</v>
      </c>
      <c r="BO88" s="124">
        <v>0</v>
      </c>
      <c r="BP88" s="121">
        <v>0</v>
      </c>
      <c r="BQ88" s="124">
        <v>0</v>
      </c>
      <c r="BR88" s="121">
        <v>16</v>
      </c>
      <c r="BS88" s="124">
        <v>100</v>
      </c>
      <c r="BT88" s="121">
        <v>16</v>
      </c>
      <c r="BU88" s="2"/>
      <c r="BV88" s="3"/>
      <c r="BW88" s="3"/>
      <c r="BX88" s="3"/>
      <c r="BY88" s="3"/>
    </row>
    <row r="89" spans="1:77" ht="41.45" customHeight="1">
      <c r="A89" s="64" t="s">
        <v>278</v>
      </c>
      <c r="C89" s="65"/>
      <c r="D89" s="65" t="s">
        <v>64</v>
      </c>
      <c r="E89" s="66">
        <v>162.0468791519237</v>
      </c>
      <c r="F89" s="68">
        <v>99.99999725089847</v>
      </c>
      <c r="G89" s="100" t="s">
        <v>575</v>
      </c>
      <c r="H89" s="65"/>
      <c r="I89" s="69" t="s">
        <v>278</v>
      </c>
      <c r="J89" s="70"/>
      <c r="K89" s="70"/>
      <c r="L89" s="69" t="s">
        <v>1705</v>
      </c>
      <c r="M89" s="73">
        <v>1.0009161839034377</v>
      </c>
      <c r="N89" s="74">
        <v>1235.432861328125</v>
      </c>
      <c r="O89" s="74">
        <v>4897.8642578125</v>
      </c>
      <c r="P89" s="75"/>
      <c r="Q89" s="76"/>
      <c r="R89" s="76"/>
      <c r="S89" s="86"/>
      <c r="T89" s="48">
        <v>0</v>
      </c>
      <c r="U89" s="48">
        <v>3</v>
      </c>
      <c r="V89" s="49">
        <v>0</v>
      </c>
      <c r="W89" s="49">
        <v>0.003759</v>
      </c>
      <c r="X89" s="49">
        <v>0.015274</v>
      </c>
      <c r="Y89" s="49">
        <v>0.581462</v>
      </c>
      <c r="Z89" s="49">
        <v>0.8333333333333334</v>
      </c>
      <c r="AA89" s="49">
        <v>0</v>
      </c>
      <c r="AB89" s="71">
        <v>89</v>
      </c>
      <c r="AC89" s="71"/>
      <c r="AD89" s="72"/>
      <c r="AE89" s="78" t="s">
        <v>1111</v>
      </c>
      <c r="AF89" s="78">
        <v>13</v>
      </c>
      <c r="AG89" s="78">
        <v>4</v>
      </c>
      <c r="AH89" s="78">
        <v>163</v>
      </c>
      <c r="AI89" s="78">
        <v>33</v>
      </c>
      <c r="AJ89" s="78"/>
      <c r="AK89" s="78" t="s">
        <v>1214</v>
      </c>
      <c r="AL89" s="78"/>
      <c r="AM89" s="78"/>
      <c r="AN89" s="78"/>
      <c r="AO89" s="80">
        <v>42927.28215277778</v>
      </c>
      <c r="AP89" s="83" t="s">
        <v>1442</v>
      </c>
      <c r="AQ89" s="78" t="b">
        <v>0</v>
      </c>
      <c r="AR89" s="78" t="b">
        <v>0</v>
      </c>
      <c r="AS89" s="78" t="b">
        <v>0</v>
      </c>
      <c r="AT89" s="78" t="s">
        <v>990</v>
      </c>
      <c r="AU89" s="78">
        <v>0</v>
      </c>
      <c r="AV89" s="83" t="s">
        <v>1462</v>
      </c>
      <c r="AW89" s="78" t="b">
        <v>0</v>
      </c>
      <c r="AX89" s="78" t="s">
        <v>1504</v>
      </c>
      <c r="AY89" s="83" t="s">
        <v>1591</v>
      </c>
      <c r="AZ89" s="78" t="s">
        <v>66</v>
      </c>
      <c r="BA89" s="78" t="str">
        <f>REPLACE(INDEX(GroupVertices[Group],MATCH(Vertices[[#This Row],[Vertex]],GroupVertices[Vertex],0)),1,1,"")</f>
        <v>1</v>
      </c>
      <c r="BB89" s="48"/>
      <c r="BC89" s="48"/>
      <c r="BD89" s="48"/>
      <c r="BE89" s="48"/>
      <c r="BF89" s="48" t="s">
        <v>460</v>
      </c>
      <c r="BG89" s="48" t="s">
        <v>460</v>
      </c>
      <c r="BH89" s="121" t="s">
        <v>2089</v>
      </c>
      <c r="BI89" s="121" t="s">
        <v>2089</v>
      </c>
      <c r="BJ89" s="121" t="s">
        <v>2158</v>
      </c>
      <c r="BK89" s="121" t="s">
        <v>2158</v>
      </c>
      <c r="BL89" s="121">
        <v>1</v>
      </c>
      <c r="BM89" s="124">
        <v>5</v>
      </c>
      <c r="BN89" s="121">
        <v>0</v>
      </c>
      <c r="BO89" s="124">
        <v>0</v>
      </c>
      <c r="BP89" s="121">
        <v>0</v>
      </c>
      <c r="BQ89" s="124">
        <v>0</v>
      </c>
      <c r="BR89" s="121">
        <v>19</v>
      </c>
      <c r="BS89" s="124">
        <v>95</v>
      </c>
      <c r="BT89" s="121">
        <v>20</v>
      </c>
      <c r="BU89" s="2"/>
      <c r="BV89" s="3"/>
      <c r="BW89" s="3"/>
      <c r="BX89" s="3"/>
      <c r="BY89" s="3"/>
    </row>
    <row r="90" spans="1:77" ht="41.45" customHeight="1">
      <c r="A90" s="64" t="s">
        <v>279</v>
      </c>
      <c r="C90" s="65"/>
      <c r="D90" s="65" t="s">
        <v>64</v>
      </c>
      <c r="E90" s="66">
        <v>168.86779575682138</v>
      </c>
      <c r="F90" s="68">
        <v>99.99959725662576</v>
      </c>
      <c r="G90" s="100" t="s">
        <v>576</v>
      </c>
      <c r="H90" s="65"/>
      <c r="I90" s="69" t="s">
        <v>279</v>
      </c>
      <c r="J90" s="70"/>
      <c r="K90" s="70"/>
      <c r="L90" s="69" t="s">
        <v>1706</v>
      </c>
      <c r="M90" s="73">
        <v>1.134220941853639</v>
      </c>
      <c r="N90" s="74">
        <v>5263.50146484375</v>
      </c>
      <c r="O90" s="74">
        <v>3825.84228515625</v>
      </c>
      <c r="P90" s="75"/>
      <c r="Q90" s="76"/>
      <c r="R90" s="76"/>
      <c r="S90" s="86"/>
      <c r="T90" s="48">
        <v>0</v>
      </c>
      <c r="U90" s="48">
        <v>2</v>
      </c>
      <c r="V90" s="49">
        <v>0</v>
      </c>
      <c r="W90" s="49">
        <v>0.00369</v>
      </c>
      <c r="X90" s="49">
        <v>0.003611</v>
      </c>
      <c r="Y90" s="49">
        <v>0.482644</v>
      </c>
      <c r="Z90" s="49">
        <v>0.5</v>
      </c>
      <c r="AA90" s="49">
        <v>0</v>
      </c>
      <c r="AB90" s="71">
        <v>90</v>
      </c>
      <c r="AC90" s="71"/>
      <c r="AD90" s="72"/>
      <c r="AE90" s="78" t="s">
        <v>1112</v>
      </c>
      <c r="AF90" s="78">
        <v>149</v>
      </c>
      <c r="AG90" s="78">
        <v>586</v>
      </c>
      <c r="AH90" s="78">
        <v>230</v>
      </c>
      <c r="AI90" s="78">
        <v>105</v>
      </c>
      <c r="AJ90" s="78"/>
      <c r="AK90" s="78" t="s">
        <v>1215</v>
      </c>
      <c r="AL90" s="78" t="s">
        <v>1295</v>
      </c>
      <c r="AM90" s="83" t="s">
        <v>1352</v>
      </c>
      <c r="AN90" s="78"/>
      <c r="AO90" s="80">
        <v>39566.58002314815</v>
      </c>
      <c r="AP90" s="78"/>
      <c r="AQ90" s="78" t="b">
        <v>0</v>
      </c>
      <c r="AR90" s="78" t="b">
        <v>0</v>
      </c>
      <c r="AS90" s="78" t="b">
        <v>0</v>
      </c>
      <c r="AT90" s="78" t="s">
        <v>990</v>
      </c>
      <c r="AU90" s="78">
        <v>39</v>
      </c>
      <c r="AV90" s="83" t="s">
        <v>1468</v>
      </c>
      <c r="AW90" s="78" t="b">
        <v>0</v>
      </c>
      <c r="AX90" s="78" t="s">
        <v>1504</v>
      </c>
      <c r="AY90" s="83" t="s">
        <v>1592</v>
      </c>
      <c r="AZ90" s="78" t="s">
        <v>66</v>
      </c>
      <c r="BA90" s="78" t="str">
        <f>REPLACE(INDEX(GroupVertices[Group],MATCH(Vertices[[#This Row],[Vertex]],GroupVertices[Vertex],0)),1,1,"")</f>
        <v>2</v>
      </c>
      <c r="BB90" s="48"/>
      <c r="BC90" s="48"/>
      <c r="BD90" s="48"/>
      <c r="BE90" s="48"/>
      <c r="BF90" s="48"/>
      <c r="BG90" s="48"/>
      <c r="BH90" s="121" t="s">
        <v>2094</v>
      </c>
      <c r="BI90" s="121" t="s">
        <v>2094</v>
      </c>
      <c r="BJ90" s="121" t="s">
        <v>2163</v>
      </c>
      <c r="BK90" s="121" t="s">
        <v>2163</v>
      </c>
      <c r="BL90" s="121">
        <v>0</v>
      </c>
      <c r="BM90" s="124">
        <v>0</v>
      </c>
      <c r="BN90" s="121">
        <v>0</v>
      </c>
      <c r="BO90" s="124">
        <v>0</v>
      </c>
      <c r="BP90" s="121">
        <v>0</v>
      </c>
      <c r="BQ90" s="124">
        <v>0</v>
      </c>
      <c r="BR90" s="121">
        <v>28</v>
      </c>
      <c r="BS90" s="124">
        <v>100</v>
      </c>
      <c r="BT90" s="121">
        <v>28</v>
      </c>
      <c r="BU90" s="2"/>
      <c r="BV90" s="3"/>
      <c r="BW90" s="3"/>
      <c r="BX90" s="3"/>
      <c r="BY90" s="3"/>
    </row>
    <row r="91" spans="1:77" ht="41.45" customHeight="1">
      <c r="A91" s="64" t="s">
        <v>280</v>
      </c>
      <c r="C91" s="65"/>
      <c r="D91" s="65" t="s">
        <v>64</v>
      </c>
      <c r="E91" s="66">
        <v>172.19621554340378</v>
      </c>
      <c r="F91" s="68">
        <v>99.99940207041709</v>
      </c>
      <c r="G91" s="100" t="s">
        <v>577</v>
      </c>
      <c r="H91" s="65"/>
      <c r="I91" s="69" t="s">
        <v>280</v>
      </c>
      <c r="J91" s="70"/>
      <c r="K91" s="70"/>
      <c r="L91" s="69" t="s">
        <v>1707</v>
      </c>
      <c r="M91" s="73">
        <v>1.1992699989977234</v>
      </c>
      <c r="N91" s="74">
        <v>2734.263427734375</v>
      </c>
      <c r="O91" s="74">
        <v>7654.17431640625</v>
      </c>
      <c r="P91" s="75"/>
      <c r="Q91" s="76"/>
      <c r="R91" s="76"/>
      <c r="S91" s="86"/>
      <c r="T91" s="48">
        <v>0</v>
      </c>
      <c r="U91" s="48">
        <v>3</v>
      </c>
      <c r="V91" s="49">
        <v>0</v>
      </c>
      <c r="W91" s="49">
        <v>0.003759</v>
      </c>
      <c r="X91" s="49">
        <v>0.015274</v>
      </c>
      <c r="Y91" s="49">
        <v>0.581462</v>
      </c>
      <c r="Z91" s="49">
        <v>0.8333333333333334</v>
      </c>
      <c r="AA91" s="49">
        <v>0</v>
      </c>
      <c r="AB91" s="71">
        <v>91</v>
      </c>
      <c r="AC91" s="71"/>
      <c r="AD91" s="72"/>
      <c r="AE91" s="78" t="s">
        <v>1113</v>
      </c>
      <c r="AF91" s="78">
        <v>1770</v>
      </c>
      <c r="AG91" s="78">
        <v>870</v>
      </c>
      <c r="AH91" s="78">
        <v>27300</v>
      </c>
      <c r="AI91" s="78">
        <v>85887</v>
      </c>
      <c r="AJ91" s="78"/>
      <c r="AK91" s="78" t="s">
        <v>1216</v>
      </c>
      <c r="AL91" s="78" t="s">
        <v>1296</v>
      </c>
      <c r="AM91" s="78"/>
      <c r="AN91" s="78"/>
      <c r="AO91" s="80">
        <v>41197.821863425925</v>
      </c>
      <c r="AP91" s="83" t="s">
        <v>1443</v>
      </c>
      <c r="AQ91" s="78" t="b">
        <v>0</v>
      </c>
      <c r="AR91" s="78" t="b">
        <v>0</v>
      </c>
      <c r="AS91" s="78" t="b">
        <v>0</v>
      </c>
      <c r="AT91" s="78" t="s">
        <v>990</v>
      </c>
      <c r="AU91" s="78">
        <v>6</v>
      </c>
      <c r="AV91" s="83" t="s">
        <v>1462</v>
      </c>
      <c r="AW91" s="78" t="b">
        <v>0</v>
      </c>
      <c r="AX91" s="78" t="s">
        <v>1504</v>
      </c>
      <c r="AY91" s="83" t="s">
        <v>1593</v>
      </c>
      <c r="AZ91" s="78" t="s">
        <v>66</v>
      </c>
      <c r="BA91" s="78" t="str">
        <f>REPLACE(INDEX(GroupVertices[Group],MATCH(Vertices[[#This Row],[Vertex]],GroupVertices[Vertex],0)),1,1,"")</f>
        <v>1</v>
      </c>
      <c r="BB91" s="48"/>
      <c r="BC91" s="48"/>
      <c r="BD91" s="48"/>
      <c r="BE91" s="48"/>
      <c r="BF91" s="48" t="s">
        <v>460</v>
      </c>
      <c r="BG91" s="48" t="s">
        <v>460</v>
      </c>
      <c r="BH91" s="121" t="s">
        <v>2089</v>
      </c>
      <c r="BI91" s="121" t="s">
        <v>2089</v>
      </c>
      <c r="BJ91" s="121" t="s">
        <v>2158</v>
      </c>
      <c r="BK91" s="121" t="s">
        <v>2158</v>
      </c>
      <c r="BL91" s="121">
        <v>1</v>
      </c>
      <c r="BM91" s="124">
        <v>5</v>
      </c>
      <c r="BN91" s="121">
        <v>0</v>
      </c>
      <c r="BO91" s="124">
        <v>0</v>
      </c>
      <c r="BP91" s="121">
        <v>0</v>
      </c>
      <c r="BQ91" s="124">
        <v>0</v>
      </c>
      <c r="BR91" s="121">
        <v>19</v>
      </c>
      <c r="BS91" s="124">
        <v>95</v>
      </c>
      <c r="BT91" s="121">
        <v>20</v>
      </c>
      <c r="BU91" s="2"/>
      <c r="BV91" s="3"/>
      <c r="BW91" s="3"/>
      <c r="BX91" s="3"/>
      <c r="BY91" s="3"/>
    </row>
    <row r="92" spans="1:77" ht="41.45" customHeight="1">
      <c r="A92" s="64" t="s">
        <v>281</v>
      </c>
      <c r="C92" s="65"/>
      <c r="D92" s="65" t="s">
        <v>64</v>
      </c>
      <c r="E92" s="66">
        <v>166.82855264814063</v>
      </c>
      <c r="F92" s="68">
        <v>99.99971684254234</v>
      </c>
      <c r="G92" s="100" t="s">
        <v>578</v>
      </c>
      <c r="H92" s="65"/>
      <c r="I92" s="69" t="s">
        <v>281</v>
      </c>
      <c r="J92" s="70"/>
      <c r="K92" s="70"/>
      <c r="L92" s="69" t="s">
        <v>1708</v>
      </c>
      <c r="M92" s="73">
        <v>1.0943669420540942</v>
      </c>
      <c r="N92" s="74">
        <v>7916.74072265625</v>
      </c>
      <c r="O92" s="74">
        <v>3258.32080078125</v>
      </c>
      <c r="P92" s="75"/>
      <c r="Q92" s="76"/>
      <c r="R92" s="76"/>
      <c r="S92" s="86"/>
      <c r="T92" s="48">
        <v>2</v>
      </c>
      <c r="U92" s="48">
        <v>4</v>
      </c>
      <c r="V92" s="49">
        <v>13.666667</v>
      </c>
      <c r="W92" s="49">
        <v>0.142857</v>
      </c>
      <c r="X92" s="49">
        <v>0</v>
      </c>
      <c r="Y92" s="49">
        <v>1.623652</v>
      </c>
      <c r="Z92" s="49">
        <v>0.15</v>
      </c>
      <c r="AA92" s="49">
        <v>0.2</v>
      </c>
      <c r="AB92" s="71">
        <v>92</v>
      </c>
      <c r="AC92" s="71"/>
      <c r="AD92" s="72"/>
      <c r="AE92" s="78" t="s">
        <v>1114</v>
      </c>
      <c r="AF92" s="78">
        <v>33</v>
      </c>
      <c r="AG92" s="78">
        <v>412</v>
      </c>
      <c r="AH92" s="78">
        <v>278</v>
      </c>
      <c r="AI92" s="78">
        <v>0</v>
      </c>
      <c r="AJ92" s="78"/>
      <c r="AK92" s="78" t="s">
        <v>1217</v>
      </c>
      <c r="AL92" s="78"/>
      <c r="AM92" s="83" t="s">
        <v>1353</v>
      </c>
      <c r="AN92" s="78"/>
      <c r="AO92" s="80">
        <v>42906.49459490741</v>
      </c>
      <c r="AP92" s="78"/>
      <c r="AQ92" s="78" t="b">
        <v>0</v>
      </c>
      <c r="AR92" s="78" t="b">
        <v>0</v>
      </c>
      <c r="AS92" s="78" t="b">
        <v>0</v>
      </c>
      <c r="AT92" s="78" t="s">
        <v>991</v>
      </c>
      <c r="AU92" s="78">
        <v>6</v>
      </c>
      <c r="AV92" s="83" t="s">
        <v>1462</v>
      </c>
      <c r="AW92" s="78" t="b">
        <v>0</v>
      </c>
      <c r="AX92" s="78" t="s">
        <v>1504</v>
      </c>
      <c r="AY92" s="83" t="s">
        <v>1594</v>
      </c>
      <c r="AZ92" s="78" t="s">
        <v>66</v>
      </c>
      <c r="BA92" s="78" t="str">
        <f>REPLACE(INDEX(GroupVertices[Group],MATCH(Vertices[[#This Row],[Vertex]],GroupVertices[Vertex],0)),1,1,"")</f>
        <v>4</v>
      </c>
      <c r="BB92" s="48" t="s">
        <v>444</v>
      </c>
      <c r="BC92" s="48" t="s">
        <v>444</v>
      </c>
      <c r="BD92" s="48" t="s">
        <v>453</v>
      </c>
      <c r="BE92" s="48" t="s">
        <v>453</v>
      </c>
      <c r="BF92" s="48" t="s">
        <v>468</v>
      </c>
      <c r="BG92" s="48" t="s">
        <v>468</v>
      </c>
      <c r="BH92" s="121" t="s">
        <v>2099</v>
      </c>
      <c r="BI92" s="121" t="s">
        <v>2099</v>
      </c>
      <c r="BJ92" s="121" t="s">
        <v>2168</v>
      </c>
      <c r="BK92" s="121" t="s">
        <v>2168</v>
      </c>
      <c r="BL92" s="121">
        <v>0</v>
      </c>
      <c r="BM92" s="124">
        <v>0</v>
      </c>
      <c r="BN92" s="121">
        <v>1</v>
      </c>
      <c r="BO92" s="124">
        <v>3.7037037037037037</v>
      </c>
      <c r="BP92" s="121">
        <v>0</v>
      </c>
      <c r="BQ92" s="124">
        <v>0</v>
      </c>
      <c r="BR92" s="121">
        <v>26</v>
      </c>
      <c r="BS92" s="124">
        <v>96.29629629629629</v>
      </c>
      <c r="BT92" s="121">
        <v>27</v>
      </c>
      <c r="BU92" s="2"/>
      <c r="BV92" s="3"/>
      <c r="BW92" s="3"/>
      <c r="BX92" s="3"/>
      <c r="BY92" s="3"/>
    </row>
    <row r="93" spans="1:77" ht="41.45" customHeight="1">
      <c r="A93" s="64" t="s">
        <v>313</v>
      </c>
      <c r="C93" s="65"/>
      <c r="D93" s="65" t="s">
        <v>64</v>
      </c>
      <c r="E93" s="66">
        <v>164.05096289666167</v>
      </c>
      <c r="F93" s="68">
        <v>99.99987972680803</v>
      </c>
      <c r="G93" s="100" t="s">
        <v>1489</v>
      </c>
      <c r="H93" s="65"/>
      <c r="I93" s="69" t="s">
        <v>313</v>
      </c>
      <c r="J93" s="70"/>
      <c r="K93" s="70"/>
      <c r="L93" s="69" t="s">
        <v>1709</v>
      </c>
      <c r="M93" s="73">
        <v>1.0400830457754042</v>
      </c>
      <c r="N93" s="74">
        <v>8054.65234375</v>
      </c>
      <c r="O93" s="74">
        <v>1905.6917724609375</v>
      </c>
      <c r="P93" s="75"/>
      <c r="Q93" s="76"/>
      <c r="R93" s="76"/>
      <c r="S93" s="86"/>
      <c r="T93" s="48">
        <v>1</v>
      </c>
      <c r="U93" s="48">
        <v>0</v>
      </c>
      <c r="V93" s="49">
        <v>0</v>
      </c>
      <c r="W93" s="49">
        <v>0.083333</v>
      </c>
      <c r="X93" s="49">
        <v>0</v>
      </c>
      <c r="Y93" s="49">
        <v>0.426021</v>
      </c>
      <c r="Z93" s="49">
        <v>0</v>
      </c>
      <c r="AA93" s="49">
        <v>0</v>
      </c>
      <c r="AB93" s="71">
        <v>93</v>
      </c>
      <c r="AC93" s="71"/>
      <c r="AD93" s="72"/>
      <c r="AE93" s="78" t="s">
        <v>1115</v>
      </c>
      <c r="AF93" s="78">
        <v>282</v>
      </c>
      <c r="AG93" s="78">
        <v>175</v>
      </c>
      <c r="AH93" s="78">
        <v>313</v>
      </c>
      <c r="AI93" s="78">
        <v>510</v>
      </c>
      <c r="AJ93" s="78"/>
      <c r="AK93" s="78" t="s">
        <v>1218</v>
      </c>
      <c r="AL93" s="78" t="s">
        <v>1248</v>
      </c>
      <c r="AM93" s="83" t="s">
        <v>1354</v>
      </c>
      <c r="AN93" s="78"/>
      <c r="AO93" s="80">
        <v>41462.52266203704</v>
      </c>
      <c r="AP93" s="78"/>
      <c r="AQ93" s="78" t="b">
        <v>1</v>
      </c>
      <c r="AR93" s="78" t="b">
        <v>0</v>
      </c>
      <c r="AS93" s="78" t="b">
        <v>0</v>
      </c>
      <c r="AT93" s="78"/>
      <c r="AU93" s="78">
        <v>3</v>
      </c>
      <c r="AV93" s="83" t="s">
        <v>1462</v>
      </c>
      <c r="AW93" s="78" t="b">
        <v>0</v>
      </c>
      <c r="AX93" s="78" t="s">
        <v>1504</v>
      </c>
      <c r="AY93" s="83" t="s">
        <v>1595</v>
      </c>
      <c r="AZ93" s="78" t="s">
        <v>65</v>
      </c>
      <c r="BA93" s="78" t="str">
        <f>REPLACE(INDEX(GroupVertices[Group],MATCH(Vertices[[#This Row],[Vertex]],GroupVertices[Vertex],0)),1,1,"")</f>
        <v>4</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282</v>
      </c>
      <c r="C94" s="65"/>
      <c r="D94" s="65" t="s">
        <v>64</v>
      </c>
      <c r="E94" s="66">
        <v>192.8230423898298</v>
      </c>
      <c r="F94" s="68">
        <v>99.99819246574361</v>
      </c>
      <c r="G94" s="100" t="s">
        <v>579</v>
      </c>
      <c r="H94" s="65"/>
      <c r="I94" s="69" t="s">
        <v>282</v>
      </c>
      <c r="J94" s="70"/>
      <c r="K94" s="70"/>
      <c r="L94" s="69" t="s">
        <v>1710</v>
      </c>
      <c r="M94" s="73">
        <v>1.6023909165103594</v>
      </c>
      <c r="N94" s="74">
        <v>8035.64013671875</v>
      </c>
      <c r="O94" s="74">
        <v>4975.97314453125</v>
      </c>
      <c r="P94" s="75"/>
      <c r="Q94" s="76"/>
      <c r="R94" s="76"/>
      <c r="S94" s="86"/>
      <c r="T94" s="48">
        <v>0</v>
      </c>
      <c r="U94" s="48">
        <v>3</v>
      </c>
      <c r="V94" s="49">
        <v>3</v>
      </c>
      <c r="W94" s="49">
        <v>0.111111</v>
      </c>
      <c r="X94" s="49">
        <v>0</v>
      </c>
      <c r="Y94" s="49">
        <v>1.004997</v>
      </c>
      <c r="Z94" s="49">
        <v>0.16666666666666666</v>
      </c>
      <c r="AA94" s="49">
        <v>0</v>
      </c>
      <c r="AB94" s="71">
        <v>94</v>
      </c>
      <c r="AC94" s="71"/>
      <c r="AD94" s="72"/>
      <c r="AE94" s="78" t="s">
        <v>1116</v>
      </c>
      <c r="AF94" s="78">
        <v>2342</v>
      </c>
      <c r="AG94" s="78">
        <v>2630</v>
      </c>
      <c r="AH94" s="78">
        <v>14785</v>
      </c>
      <c r="AI94" s="78">
        <v>6495</v>
      </c>
      <c r="AJ94" s="78"/>
      <c r="AK94" s="78" t="s">
        <v>1219</v>
      </c>
      <c r="AL94" s="78"/>
      <c r="AM94" s="83" t="s">
        <v>1355</v>
      </c>
      <c r="AN94" s="78"/>
      <c r="AO94" s="80">
        <v>40957.79105324074</v>
      </c>
      <c r="AP94" s="83" t="s">
        <v>1444</v>
      </c>
      <c r="AQ94" s="78" t="b">
        <v>0</v>
      </c>
      <c r="AR94" s="78" t="b">
        <v>0</v>
      </c>
      <c r="AS94" s="78" t="b">
        <v>0</v>
      </c>
      <c r="AT94" s="78" t="s">
        <v>991</v>
      </c>
      <c r="AU94" s="78">
        <v>103</v>
      </c>
      <c r="AV94" s="83" t="s">
        <v>1462</v>
      </c>
      <c r="AW94" s="78" t="b">
        <v>0</v>
      </c>
      <c r="AX94" s="78" t="s">
        <v>1504</v>
      </c>
      <c r="AY94" s="83" t="s">
        <v>1596</v>
      </c>
      <c r="AZ94" s="78" t="s">
        <v>66</v>
      </c>
      <c r="BA94" s="78" t="str">
        <f>REPLACE(INDEX(GroupVertices[Group],MATCH(Vertices[[#This Row],[Vertex]],GroupVertices[Vertex],0)),1,1,"")</f>
        <v>4</v>
      </c>
      <c r="BB94" s="48"/>
      <c r="BC94" s="48"/>
      <c r="BD94" s="48"/>
      <c r="BE94" s="48"/>
      <c r="BF94" s="48"/>
      <c r="BG94" s="48"/>
      <c r="BH94" s="121" t="s">
        <v>2100</v>
      </c>
      <c r="BI94" s="121" t="s">
        <v>2100</v>
      </c>
      <c r="BJ94" s="121" t="s">
        <v>2169</v>
      </c>
      <c r="BK94" s="121" t="s">
        <v>2169</v>
      </c>
      <c r="BL94" s="121">
        <v>0</v>
      </c>
      <c r="BM94" s="124">
        <v>0</v>
      </c>
      <c r="BN94" s="121">
        <v>1</v>
      </c>
      <c r="BO94" s="124">
        <v>5.2631578947368425</v>
      </c>
      <c r="BP94" s="121">
        <v>0</v>
      </c>
      <c r="BQ94" s="124">
        <v>0</v>
      </c>
      <c r="BR94" s="121">
        <v>18</v>
      </c>
      <c r="BS94" s="124">
        <v>94.73684210526316</v>
      </c>
      <c r="BT94" s="121">
        <v>19</v>
      </c>
      <c r="BU94" s="2"/>
      <c r="BV94" s="3"/>
      <c r="BW94" s="3"/>
      <c r="BX94" s="3"/>
      <c r="BY94" s="3"/>
    </row>
    <row r="95" spans="1:77" ht="41.45" customHeight="1">
      <c r="A95" s="64" t="s">
        <v>314</v>
      </c>
      <c r="C95" s="65"/>
      <c r="D95" s="65" t="s">
        <v>64</v>
      </c>
      <c r="E95" s="66">
        <v>162.32815406346586</v>
      </c>
      <c r="F95" s="68">
        <v>99.99998075628929</v>
      </c>
      <c r="G95" s="100" t="s">
        <v>1490</v>
      </c>
      <c r="H95" s="65"/>
      <c r="I95" s="69" t="s">
        <v>314</v>
      </c>
      <c r="J95" s="70"/>
      <c r="K95" s="70"/>
      <c r="L95" s="69" t="s">
        <v>1711</v>
      </c>
      <c r="M95" s="73">
        <v>1.0064132873240648</v>
      </c>
      <c r="N95" s="74">
        <v>8836.0234375</v>
      </c>
      <c r="O95" s="74">
        <v>4837.0595703125</v>
      </c>
      <c r="P95" s="75"/>
      <c r="Q95" s="76"/>
      <c r="R95" s="76"/>
      <c r="S95" s="86"/>
      <c r="T95" s="48">
        <v>2</v>
      </c>
      <c r="U95" s="48">
        <v>0</v>
      </c>
      <c r="V95" s="49">
        <v>0.666667</v>
      </c>
      <c r="W95" s="49">
        <v>0.090909</v>
      </c>
      <c r="X95" s="49">
        <v>0</v>
      </c>
      <c r="Y95" s="49">
        <v>0.706971</v>
      </c>
      <c r="Z95" s="49">
        <v>0</v>
      </c>
      <c r="AA95" s="49">
        <v>0</v>
      </c>
      <c r="AB95" s="71">
        <v>95</v>
      </c>
      <c r="AC95" s="71"/>
      <c r="AD95" s="72"/>
      <c r="AE95" s="78" t="s">
        <v>1117</v>
      </c>
      <c r="AF95" s="78">
        <v>0</v>
      </c>
      <c r="AG95" s="78">
        <v>28</v>
      </c>
      <c r="AH95" s="78">
        <v>0</v>
      </c>
      <c r="AI95" s="78">
        <v>0</v>
      </c>
      <c r="AJ95" s="78"/>
      <c r="AK95" s="78"/>
      <c r="AL95" s="78"/>
      <c r="AM95" s="78"/>
      <c r="AN95" s="78"/>
      <c r="AO95" s="80">
        <v>41120.502291666664</v>
      </c>
      <c r="AP95" s="78"/>
      <c r="AQ95" s="78" t="b">
        <v>1</v>
      </c>
      <c r="AR95" s="78" t="b">
        <v>1</v>
      </c>
      <c r="AS95" s="78" t="b">
        <v>0</v>
      </c>
      <c r="AT95" s="78"/>
      <c r="AU95" s="78">
        <v>9</v>
      </c>
      <c r="AV95" s="83" t="s">
        <v>1462</v>
      </c>
      <c r="AW95" s="78" t="b">
        <v>0</v>
      </c>
      <c r="AX95" s="78" t="s">
        <v>1504</v>
      </c>
      <c r="AY95" s="83" t="s">
        <v>1597</v>
      </c>
      <c r="AZ95" s="78" t="s">
        <v>65</v>
      </c>
      <c r="BA95" s="78" t="str">
        <f>REPLACE(INDEX(GroupVertices[Group],MATCH(Vertices[[#This Row],[Vertex]],GroupVertices[Vertex],0)),1,1,"")</f>
        <v>4</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315</v>
      </c>
      <c r="C96" s="65"/>
      <c r="D96" s="65" t="s">
        <v>64</v>
      </c>
      <c r="E96" s="66">
        <v>162.65630812693175</v>
      </c>
      <c r="F96" s="68">
        <v>99.99996151257857</v>
      </c>
      <c r="G96" s="100" t="s">
        <v>1491</v>
      </c>
      <c r="H96" s="65"/>
      <c r="I96" s="69" t="s">
        <v>315</v>
      </c>
      <c r="J96" s="70"/>
      <c r="K96" s="70"/>
      <c r="L96" s="69" t="s">
        <v>1712</v>
      </c>
      <c r="M96" s="73">
        <v>1.0128265746481293</v>
      </c>
      <c r="N96" s="74">
        <v>7607.41015625</v>
      </c>
      <c r="O96" s="74">
        <v>4317.98095703125</v>
      </c>
      <c r="P96" s="75"/>
      <c r="Q96" s="76"/>
      <c r="R96" s="76"/>
      <c r="S96" s="86"/>
      <c r="T96" s="48">
        <v>3</v>
      </c>
      <c r="U96" s="48">
        <v>0</v>
      </c>
      <c r="V96" s="49">
        <v>0.666667</v>
      </c>
      <c r="W96" s="49">
        <v>0.111111</v>
      </c>
      <c r="X96" s="49">
        <v>0</v>
      </c>
      <c r="Y96" s="49">
        <v>0.982992</v>
      </c>
      <c r="Z96" s="49">
        <v>0.5</v>
      </c>
      <c r="AA96" s="49">
        <v>0</v>
      </c>
      <c r="AB96" s="71">
        <v>96</v>
      </c>
      <c r="AC96" s="71"/>
      <c r="AD96" s="72"/>
      <c r="AE96" s="78" t="s">
        <v>1118</v>
      </c>
      <c r="AF96" s="78">
        <v>91</v>
      </c>
      <c r="AG96" s="78">
        <v>56</v>
      </c>
      <c r="AH96" s="78">
        <v>124</v>
      </c>
      <c r="AI96" s="78">
        <v>1189</v>
      </c>
      <c r="AJ96" s="78"/>
      <c r="AK96" s="78" t="s">
        <v>1220</v>
      </c>
      <c r="AL96" s="78" t="s">
        <v>1297</v>
      </c>
      <c r="AM96" s="78"/>
      <c r="AN96" s="78"/>
      <c r="AO96" s="80">
        <v>41116.43640046296</v>
      </c>
      <c r="AP96" s="78"/>
      <c r="AQ96" s="78" t="b">
        <v>1</v>
      </c>
      <c r="AR96" s="78" t="b">
        <v>0</v>
      </c>
      <c r="AS96" s="78" t="b">
        <v>0</v>
      </c>
      <c r="AT96" s="78"/>
      <c r="AU96" s="78">
        <v>0</v>
      </c>
      <c r="AV96" s="83" t="s">
        <v>1462</v>
      </c>
      <c r="AW96" s="78" t="b">
        <v>0</v>
      </c>
      <c r="AX96" s="78" t="s">
        <v>1504</v>
      </c>
      <c r="AY96" s="83" t="s">
        <v>1598</v>
      </c>
      <c r="AZ96" s="78" t="s">
        <v>65</v>
      </c>
      <c r="BA96" s="78" t="str">
        <f>REPLACE(INDEX(GroupVertices[Group],MATCH(Vertices[[#This Row],[Vertex]],GroupVertices[Vertex],0)),1,1,"")</f>
        <v>4</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316</v>
      </c>
      <c r="C97" s="65"/>
      <c r="D97" s="65" t="s">
        <v>64</v>
      </c>
      <c r="E97" s="66">
        <v>211.92629679873573</v>
      </c>
      <c r="F97" s="68">
        <v>99.99707220686989</v>
      </c>
      <c r="G97" s="100" t="s">
        <v>1492</v>
      </c>
      <c r="H97" s="65"/>
      <c r="I97" s="69" t="s">
        <v>316</v>
      </c>
      <c r="J97" s="70"/>
      <c r="K97" s="70"/>
      <c r="L97" s="69" t="s">
        <v>1713</v>
      </c>
      <c r="M97" s="73">
        <v>1.9757358571612662</v>
      </c>
      <c r="N97" s="74">
        <v>4327.81005859375</v>
      </c>
      <c r="O97" s="74">
        <v>5046.16650390625</v>
      </c>
      <c r="P97" s="75"/>
      <c r="Q97" s="76"/>
      <c r="R97" s="76"/>
      <c r="S97" s="86"/>
      <c r="T97" s="48">
        <v>1</v>
      </c>
      <c r="U97" s="48">
        <v>0</v>
      </c>
      <c r="V97" s="49">
        <v>0</v>
      </c>
      <c r="W97" s="49">
        <v>0.003676</v>
      </c>
      <c r="X97" s="49">
        <v>0.002505</v>
      </c>
      <c r="Y97" s="49">
        <v>0.312446</v>
      </c>
      <c r="Z97" s="49">
        <v>0</v>
      </c>
      <c r="AA97" s="49">
        <v>0</v>
      </c>
      <c r="AB97" s="71">
        <v>97</v>
      </c>
      <c r="AC97" s="71"/>
      <c r="AD97" s="72"/>
      <c r="AE97" s="78" t="s">
        <v>1119</v>
      </c>
      <c r="AF97" s="78">
        <v>815</v>
      </c>
      <c r="AG97" s="78">
        <v>4260</v>
      </c>
      <c r="AH97" s="78">
        <v>3121</v>
      </c>
      <c r="AI97" s="78">
        <v>2822</v>
      </c>
      <c r="AJ97" s="78"/>
      <c r="AK97" s="78" t="s">
        <v>1221</v>
      </c>
      <c r="AL97" s="78"/>
      <c r="AM97" s="83" t="s">
        <v>1356</v>
      </c>
      <c r="AN97" s="78"/>
      <c r="AO97" s="80">
        <v>40075.877280092594</v>
      </c>
      <c r="AP97" s="83" t="s">
        <v>1445</v>
      </c>
      <c r="AQ97" s="78" t="b">
        <v>0</v>
      </c>
      <c r="AR97" s="78" t="b">
        <v>0</v>
      </c>
      <c r="AS97" s="78" t="b">
        <v>0</v>
      </c>
      <c r="AT97" s="78"/>
      <c r="AU97" s="78">
        <v>349</v>
      </c>
      <c r="AV97" s="83" t="s">
        <v>1470</v>
      </c>
      <c r="AW97" s="78" t="b">
        <v>1</v>
      </c>
      <c r="AX97" s="78" t="s">
        <v>1504</v>
      </c>
      <c r="AY97" s="83" t="s">
        <v>1599</v>
      </c>
      <c r="AZ97" s="78" t="s">
        <v>65</v>
      </c>
      <c r="BA97" s="78" t="str">
        <f>REPLACE(INDEX(GroupVertices[Group],MATCH(Vertices[[#This Row],[Vertex]],GroupVertices[Vertex],0)),1,1,"")</f>
        <v>2</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317</v>
      </c>
      <c r="C98" s="65"/>
      <c r="D98" s="65" t="s">
        <v>64</v>
      </c>
      <c r="E98" s="66">
        <v>162</v>
      </c>
      <c r="F98" s="68">
        <v>100</v>
      </c>
      <c r="G98" s="100" t="s">
        <v>1493</v>
      </c>
      <c r="H98" s="65"/>
      <c r="I98" s="69" t="s">
        <v>317</v>
      </c>
      <c r="J98" s="70"/>
      <c r="K98" s="70"/>
      <c r="L98" s="69" t="s">
        <v>1714</v>
      </c>
      <c r="M98" s="73">
        <v>1</v>
      </c>
      <c r="N98" s="74">
        <v>4369.4111328125</v>
      </c>
      <c r="O98" s="74">
        <v>4271.73291015625</v>
      </c>
      <c r="P98" s="75"/>
      <c r="Q98" s="76"/>
      <c r="R98" s="76"/>
      <c r="S98" s="86"/>
      <c r="T98" s="48">
        <v>1</v>
      </c>
      <c r="U98" s="48">
        <v>0</v>
      </c>
      <c r="V98" s="49">
        <v>0</v>
      </c>
      <c r="W98" s="49">
        <v>0.003676</v>
      </c>
      <c r="X98" s="49">
        <v>0.002505</v>
      </c>
      <c r="Y98" s="49">
        <v>0.312446</v>
      </c>
      <c r="Z98" s="49">
        <v>0</v>
      </c>
      <c r="AA98" s="49">
        <v>0</v>
      </c>
      <c r="AB98" s="71">
        <v>98</v>
      </c>
      <c r="AC98" s="71"/>
      <c r="AD98" s="72"/>
      <c r="AE98" s="78" t="s">
        <v>1120</v>
      </c>
      <c r="AF98" s="78">
        <v>38</v>
      </c>
      <c r="AG98" s="78">
        <v>0</v>
      </c>
      <c r="AH98" s="78">
        <v>7</v>
      </c>
      <c r="AI98" s="78">
        <v>9</v>
      </c>
      <c r="AJ98" s="78"/>
      <c r="AK98" s="78"/>
      <c r="AL98" s="78" t="s">
        <v>1298</v>
      </c>
      <c r="AM98" s="78"/>
      <c r="AN98" s="78"/>
      <c r="AO98" s="80">
        <v>39681.966203703705</v>
      </c>
      <c r="AP98" s="83" t="s">
        <v>1446</v>
      </c>
      <c r="AQ98" s="78" t="b">
        <v>0</v>
      </c>
      <c r="AR98" s="78" t="b">
        <v>0</v>
      </c>
      <c r="AS98" s="78" t="b">
        <v>1</v>
      </c>
      <c r="AT98" s="78"/>
      <c r="AU98" s="78">
        <v>1</v>
      </c>
      <c r="AV98" s="83" t="s">
        <v>1462</v>
      </c>
      <c r="AW98" s="78" t="b">
        <v>0</v>
      </c>
      <c r="AX98" s="78" t="s">
        <v>1504</v>
      </c>
      <c r="AY98" s="83" t="s">
        <v>1600</v>
      </c>
      <c r="AZ98" s="78" t="s">
        <v>65</v>
      </c>
      <c r="BA98" s="78" t="str">
        <f>REPLACE(INDEX(GroupVertices[Group],MATCH(Vertices[[#This Row],[Vertex]],GroupVertices[Vertex],0)),1,1,"")</f>
        <v>2</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318</v>
      </c>
      <c r="C99" s="65"/>
      <c r="D99" s="65" t="s">
        <v>64</v>
      </c>
      <c r="E99" s="66">
        <v>248.3865572073899</v>
      </c>
      <c r="F99" s="68">
        <v>99.99493409315446</v>
      </c>
      <c r="G99" s="100" t="s">
        <v>1494</v>
      </c>
      <c r="H99" s="65"/>
      <c r="I99" s="69" t="s">
        <v>318</v>
      </c>
      <c r="J99" s="70"/>
      <c r="K99" s="70"/>
      <c r="L99" s="69" t="s">
        <v>1715</v>
      </c>
      <c r="M99" s="73">
        <v>2.6882978880600223</v>
      </c>
      <c r="N99" s="74">
        <v>3807.28662109375</v>
      </c>
      <c r="O99" s="74">
        <v>6717.8017578125</v>
      </c>
      <c r="P99" s="75"/>
      <c r="Q99" s="76"/>
      <c r="R99" s="76"/>
      <c r="S99" s="86"/>
      <c r="T99" s="48">
        <v>1</v>
      </c>
      <c r="U99" s="48">
        <v>0</v>
      </c>
      <c r="V99" s="49">
        <v>0</v>
      </c>
      <c r="W99" s="49">
        <v>0.002874</v>
      </c>
      <c r="X99" s="49">
        <v>0.000681</v>
      </c>
      <c r="Y99" s="49">
        <v>0.324631</v>
      </c>
      <c r="Z99" s="49">
        <v>0</v>
      </c>
      <c r="AA99" s="49">
        <v>0</v>
      </c>
      <c r="AB99" s="71">
        <v>99</v>
      </c>
      <c r="AC99" s="71"/>
      <c r="AD99" s="72"/>
      <c r="AE99" s="78" t="s">
        <v>1121</v>
      </c>
      <c r="AF99" s="78">
        <v>1806</v>
      </c>
      <c r="AG99" s="78">
        <v>7371</v>
      </c>
      <c r="AH99" s="78">
        <v>66674</v>
      </c>
      <c r="AI99" s="78">
        <v>1148</v>
      </c>
      <c r="AJ99" s="78"/>
      <c r="AK99" s="78" t="s">
        <v>1222</v>
      </c>
      <c r="AL99" s="78" t="s">
        <v>1299</v>
      </c>
      <c r="AM99" s="83" t="s">
        <v>1357</v>
      </c>
      <c r="AN99" s="78"/>
      <c r="AO99" s="80">
        <v>40087.1965625</v>
      </c>
      <c r="AP99" s="83" t="s">
        <v>1447</v>
      </c>
      <c r="AQ99" s="78" t="b">
        <v>0</v>
      </c>
      <c r="AR99" s="78" t="b">
        <v>0</v>
      </c>
      <c r="AS99" s="78" t="b">
        <v>0</v>
      </c>
      <c r="AT99" s="78"/>
      <c r="AU99" s="78">
        <v>467</v>
      </c>
      <c r="AV99" s="83" t="s">
        <v>1462</v>
      </c>
      <c r="AW99" s="78" t="b">
        <v>0</v>
      </c>
      <c r="AX99" s="78" t="s">
        <v>1504</v>
      </c>
      <c r="AY99" s="83" t="s">
        <v>1601</v>
      </c>
      <c r="AZ99" s="78" t="s">
        <v>65</v>
      </c>
      <c r="BA99" s="78" t="str">
        <f>REPLACE(INDEX(GroupVertices[Group],MATCH(Vertices[[#This Row],[Vertex]],GroupVertices[Vertex],0)),1,1,"")</f>
        <v>2</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286</v>
      </c>
      <c r="C100" s="65"/>
      <c r="D100" s="65" t="s">
        <v>64</v>
      </c>
      <c r="E100" s="66">
        <v>162.17579681971387</v>
      </c>
      <c r="F100" s="68">
        <v>99.99998969086926</v>
      </c>
      <c r="G100" s="100" t="s">
        <v>583</v>
      </c>
      <c r="H100" s="65"/>
      <c r="I100" s="69" t="s">
        <v>286</v>
      </c>
      <c r="J100" s="70"/>
      <c r="K100" s="70"/>
      <c r="L100" s="69" t="s">
        <v>1716</v>
      </c>
      <c r="M100" s="73">
        <v>1.0034356896378918</v>
      </c>
      <c r="N100" s="74">
        <v>7335.19873046875</v>
      </c>
      <c r="O100" s="74">
        <v>3105.06494140625</v>
      </c>
      <c r="P100" s="75"/>
      <c r="Q100" s="76"/>
      <c r="R100" s="76"/>
      <c r="S100" s="86"/>
      <c r="T100" s="48">
        <v>3</v>
      </c>
      <c r="U100" s="48">
        <v>1</v>
      </c>
      <c r="V100" s="49">
        <v>0</v>
      </c>
      <c r="W100" s="49">
        <v>0.1</v>
      </c>
      <c r="X100" s="49">
        <v>0</v>
      </c>
      <c r="Y100" s="49">
        <v>0.974292</v>
      </c>
      <c r="Z100" s="49">
        <v>1</v>
      </c>
      <c r="AA100" s="49">
        <v>0</v>
      </c>
      <c r="AB100" s="71">
        <v>100</v>
      </c>
      <c r="AC100" s="71"/>
      <c r="AD100" s="72"/>
      <c r="AE100" s="78" t="s">
        <v>1122</v>
      </c>
      <c r="AF100" s="78">
        <v>61</v>
      </c>
      <c r="AG100" s="78">
        <v>15</v>
      </c>
      <c r="AH100" s="78">
        <v>4</v>
      </c>
      <c r="AI100" s="78">
        <v>24</v>
      </c>
      <c r="AJ100" s="78"/>
      <c r="AK100" s="78"/>
      <c r="AL100" s="78"/>
      <c r="AM100" s="78"/>
      <c r="AN100" s="78"/>
      <c r="AO100" s="80">
        <v>42843.76341435185</v>
      </c>
      <c r="AP100" s="78"/>
      <c r="AQ100" s="78" t="b">
        <v>0</v>
      </c>
      <c r="AR100" s="78" t="b">
        <v>0</v>
      </c>
      <c r="AS100" s="78" t="b">
        <v>0</v>
      </c>
      <c r="AT100" s="78" t="s">
        <v>1459</v>
      </c>
      <c r="AU100" s="78">
        <v>0</v>
      </c>
      <c r="AV100" s="83" t="s">
        <v>1462</v>
      </c>
      <c r="AW100" s="78" t="b">
        <v>0</v>
      </c>
      <c r="AX100" s="78" t="s">
        <v>1504</v>
      </c>
      <c r="AY100" s="83" t="s">
        <v>1602</v>
      </c>
      <c r="AZ100" s="78" t="s">
        <v>66</v>
      </c>
      <c r="BA100" s="78" t="str">
        <f>REPLACE(INDEX(GroupVertices[Group],MATCH(Vertices[[#This Row],[Vertex]],GroupVertices[Vertex],0)),1,1,"")</f>
        <v>4</v>
      </c>
      <c r="BB100" s="48" t="s">
        <v>446</v>
      </c>
      <c r="BC100" s="48" t="s">
        <v>446</v>
      </c>
      <c r="BD100" s="48" t="s">
        <v>452</v>
      </c>
      <c r="BE100" s="48" t="s">
        <v>452</v>
      </c>
      <c r="BF100" s="48" t="s">
        <v>460</v>
      </c>
      <c r="BG100" s="48" t="s">
        <v>460</v>
      </c>
      <c r="BH100" s="121" t="s">
        <v>2101</v>
      </c>
      <c r="BI100" s="121" t="s">
        <v>2101</v>
      </c>
      <c r="BJ100" s="121" t="s">
        <v>2170</v>
      </c>
      <c r="BK100" s="121" t="s">
        <v>2170</v>
      </c>
      <c r="BL100" s="121">
        <v>2</v>
      </c>
      <c r="BM100" s="124">
        <v>25</v>
      </c>
      <c r="BN100" s="121">
        <v>0</v>
      </c>
      <c r="BO100" s="124">
        <v>0</v>
      </c>
      <c r="BP100" s="121">
        <v>0</v>
      </c>
      <c r="BQ100" s="124">
        <v>0</v>
      </c>
      <c r="BR100" s="121">
        <v>6</v>
      </c>
      <c r="BS100" s="124">
        <v>75</v>
      </c>
      <c r="BT100" s="121">
        <v>8</v>
      </c>
      <c r="BU100" s="2"/>
      <c r="BV100" s="3"/>
      <c r="BW100" s="3"/>
      <c r="BX100" s="3"/>
      <c r="BY100" s="3"/>
    </row>
    <row r="101" spans="1:77" ht="41.45" customHeight="1">
      <c r="A101" s="64" t="s">
        <v>287</v>
      </c>
      <c r="C101" s="65"/>
      <c r="D101" s="65" t="s">
        <v>64</v>
      </c>
      <c r="E101" s="66">
        <v>162.76178621876005</v>
      </c>
      <c r="F101" s="68">
        <v>99.99995532710012</v>
      </c>
      <c r="G101" s="100" t="s">
        <v>584</v>
      </c>
      <c r="H101" s="65"/>
      <c r="I101" s="69" t="s">
        <v>287</v>
      </c>
      <c r="J101" s="70"/>
      <c r="K101" s="70"/>
      <c r="L101" s="69" t="s">
        <v>1717</v>
      </c>
      <c r="M101" s="73">
        <v>1.0148879884308644</v>
      </c>
      <c r="N101" s="74">
        <v>8395.0458984375</v>
      </c>
      <c r="O101" s="74">
        <v>3727.54833984375</v>
      </c>
      <c r="P101" s="75"/>
      <c r="Q101" s="76"/>
      <c r="R101" s="76"/>
      <c r="S101" s="86"/>
      <c r="T101" s="48">
        <v>1</v>
      </c>
      <c r="U101" s="48">
        <v>4</v>
      </c>
      <c r="V101" s="49">
        <v>6</v>
      </c>
      <c r="W101" s="49">
        <v>0.125</v>
      </c>
      <c r="X101" s="49">
        <v>0</v>
      </c>
      <c r="Y101" s="49">
        <v>1.281046</v>
      </c>
      <c r="Z101" s="49">
        <v>0.16666666666666666</v>
      </c>
      <c r="AA101" s="49">
        <v>0.25</v>
      </c>
      <c r="AB101" s="71">
        <v>101</v>
      </c>
      <c r="AC101" s="71"/>
      <c r="AD101" s="72"/>
      <c r="AE101" s="78" t="s">
        <v>1123</v>
      </c>
      <c r="AF101" s="78">
        <v>200</v>
      </c>
      <c r="AG101" s="78">
        <v>65</v>
      </c>
      <c r="AH101" s="78">
        <v>55</v>
      </c>
      <c r="AI101" s="78">
        <v>132</v>
      </c>
      <c r="AJ101" s="78"/>
      <c r="AK101" s="78" t="s">
        <v>1223</v>
      </c>
      <c r="AL101" s="78" t="s">
        <v>1297</v>
      </c>
      <c r="AM101" s="78"/>
      <c r="AN101" s="78"/>
      <c r="AO101" s="80">
        <v>42103.81429398148</v>
      </c>
      <c r="AP101" s="78"/>
      <c r="AQ101" s="78" t="b">
        <v>1</v>
      </c>
      <c r="AR101" s="78" t="b">
        <v>0</v>
      </c>
      <c r="AS101" s="78" t="b">
        <v>0</v>
      </c>
      <c r="AT101" s="78" t="s">
        <v>991</v>
      </c>
      <c r="AU101" s="78">
        <v>1</v>
      </c>
      <c r="AV101" s="83" t="s">
        <v>1462</v>
      </c>
      <c r="AW101" s="78" t="b">
        <v>0</v>
      </c>
      <c r="AX101" s="78" t="s">
        <v>1504</v>
      </c>
      <c r="AY101" s="83" t="s">
        <v>1603</v>
      </c>
      <c r="AZ101" s="78" t="s">
        <v>66</v>
      </c>
      <c r="BA101" s="78" t="str">
        <f>REPLACE(INDEX(GroupVertices[Group],MATCH(Vertices[[#This Row],[Vertex]],GroupVertices[Vertex],0)),1,1,"")</f>
        <v>4</v>
      </c>
      <c r="BB101" s="48" t="s">
        <v>446</v>
      </c>
      <c r="BC101" s="48" t="s">
        <v>446</v>
      </c>
      <c r="BD101" s="48" t="s">
        <v>452</v>
      </c>
      <c r="BE101" s="48" t="s">
        <v>452</v>
      </c>
      <c r="BF101" s="48" t="s">
        <v>460</v>
      </c>
      <c r="BG101" s="48" t="s">
        <v>460</v>
      </c>
      <c r="BH101" s="121" t="s">
        <v>2100</v>
      </c>
      <c r="BI101" s="121" t="s">
        <v>2100</v>
      </c>
      <c r="BJ101" s="121" t="s">
        <v>2169</v>
      </c>
      <c r="BK101" s="121" t="s">
        <v>2169</v>
      </c>
      <c r="BL101" s="121">
        <v>2</v>
      </c>
      <c r="BM101" s="124">
        <v>6.896551724137931</v>
      </c>
      <c r="BN101" s="121">
        <v>1</v>
      </c>
      <c r="BO101" s="124">
        <v>3.4482758620689653</v>
      </c>
      <c r="BP101" s="121">
        <v>0</v>
      </c>
      <c r="BQ101" s="124">
        <v>0</v>
      </c>
      <c r="BR101" s="121">
        <v>26</v>
      </c>
      <c r="BS101" s="124">
        <v>89.65517241379311</v>
      </c>
      <c r="BT101" s="121">
        <v>29</v>
      </c>
      <c r="BU101" s="2"/>
      <c r="BV101" s="3"/>
      <c r="BW101" s="3"/>
      <c r="BX101" s="3"/>
      <c r="BY101" s="3"/>
    </row>
    <row r="102" spans="1:77" ht="41.45" customHeight="1">
      <c r="A102" s="64" t="s">
        <v>319</v>
      </c>
      <c r="C102" s="65"/>
      <c r="D102" s="65" t="s">
        <v>64</v>
      </c>
      <c r="E102" s="66">
        <v>162.16407703173294</v>
      </c>
      <c r="F102" s="68">
        <v>99.99999037814464</v>
      </c>
      <c r="G102" s="100" t="s">
        <v>1495</v>
      </c>
      <c r="H102" s="65"/>
      <c r="I102" s="69" t="s">
        <v>319</v>
      </c>
      <c r="J102" s="70"/>
      <c r="K102" s="70"/>
      <c r="L102" s="69" t="s">
        <v>1718</v>
      </c>
      <c r="M102" s="73">
        <v>1.0032066436620324</v>
      </c>
      <c r="N102" s="74">
        <v>8532.45703125</v>
      </c>
      <c r="O102" s="74">
        <v>6507.6328125</v>
      </c>
      <c r="P102" s="75"/>
      <c r="Q102" s="76"/>
      <c r="R102" s="76"/>
      <c r="S102" s="86"/>
      <c r="T102" s="48">
        <v>3</v>
      </c>
      <c r="U102" s="48">
        <v>0</v>
      </c>
      <c r="V102" s="49">
        <v>119.676912</v>
      </c>
      <c r="W102" s="49">
        <v>0.004167</v>
      </c>
      <c r="X102" s="49">
        <v>0.008055</v>
      </c>
      <c r="Y102" s="49">
        <v>0.630258</v>
      </c>
      <c r="Z102" s="49">
        <v>0</v>
      </c>
      <c r="AA102" s="49">
        <v>0</v>
      </c>
      <c r="AB102" s="71">
        <v>102</v>
      </c>
      <c r="AC102" s="71"/>
      <c r="AD102" s="72"/>
      <c r="AE102" s="78" t="s">
        <v>1124</v>
      </c>
      <c r="AF102" s="78">
        <v>87</v>
      </c>
      <c r="AG102" s="78">
        <v>14</v>
      </c>
      <c r="AH102" s="78">
        <v>6</v>
      </c>
      <c r="AI102" s="78">
        <v>0</v>
      </c>
      <c r="AJ102" s="78"/>
      <c r="AK102" s="78"/>
      <c r="AL102" s="78" t="s">
        <v>1300</v>
      </c>
      <c r="AM102" s="78"/>
      <c r="AN102" s="78"/>
      <c r="AO102" s="80">
        <v>40679.04734953704</v>
      </c>
      <c r="AP102" s="83" t="s">
        <v>1448</v>
      </c>
      <c r="AQ102" s="78" t="b">
        <v>1</v>
      </c>
      <c r="AR102" s="78" t="b">
        <v>0</v>
      </c>
      <c r="AS102" s="78" t="b">
        <v>1</v>
      </c>
      <c r="AT102" s="78"/>
      <c r="AU102" s="78">
        <v>0</v>
      </c>
      <c r="AV102" s="83" t="s">
        <v>1462</v>
      </c>
      <c r="AW102" s="78" t="b">
        <v>0</v>
      </c>
      <c r="AX102" s="78" t="s">
        <v>1504</v>
      </c>
      <c r="AY102" s="83" t="s">
        <v>1604</v>
      </c>
      <c r="AZ102" s="78" t="s">
        <v>65</v>
      </c>
      <c r="BA102" s="78" t="str">
        <f>REPLACE(INDEX(GroupVertices[Group],MATCH(Vertices[[#This Row],[Vertex]],GroupVertices[Vertex],0)),1,1,"")</f>
        <v>3</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293</v>
      </c>
      <c r="C103" s="65"/>
      <c r="D103" s="65" t="s">
        <v>64</v>
      </c>
      <c r="E103" s="66">
        <v>176.06374557710865</v>
      </c>
      <c r="F103" s="68">
        <v>99.99917526954081</v>
      </c>
      <c r="G103" s="100" t="s">
        <v>1496</v>
      </c>
      <c r="H103" s="65"/>
      <c r="I103" s="69" t="s">
        <v>293</v>
      </c>
      <c r="J103" s="70"/>
      <c r="K103" s="70"/>
      <c r="L103" s="69" t="s">
        <v>1719</v>
      </c>
      <c r="M103" s="73">
        <v>1.2748551710313425</v>
      </c>
      <c r="N103" s="74">
        <v>5544.34033203125</v>
      </c>
      <c r="O103" s="74">
        <v>9646.09375</v>
      </c>
      <c r="P103" s="75"/>
      <c r="Q103" s="76"/>
      <c r="R103" s="76"/>
      <c r="S103" s="86"/>
      <c r="T103" s="48">
        <v>0</v>
      </c>
      <c r="U103" s="48">
        <v>1</v>
      </c>
      <c r="V103" s="49">
        <v>0</v>
      </c>
      <c r="W103" s="49">
        <v>0.002915</v>
      </c>
      <c r="X103" s="49">
        <v>0.000882</v>
      </c>
      <c r="Y103" s="49">
        <v>0.318622</v>
      </c>
      <c r="Z103" s="49">
        <v>0</v>
      </c>
      <c r="AA103" s="49">
        <v>0</v>
      </c>
      <c r="AB103" s="71">
        <v>103</v>
      </c>
      <c r="AC103" s="71"/>
      <c r="AD103" s="72"/>
      <c r="AE103" s="78" t="s">
        <v>1125</v>
      </c>
      <c r="AF103" s="78">
        <v>450</v>
      </c>
      <c r="AG103" s="78">
        <v>1200</v>
      </c>
      <c r="AH103" s="78">
        <v>1437</v>
      </c>
      <c r="AI103" s="78">
        <v>280</v>
      </c>
      <c r="AJ103" s="78"/>
      <c r="AK103" s="78" t="s">
        <v>1224</v>
      </c>
      <c r="AL103" s="78" t="s">
        <v>1005</v>
      </c>
      <c r="AM103" s="83" t="s">
        <v>1358</v>
      </c>
      <c r="AN103" s="78"/>
      <c r="AO103" s="80">
        <v>40184.7962962963</v>
      </c>
      <c r="AP103" s="83" t="s">
        <v>1449</v>
      </c>
      <c r="AQ103" s="78" t="b">
        <v>0</v>
      </c>
      <c r="AR103" s="78" t="b">
        <v>0</v>
      </c>
      <c r="AS103" s="78" t="b">
        <v>1</v>
      </c>
      <c r="AT103" s="78" t="s">
        <v>990</v>
      </c>
      <c r="AU103" s="78">
        <v>50</v>
      </c>
      <c r="AV103" s="83" t="s">
        <v>1465</v>
      </c>
      <c r="AW103" s="78" t="b">
        <v>0</v>
      </c>
      <c r="AX103" s="78" t="s">
        <v>1504</v>
      </c>
      <c r="AY103" s="83" t="s">
        <v>1605</v>
      </c>
      <c r="AZ103" s="78" t="s">
        <v>66</v>
      </c>
      <c r="BA103" s="78" t="str">
        <f>REPLACE(INDEX(GroupVertices[Group],MATCH(Vertices[[#This Row],[Vertex]],GroupVertices[Vertex],0)),1,1,"")</f>
        <v>2</v>
      </c>
      <c r="BB103" s="48"/>
      <c r="BC103" s="48"/>
      <c r="BD103" s="48"/>
      <c r="BE103" s="48"/>
      <c r="BF103" s="48" t="s">
        <v>460</v>
      </c>
      <c r="BG103" s="48" t="s">
        <v>460</v>
      </c>
      <c r="BH103" s="121" t="s">
        <v>2102</v>
      </c>
      <c r="BI103" s="121" t="s">
        <v>2102</v>
      </c>
      <c r="BJ103" s="121" t="s">
        <v>2171</v>
      </c>
      <c r="BK103" s="121" t="s">
        <v>2171</v>
      </c>
      <c r="BL103" s="121">
        <v>0</v>
      </c>
      <c r="BM103" s="124">
        <v>0</v>
      </c>
      <c r="BN103" s="121">
        <v>0</v>
      </c>
      <c r="BO103" s="124">
        <v>0</v>
      </c>
      <c r="BP103" s="121">
        <v>0</v>
      </c>
      <c r="BQ103" s="124">
        <v>0</v>
      </c>
      <c r="BR103" s="121">
        <v>11</v>
      </c>
      <c r="BS103" s="124">
        <v>100</v>
      </c>
      <c r="BT103" s="121">
        <v>11</v>
      </c>
      <c r="BU103" s="2"/>
      <c r="BV103" s="3"/>
      <c r="BW103" s="3"/>
      <c r="BX103" s="3"/>
      <c r="BY103" s="3"/>
    </row>
    <row r="104" spans="1:77" ht="41.45" customHeight="1">
      <c r="A104" s="64" t="s">
        <v>304</v>
      </c>
      <c r="C104" s="65"/>
      <c r="D104" s="65" t="s">
        <v>64</v>
      </c>
      <c r="E104" s="66">
        <v>168.25836678181335</v>
      </c>
      <c r="F104" s="68">
        <v>99.99963299494566</v>
      </c>
      <c r="G104" s="100" t="s">
        <v>600</v>
      </c>
      <c r="H104" s="65"/>
      <c r="I104" s="69" t="s">
        <v>304</v>
      </c>
      <c r="J104" s="70"/>
      <c r="K104" s="70"/>
      <c r="L104" s="69" t="s">
        <v>1720</v>
      </c>
      <c r="M104" s="73">
        <v>1.1223105511089475</v>
      </c>
      <c r="N104" s="74">
        <v>5668.49169921875</v>
      </c>
      <c r="O104" s="74">
        <v>6996.18505859375</v>
      </c>
      <c r="P104" s="75"/>
      <c r="Q104" s="76"/>
      <c r="R104" s="76"/>
      <c r="S104" s="86"/>
      <c r="T104" s="48">
        <v>4</v>
      </c>
      <c r="U104" s="48">
        <v>7</v>
      </c>
      <c r="V104" s="49">
        <v>340.319048</v>
      </c>
      <c r="W104" s="49">
        <v>0.004115</v>
      </c>
      <c r="X104" s="49">
        <v>0.00988</v>
      </c>
      <c r="Y104" s="49">
        <v>1.983789</v>
      </c>
      <c r="Z104" s="49">
        <v>0.25</v>
      </c>
      <c r="AA104" s="49">
        <v>0</v>
      </c>
      <c r="AB104" s="71">
        <v>104</v>
      </c>
      <c r="AC104" s="71"/>
      <c r="AD104" s="72"/>
      <c r="AE104" s="78" t="s">
        <v>1126</v>
      </c>
      <c r="AF104" s="78">
        <v>1309</v>
      </c>
      <c r="AG104" s="78">
        <v>534</v>
      </c>
      <c r="AH104" s="78">
        <v>705</v>
      </c>
      <c r="AI104" s="78">
        <v>63</v>
      </c>
      <c r="AJ104" s="78"/>
      <c r="AK104" s="78" t="s">
        <v>1225</v>
      </c>
      <c r="AL104" s="78"/>
      <c r="AM104" s="78"/>
      <c r="AN104" s="78"/>
      <c r="AO104" s="80">
        <v>40863.50173611111</v>
      </c>
      <c r="AP104" s="78"/>
      <c r="AQ104" s="78" t="b">
        <v>1</v>
      </c>
      <c r="AR104" s="78" t="b">
        <v>0</v>
      </c>
      <c r="AS104" s="78" t="b">
        <v>0</v>
      </c>
      <c r="AT104" s="78" t="s">
        <v>990</v>
      </c>
      <c r="AU104" s="78">
        <v>41</v>
      </c>
      <c r="AV104" s="83" t="s">
        <v>1462</v>
      </c>
      <c r="AW104" s="78" t="b">
        <v>0</v>
      </c>
      <c r="AX104" s="78" t="s">
        <v>1504</v>
      </c>
      <c r="AY104" s="83" t="s">
        <v>1606</v>
      </c>
      <c r="AZ104" s="78" t="s">
        <v>66</v>
      </c>
      <c r="BA104" s="78" t="str">
        <f>REPLACE(INDEX(GroupVertices[Group],MATCH(Vertices[[#This Row],[Vertex]],GroupVertices[Vertex],0)),1,1,"")</f>
        <v>2</v>
      </c>
      <c r="BB104" s="48" t="s">
        <v>450</v>
      </c>
      <c r="BC104" s="48" t="s">
        <v>450</v>
      </c>
      <c r="BD104" s="48" t="s">
        <v>459</v>
      </c>
      <c r="BE104" s="48" t="s">
        <v>459</v>
      </c>
      <c r="BF104" s="48" t="s">
        <v>460</v>
      </c>
      <c r="BG104" s="48" t="s">
        <v>460</v>
      </c>
      <c r="BH104" s="121" t="s">
        <v>2103</v>
      </c>
      <c r="BI104" s="121" t="s">
        <v>2103</v>
      </c>
      <c r="BJ104" s="121" t="s">
        <v>2172</v>
      </c>
      <c r="BK104" s="121" t="s">
        <v>2172</v>
      </c>
      <c r="BL104" s="121">
        <v>3</v>
      </c>
      <c r="BM104" s="124">
        <v>3.7974683544303796</v>
      </c>
      <c r="BN104" s="121">
        <v>0</v>
      </c>
      <c r="BO104" s="124">
        <v>0</v>
      </c>
      <c r="BP104" s="121">
        <v>0</v>
      </c>
      <c r="BQ104" s="124">
        <v>0</v>
      </c>
      <c r="BR104" s="121">
        <v>76</v>
      </c>
      <c r="BS104" s="124">
        <v>96.20253164556962</v>
      </c>
      <c r="BT104" s="121">
        <v>79</v>
      </c>
      <c r="BU104" s="2"/>
      <c r="BV104" s="3"/>
      <c r="BW104" s="3"/>
      <c r="BX104" s="3"/>
      <c r="BY104" s="3"/>
    </row>
    <row r="105" spans="1:77" ht="41.45" customHeight="1">
      <c r="A105" s="64" t="s">
        <v>294</v>
      </c>
      <c r="C105" s="65"/>
      <c r="D105" s="65" t="s">
        <v>64</v>
      </c>
      <c r="E105" s="66">
        <v>162.94930282645484</v>
      </c>
      <c r="F105" s="68">
        <v>99.999944330694</v>
      </c>
      <c r="G105" s="100" t="s">
        <v>591</v>
      </c>
      <c r="H105" s="65"/>
      <c r="I105" s="69" t="s">
        <v>294</v>
      </c>
      <c r="J105" s="70"/>
      <c r="K105" s="70"/>
      <c r="L105" s="69" t="s">
        <v>1721</v>
      </c>
      <c r="M105" s="73">
        <v>1.0185527240446157</v>
      </c>
      <c r="N105" s="74">
        <v>5155.65576171875</v>
      </c>
      <c r="O105" s="74">
        <v>6660.08984375</v>
      </c>
      <c r="P105" s="75"/>
      <c r="Q105" s="76"/>
      <c r="R105" s="76"/>
      <c r="S105" s="86"/>
      <c r="T105" s="48">
        <v>0</v>
      </c>
      <c r="U105" s="48">
        <v>2</v>
      </c>
      <c r="V105" s="49">
        <v>0</v>
      </c>
      <c r="W105" s="49">
        <v>0.003717</v>
      </c>
      <c r="X105" s="49">
        <v>0.003911</v>
      </c>
      <c r="Y105" s="49">
        <v>0.481852</v>
      </c>
      <c r="Z105" s="49">
        <v>0.5</v>
      </c>
      <c r="AA105" s="49">
        <v>0</v>
      </c>
      <c r="AB105" s="71">
        <v>105</v>
      </c>
      <c r="AC105" s="71"/>
      <c r="AD105" s="72"/>
      <c r="AE105" s="78" t="s">
        <v>1127</v>
      </c>
      <c r="AF105" s="78">
        <v>93</v>
      </c>
      <c r="AG105" s="78">
        <v>81</v>
      </c>
      <c r="AH105" s="78">
        <v>535</v>
      </c>
      <c r="AI105" s="78">
        <v>520</v>
      </c>
      <c r="AJ105" s="78"/>
      <c r="AK105" s="78" t="s">
        <v>1226</v>
      </c>
      <c r="AL105" s="78" t="s">
        <v>1301</v>
      </c>
      <c r="AM105" s="83" t="s">
        <v>1359</v>
      </c>
      <c r="AN105" s="78"/>
      <c r="AO105" s="80">
        <v>41395.26920138889</v>
      </c>
      <c r="AP105" s="78"/>
      <c r="AQ105" s="78" t="b">
        <v>0</v>
      </c>
      <c r="AR105" s="78" t="b">
        <v>0</v>
      </c>
      <c r="AS105" s="78" t="b">
        <v>1</v>
      </c>
      <c r="AT105" s="78" t="s">
        <v>990</v>
      </c>
      <c r="AU105" s="78">
        <v>11</v>
      </c>
      <c r="AV105" s="83" t="s">
        <v>1463</v>
      </c>
      <c r="AW105" s="78" t="b">
        <v>0</v>
      </c>
      <c r="AX105" s="78" t="s">
        <v>1504</v>
      </c>
      <c r="AY105" s="83" t="s">
        <v>1607</v>
      </c>
      <c r="AZ105" s="78" t="s">
        <v>66</v>
      </c>
      <c r="BA105" s="78" t="str">
        <f>REPLACE(INDEX(GroupVertices[Group],MATCH(Vertices[[#This Row],[Vertex]],GroupVertices[Vertex],0)),1,1,"")</f>
        <v>2</v>
      </c>
      <c r="BB105" s="48"/>
      <c r="BC105" s="48"/>
      <c r="BD105" s="48"/>
      <c r="BE105" s="48"/>
      <c r="BF105" s="48" t="s">
        <v>2051</v>
      </c>
      <c r="BG105" s="48" t="s">
        <v>2057</v>
      </c>
      <c r="BH105" s="121" t="s">
        <v>2104</v>
      </c>
      <c r="BI105" s="121" t="s">
        <v>2125</v>
      </c>
      <c r="BJ105" s="121" t="s">
        <v>2173</v>
      </c>
      <c r="BK105" s="121" t="s">
        <v>2184</v>
      </c>
      <c r="BL105" s="121">
        <v>3</v>
      </c>
      <c r="BM105" s="124">
        <v>5.882352941176471</v>
      </c>
      <c r="BN105" s="121">
        <v>0</v>
      </c>
      <c r="BO105" s="124">
        <v>0</v>
      </c>
      <c r="BP105" s="121">
        <v>0</v>
      </c>
      <c r="BQ105" s="124">
        <v>0</v>
      </c>
      <c r="BR105" s="121">
        <v>48</v>
      </c>
      <c r="BS105" s="124">
        <v>94.11764705882354</v>
      </c>
      <c r="BT105" s="121">
        <v>51</v>
      </c>
      <c r="BU105" s="2"/>
      <c r="BV105" s="3"/>
      <c r="BW105" s="3"/>
      <c r="BX105" s="3"/>
      <c r="BY105" s="3"/>
    </row>
    <row r="106" spans="1:77" ht="41.45" customHeight="1">
      <c r="A106" s="64" t="s">
        <v>295</v>
      </c>
      <c r="C106" s="65"/>
      <c r="D106" s="65" t="s">
        <v>64</v>
      </c>
      <c r="E106" s="66">
        <v>162.64458833895083</v>
      </c>
      <c r="F106" s="68">
        <v>99.99996219985395</v>
      </c>
      <c r="G106" s="100" t="s">
        <v>1497</v>
      </c>
      <c r="H106" s="65"/>
      <c r="I106" s="69" t="s">
        <v>295</v>
      </c>
      <c r="J106" s="70"/>
      <c r="K106" s="70"/>
      <c r="L106" s="69" t="s">
        <v>1722</v>
      </c>
      <c r="M106" s="73">
        <v>1.01259752867227</v>
      </c>
      <c r="N106" s="74">
        <v>6951.58154296875</v>
      </c>
      <c r="O106" s="74">
        <v>4674.376953125</v>
      </c>
      <c r="P106" s="75"/>
      <c r="Q106" s="76"/>
      <c r="R106" s="76"/>
      <c r="S106" s="86"/>
      <c r="T106" s="48">
        <v>0</v>
      </c>
      <c r="U106" s="48">
        <v>1</v>
      </c>
      <c r="V106" s="49">
        <v>0</v>
      </c>
      <c r="W106" s="49">
        <v>0.003425</v>
      </c>
      <c r="X106" s="49">
        <v>0.002125</v>
      </c>
      <c r="Y106" s="49">
        <v>0.315055</v>
      </c>
      <c r="Z106" s="49">
        <v>0</v>
      </c>
      <c r="AA106" s="49">
        <v>0</v>
      </c>
      <c r="AB106" s="71">
        <v>106</v>
      </c>
      <c r="AC106" s="71"/>
      <c r="AD106" s="72"/>
      <c r="AE106" s="78" t="s">
        <v>1128</v>
      </c>
      <c r="AF106" s="78">
        <v>166</v>
      </c>
      <c r="AG106" s="78">
        <v>55</v>
      </c>
      <c r="AH106" s="78">
        <v>94</v>
      </c>
      <c r="AI106" s="78">
        <v>744</v>
      </c>
      <c r="AJ106" s="78"/>
      <c r="AK106" s="78" t="s">
        <v>1227</v>
      </c>
      <c r="AL106" s="78" t="s">
        <v>1243</v>
      </c>
      <c r="AM106" s="83" t="s">
        <v>1360</v>
      </c>
      <c r="AN106" s="78"/>
      <c r="AO106" s="80">
        <v>40243.614594907405</v>
      </c>
      <c r="AP106" s="83" t="s">
        <v>1450</v>
      </c>
      <c r="AQ106" s="78" t="b">
        <v>1</v>
      </c>
      <c r="AR106" s="78" t="b">
        <v>0</v>
      </c>
      <c r="AS106" s="78" t="b">
        <v>0</v>
      </c>
      <c r="AT106" s="78" t="s">
        <v>990</v>
      </c>
      <c r="AU106" s="78">
        <v>5</v>
      </c>
      <c r="AV106" s="83" t="s">
        <v>1462</v>
      </c>
      <c r="AW106" s="78" t="b">
        <v>0</v>
      </c>
      <c r="AX106" s="78" t="s">
        <v>1504</v>
      </c>
      <c r="AY106" s="83" t="s">
        <v>1608</v>
      </c>
      <c r="AZ106" s="78" t="s">
        <v>66</v>
      </c>
      <c r="BA106" s="78" t="str">
        <f>REPLACE(INDEX(GroupVertices[Group],MATCH(Vertices[[#This Row],[Vertex]],GroupVertices[Vertex],0)),1,1,"")</f>
        <v>2</v>
      </c>
      <c r="BB106" s="48"/>
      <c r="BC106" s="48"/>
      <c r="BD106" s="48"/>
      <c r="BE106" s="48"/>
      <c r="BF106" s="48" t="s">
        <v>460</v>
      </c>
      <c r="BG106" s="48" t="s">
        <v>460</v>
      </c>
      <c r="BH106" s="121" t="s">
        <v>2105</v>
      </c>
      <c r="BI106" s="121" t="s">
        <v>2105</v>
      </c>
      <c r="BJ106" s="121" t="s">
        <v>2174</v>
      </c>
      <c r="BK106" s="121" t="s">
        <v>2174</v>
      </c>
      <c r="BL106" s="121">
        <v>1</v>
      </c>
      <c r="BM106" s="124">
        <v>9.090909090909092</v>
      </c>
      <c r="BN106" s="121">
        <v>0</v>
      </c>
      <c r="BO106" s="124">
        <v>0</v>
      </c>
      <c r="BP106" s="121">
        <v>0</v>
      </c>
      <c r="BQ106" s="124">
        <v>0</v>
      </c>
      <c r="BR106" s="121">
        <v>10</v>
      </c>
      <c r="BS106" s="124">
        <v>90.9090909090909</v>
      </c>
      <c r="BT106" s="121">
        <v>11</v>
      </c>
      <c r="BU106" s="2"/>
      <c r="BV106" s="3"/>
      <c r="BW106" s="3"/>
      <c r="BX106" s="3"/>
      <c r="BY106" s="3"/>
    </row>
    <row r="107" spans="1:77" ht="41.45" customHeight="1">
      <c r="A107" s="64" t="s">
        <v>296</v>
      </c>
      <c r="C107" s="65"/>
      <c r="D107" s="65" t="s">
        <v>64</v>
      </c>
      <c r="E107" s="66">
        <v>271.1112261024013</v>
      </c>
      <c r="F107" s="68">
        <v>99.99360146618749</v>
      </c>
      <c r="G107" s="100" t="s">
        <v>592</v>
      </c>
      <c r="H107" s="65"/>
      <c r="I107" s="69" t="s">
        <v>296</v>
      </c>
      <c r="J107" s="70"/>
      <c r="K107" s="70"/>
      <c r="L107" s="69" t="s">
        <v>1723</v>
      </c>
      <c r="M107" s="73">
        <v>3.1324180352515</v>
      </c>
      <c r="N107" s="74">
        <v>4814.13330078125</v>
      </c>
      <c r="O107" s="74">
        <v>7145.89453125</v>
      </c>
      <c r="P107" s="75"/>
      <c r="Q107" s="76"/>
      <c r="R107" s="76"/>
      <c r="S107" s="86"/>
      <c r="T107" s="48">
        <v>0</v>
      </c>
      <c r="U107" s="48">
        <v>8</v>
      </c>
      <c r="V107" s="49">
        <v>252.683333</v>
      </c>
      <c r="W107" s="49">
        <v>0.003968</v>
      </c>
      <c r="X107" s="49">
        <v>0.006092</v>
      </c>
      <c r="Y107" s="49">
        <v>1.553943</v>
      </c>
      <c r="Z107" s="49">
        <v>0.16071428571428573</v>
      </c>
      <c r="AA107" s="49">
        <v>0</v>
      </c>
      <c r="AB107" s="71">
        <v>107</v>
      </c>
      <c r="AC107" s="71"/>
      <c r="AD107" s="72"/>
      <c r="AE107" s="78" t="s">
        <v>1129</v>
      </c>
      <c r="AF107" s="78">
        <v>334</v>
      </c>
      <c r="AG107" s="78">
        <v>9310</v>
      </c>
      <c r="AH107" s="78">
        <v>6565</v>
      </c>
      <c r="AI107" s="78">
        <v>1010</v>
      </c>
      <c r="AJ107" s="78"/>
      <c r="AK107" s="78" t="s">
        <v>1228</v>
      </c>
      <c r="AL107" s="78"/>
      <c r="AM107" s="83" t="s">
        <v>1361</v>
      </c>
      <c r="AN107" s="78"/>
      <c r="AO107" s="80">
        <v>39931.374398148146</v>
      </c>
      <c r="AP107" s="83" t="s">
        <v>1451</v>
      </c>
      <c r="AQ107" s="78" t="b">
        <v>1</v>
      </c>
      <c r="AR107" s="78" t="b">
        <v>0</v>
      </c>
      <c r="AS107" s="78" t="b">
        <v>0</v>
      </c>
      <c r="AT107" s="78" t="s">
        <v>990</v>
      </c>
      <c r="AU107" s="78">
        <v>358</v>
      </c>
      <c r="AV107" s="83" t="s">
        <v>1462</v>
      </c>
      <c r="AW107" s="78" t="b">
        <v>0</v>
      </c>
      <c r="AX107" s="78" t="s">
        <v>1504</v>
      </c>
      <c r="AY107" s="83" t="s">
        <v>1609</v>
      </c>
      <c r="AZ107" s="78" t="s">
        <v>66</v>
      </c>
      <c r="BA107" s="78" t="str">
        <f>REPLACE(INDEX(GroupVertices[Group],MATCH(Vertices[[#This Row],[Vertex]],GroupVertices[Vertex],0)),1,1,"")</f>
        <v>2</v>
      </c>
      <c r="BB107" s="48"/>
      <c r="BC107" s="48"/>
      <c r="BD107" s="48"/>
      <c r="BE107" s="48"/>
      <c r="BF107" s="48" t="s">
        <v>460</v>
      </c>
      <c r="BG107" s="48" t="s">
        <v>460</v>
      </c>
      <c r="BH107" s="121" t="s">
        <v>2106</v>
      </c>
      <c r="BI107" s="121" t="s">
        <v>2106</v>
      </c>
      <c r="BJ107" s="121" t="s">
        <v>2175</v>
      </c>
      <c r="BK107" s="121" t="s">
        <v>2175</v>
      </c>
      <c r="BL107" s="121">
        <v>1</v>
      </c>
      <c r="BM107" s="124">
        <v>1.6666666666666667</v>
      </c>
      <c r="BN107" s="121">
        <v>1</v>
      </c>
      <c r="BO107" s="124">
        <v>1.6666666666666667</v>
      </c>
      <c r="BP107" s="121">
        <v>0</v>
      </c>
      <c r="BQ107" s="124">
        <v>0</v>
      </c>
      <c r="BR107" s="121">
        <v>58</v>
      </c>
      <c r="BS107" s="124">
        <v>96.66666666666667</v>
      </c>
      <c r="BT107" s="121">
        <v>60</v>
      </c>
      <c r="BU107" s="2"/>
      <c r="BV107" s="3"/>
      <c r="BW107" s="3"/>
      <c r="BX107" s="3"/>
      <c r="BY107" s="3"/>
    </row>
    <row r="108" spans="1:77" ht="41.45" customHeight="1">
      <c r="A108" s="64" t="s">
        <v>297</v>
      </c>
      <c r="C108" s="65"/>
      <c r="D108" s="65" t="s">
        <v>64</v>
      </c>
      <c r="E108" s="66">
        <v>162.4453519432751</v>
      </c>
      <c r="F108" s="68">
        <v>99.99997388353546</v>
      </c>
      <c r="G108" s="100" t="s">
        <v>593</v>
      </c>
      <c r="H108" s="65"/>
      <c r="I108" s="69" t="s">
        <v>297</v>
      </c>
      <c r="J108" s="70"/>
      <c r="K108" s="70"/>
      <c r="L108" s="69" t="s">
        <v>1724</v>
      </c>
      <c r="M108" s="73">
        <v>1.0087037470826592</v>
      </c>
      <c r="N108" s="74">
        <v>4582.1337890625</v>
      </c>
      <c r="O108" s="74">
        <v>6579.56982421875</v>
      </c>
      <c r="P108" s="75"/>
      <c r="Q108" s="76"/>
      <c r="R108" s="76"/>
      <c r="S108" s="86"/>
      <c r="T108" s="48">
        <v>2</v>
      </c>
      <c r="U108" s="48">
        <v>4</v>
      </c>
      <c r="V108" s="49">
        <v>67.057143</v>
      </c>
      <c r="W108" s="49">
        <v>0.003759</v>
      </c>
      <c r="X108" s="49">
        <v>0.004195</v>
      </c>
      <c r="Y108" s="49">
        <v>1.024371</v>
      </c>
      <c r="Z108" s="49">
        <v>0.4166666666666667</v>
      </c>
      <c r="AA108" s="49">
        <v>0</v>
      </c>
      <c r="AB108" s="71">
        <v>108</v>
      </c>
      <c r="AC108" s="71"/>
      <c r="AD108" s="72"/>
      <c r="AE108" s="78" t="s">
        <v>1130</v>
      </c>
      <c r="AF108" s="78">
        <v>209</v>
      </c>
      <c r="AG108" s="78">
        <v>38</v>
      </c>
      <c r="AH108" s="78">
        <v>54</v>
      </c>
      <c r="AI108" s="78">
        <v>27</v>
      </c>
      <c r="AJ108" s="78"/>
      <c r="AK108" s="78" t="s">
        <v>1229</v>
      </c>
      <c r="AL108" s="78" t="s">
        <v>1302</v>
      </c>
      <c r="AM108" s="83" t="s">
        <v>1362</v>
      </c>
      <c r="AN108" s="78"/>
      <c r="AO108" s="80">
        <v>41076.39644675926</v>
      </c>
      <c r="AP108" s="83" t="s">
        <v>1452</v>
      </c>
      <c r="AQ108" s="78" t="b">
        <v>1</v>
      </c>
      <c r="AR108" s="78" t="b">
        <v>0</v>
      </c>
      <c r="AS108" s="78" t="b">
        <v>1</v>
      </c>
      <c r="AT108" s="78" t="s">
        <v>990</v>
      </c>
      <c r="AU108" s="78">
        <v>1</v>
      </c>
      <c r="AV108" s="83" t="s">
        <v>1462</v>
      </c>
      <c r="AW108" s="78" t="b">
        <v>0</v>
      </c>
      <c r="AX108" s="78" t="s">
        <v>1504</v>
      </c>
      <c r="AY108" s="83" t="s">
        <v>1610</v>
      </c>
      <c r="AZ108" s="78" t="s">
        <v>66</v>
      </c>
      <c r="BA108" s="78" t="str">
        <f>REPLACE(INDEX(GroupVertices[Group],MATCH(Vertices[[#This Row],[Vertex]],GroupVertices[Vertex],0)),1,1,"")</f>
        <v>2</v>
      </c>
      <c r="BB108" s="48"/>
      <c r="BC108" s="48"/>
      <c r="BD108" s="48"/>
      <c r="BE108" s="48"/>
      <c r="BF108" s="48" t="s">
        <v>471</v>
      </c>
      <c r="BG108" s="48" t="s">
        <v>2058</v>
      </c>
      <c r="BH108" s="121" t="s">
        <v>2107</v>
      </c>
      <c r="BI108" s="121" t="s">
        <v>2126</v>
      </c>
      <c r="BJ108" s="121" t="s">
        <v>2176</v>
      </c>
      <c r="BK108" s="121" t="s">
        <v>2176</v>
      </c>
      <c r="BL108" s="121">
        <v>1</v>
      </c>
      <c r="BM108" s="124">
        <v>2.127659574468085</v>
      </c>
      <c r="BN108" s="121">
        <v>1</v>
      </c>
      <c r="BO108" s="124">
        <v>2.127659574468085</v>
      </c>
      <c r="BP108" s="121">
        <v>0</v>
      </c>
      <c r="BQ108" s="124">
        <v>0</v>
      </c>
      <c r="BR108" s="121">
        <v>45</v>
      </c>
      <c r="BS108" s="124">
        <v>95.74468085106383</v>
      </c>
      <c r="BT108" s="121">
        <v>47</v>
      </c>
      <c r="BU108" s="2"/>
      <c r="BV108" s="3"/>
      <c r="BW108" s="3"/>
      <c r="BX108" s="3"/>
      <c r="BY108" s="3"/>
    </row>
    <row r="109" spans="1:77" ht="41.45" customHeight="1">
      <c r="A109" s="64" t="s">
        <v>320</v>
      </c>
      <c r="C109" s="65"/>
      <c r="D109" s="65" t="s">
        <v>64</v>
      </c>
      <c r="E109" s="66">
        <v>163.86344628896688</v>
      </c>
      <c r="F109" s="68">
        <v>99.99989072321416</v>
      </c>
      <c r="G109" s="100" t="s">
        <v>1498</v>
      </c>
      <c r="H109" s="65"/>
      <c r="I109" s="69" t="s">
        <v>320</v>
      </c>
      <c r="J109" s="70"/>
      <c r="K109" s="70"/>
      <c r="L109" s="69" t="s">
        <v>1725</v>
      </c>
      <c r="M109" s="73">
        <v>1.0364183101616529</v>
      </c>
      <c r="N109" s="74">
        <v>4057.62109375</v>
      </c>
      <c r="O109" s="74">
        <v>8461.3857421875</v>
      </c>
      <c r="P109" s="75"/>
      <c r="Q109" s="76"/>
      <c r="R109" s="76"/>
      <c r="S109" s="86"/>
      <c r="T109" s="48">
        <v>2</v>
      </c>
      <c r="U109" s="48">
        <v>0</v>
      </c>
      <c r="V109" s="49">
        <v>0</v>
      </c>
      <c r="W109" s="49">
        <v>0.002849</v>
      </c>
      <c r="X109" s="49">
        <v>0.000918</v>
      </c>
      <c r="Y109" s="49">
        <v>0.489249</v>
      </c>
      <c r="Z109" s="49">
        <v>0.5</v>
      </c>
      <c r="AA109" s="49">
        <v>0</v>
      </c>
      <c r="AB109" s="71">
        <v>109</v>
      </c>
      <c r="AC109" s="71"/>
      <c r="AD109" s="72"/>
      <c r="AE109" s="78" t="s">
        <v>1131</v>
      </c>
      <c r="AF109" s="78">
        <v>407</v>
      </c>
      <c r="AG109" s="78">
        <v>159</v>
      </c>
      <c r="AH109" s="78">
        <v>152</v>
      </c>
      <c r="AI109" s="78">
        <v>125</v>
      </c>
      <c r="AJ109" s="78"/>
      <c r="AK109" s="78" t="s">
        <v>1230</v>
      </c>
      <c r="AL109" s="78"/>
      <c r="AM109" s="83" t="s">
        <v>1363</v>
      </c>
      <c r="AN109" s="78"/>
      <c r="AO109" s="80">
        <v>42592.55923611111</v>
      </c>
      <c r="AP109" s="83" t="s">
        <v>1453</v>
      </c>
      <c r="AQ109" s="78" t="b">
        <v>1</v>
      </c>
      <c r="AR109" s="78" t="b">
        <v>0</v>
      </c>
      <c r="AS109" s="78" t="b">
        <v>0</v>
      </c>
      <c r="AT109" s="78"/>
      <c r="AU109" s="78">
        <v>7</v>
      </c>
      <c r="AV109" s="78"/>
      <c r="AW109" s="78" t="b">
        <v>0</v>
      </c>
      <c r="AX109" s="78" t="s">
        <v>1504</v>
      </c>
      <c r="AY109" s="83" t="s">
        <v>1611</v>
      </c>
      <c r="AZ109" s="78" t="s">
        <v>65</v>
      </c>
      <c r="BA109" s="78" t="str">
        <f>REPLACE(INDEX(GroupVertices[Group],MATCH(Vertices[[#This Row],[Vertex]],GroupVertices[Vertex],0)),1,1,"")</f>
        <v>2</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321</v>
      </c>
      <c r="C110" s="65"/>
      <c r="D110" s="65" t="s">
        <v>64</v>
      </c>
      <c r="E110" s="66">
        <v>163.2188579500161</v>
      </c>
      <c r="F110" s="68">
        <v>99.99992852336021</v>
      </c>
      <c r="G110" s="100" t="s">
        <v>1499</v>
      </c>
      <c r="H110" s="65"/>
      <c r="I110" s="69" t="s">
        <v>321</v>
      </c>
      <c r="J110" s="70"/>
      <c r="K110" s="70"/>
      <c r="L110" s="69" t="s">
        <v>1726</v>
      </c>
      <c r="M110" s="73">
        <v>1.023820781489383</v>
      </c>
      <c r="N110" s="74">
        <v>5047.14599609375</v>
      </c>
      <c r="O110" s="74">
        <v>9062.98046875</v>
      </c>
      <c r="P110" s="75"/>
      <c r="Q110" s="76"/>
      <c r="R110" s="76"/>
      <c r="S110" s="86"/>
      <c r="T110" s="48">
        <v>3</v>
      </c>
      <c r="U110" s="48">
        <v>0</v>
      </c>
      <c r="V110" s="49">
        <v>1.083333</v>
      </c>
      <c r="W110" s="49">
        <v>0.00304</v>
      </c>
      <c r="X110" s="49">
        <v>0.00193</v>
      </c>
      <c r="Y110" s="49">
        <v>0.653807</v>
      </c>
      <c r="Z110" s="49">
        <v>0.3333333333333333</v>
      </c>
      <c r="AA110" s="49">
        <v>0</v>
      </c>
      <c r="AB110" s="71">
        <v>110</v>
      </c>
      <c r="AC110" s="71"/>
      <c r="AD110" s="72"/>
      <c r="AE110" s="78" t="s">
        <v>1132</v>
      </c>
      <c r="AF110" s="78">
        <v>97</v>
      </c>
      <c r="AG110" s="78">
        <v>104</v>
      </c>
      <c r="AH110" s="78">
        <v>59</v>
      </c>
      <c r="AI110" s="78">
        <v>78</v>
      </c>
      <c r="AJ110" s="78"/>
      <c r="AK110" s="78" t="s">
        <v>1231</v>
      </c>
      <c r="AL110" s="78" t="s">
        <v>1303</v>
      </c>
      <c r="AM110" s="83" t="s">
        <v>1364</v>
      </c>
      <c r="AN110" s="78"/>
      <c r="AO110" s="80">
        <v>43536.4041087963</v>
      </c>
      <c r="AP110" s="83" t="s">
        <v>1454</v>
      </c>
      <c r="AQ110" s="78" t="b">
        <v>0</v>
      </c>
      <c r="AR110" s="78" t="b">
        <v>0</v>
      </c>
      <c r="AS110" s="78" t="b">
        <v>0</v>
      </c>
      <c r="AT110" s="78"/>
      <c r="AU110" s="78">
        <v>2</v>
      </c>
      <c r="AV110" s="83" t="s">
        <v>1462</v>
      </c>
      <c r="AW110" s="78" t="b">
        <v>0</v>
      </c>
      <c r="AX110" s="78" t="s">
        <v>1504</v>
      </c>
      <c r="AY110" s="83" t="s">
        <v>1612</v>
      </c>
      <c r="AZ110" s="78" t="s">
        <v>65</v>
      </c>
      <c r="BA110" s="78" t="str">
        <f>REPLACE(INDEX(GroupVertices[Group],MATCH(Vertices[[#This Row],[Vertex]],GroupVertices[Vertex],0)),1,1,"")</f>
        <v>2</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298</v>
      </c>
      <c r="C111" s="65"/>
      <c r="D111" s="65" t="s">
        <v>64</v>
      </c>
      <c r="E111" s="66">
        <v>170.95391801742585</v>
      </c>
      <c r="F111" s="68">
        <v>99.99947492160766</v>
      </c>
      <c r="G111" s="100" t="s">
        <v>594</v>
      </c>
      <c r="H111" s="65"/>
      <c r="I111" s="69" t="s">
        <v>298</v>
      </c>
      <c r="J111" s="70"/>
      <c r="K111" s="70"/>
      <c r="L111" s="69" t="s">
        <v>1727</v>
      </c>
      <c r="M111" s="73">
        <v>1.1749911255566214</v>
      </c>
      <c r="N111" s="74">
        <v>6203.95654296875</v>
      </c>
      <c r="O111" s="74">
        <v>6294.08984375</v>
      </c>
      <c r="P111" s="75"/>
      <c r="Q111" s="76"/>
      <c r="R111" s="76"/>
      <c r="S111" s="86"/>
      <c r="T111" s="48">
        <v>2</v>
      </c>
      <c r="U111" s="48">
        <v>7</v>
      </c>
      <c r="V111" s="49">
        <v>617.407143</v>
      </c>
      <c r="W111" s="49">
        <v>0.003968</v>
      </c>
      <c r="X111" s="49">
        <v>0.007341</v>
      </c>
      <c r="Y111" s="49">
        <v>1.947528</v>
      </c>
      <c r="Z111" s="49">
        <v>0.14285714285714285</v>
      </c>
      <c r="AA111" s="49">
        <v>0.125</v>
      </c>
      <c r="AB111" s="71">
        <v>111</v>
      </c>
      <c r="AC111" s="71"/>
      <c r="AD111" s="72"/>
      <c r="AE111" s="78" t="s">
        <v>1133</v>
      </c>
      <c r="AF111" s="78">
        <v>916</v>
      </c>
      <c r="AG111" s="78">
        <v>764</v>
      </c>
      <c r="AH111" s="78">
        <v>16795</v>
      </c>
      <c r="AI111" s="78">
        <v>2242</v>
      </c>
      <c r="AJ111" s="78"/>
      <c r="AK111" s="78" t="s">
        <v>1232</v>
      </c>
      <c r="AL111" s="78" t="s">
        <v>1304</v>
      </c>
      <c r="AM111" s="83" t="s">
        <v>1365</v>
      </c>
      <c r="AN111" s="78"/>
      <c r="AO111" s="80">
        <v>39765.74150462963</v>
      </c>
      <c r="AP111" s="83" t="s">
        <v>1455</v>
      </c>
      <c r="AQ111" s="78" t="b">
        <v>0</v>
      </c>
      <c r="AR111" s="78" t="b">
        <v>0</v>
      </c>
      <c r="AS111" s="78" t="b">
        <v>1</v>
      </c>
      <c r="AT111" s="78" t="s">
        <v>990</v>
      </c>
      <c r="AU111" s="78">
        <v>115</v>
      </c>
      <c r="AV111" s="83" t="s">
        <v>1462</v>
      </c>
      <c r="AW111" s="78" t="b">
        <v>0</v>
      </c>
      <c r="AX111" s="78" t="s">
        <v>1504</v>
      </c>
      <c r="AY111" s="83" t="s">
        <v>1613</v>
      </c>
      <c r="AZ111" s="78" t="s">
        <v>66</v>
      </c>
      <c r="BA111" s="78" t="str">
        <f>REPLACE(INDEX(GroupVertices[Group],MATCH(Vertices[[#This Row],[Vertex]],GroupVertices[Vertex],0)),1,1,"")</f>
        <v>2</v>
      </c>
      <c r="BB111" s="48" t="s">
        <v>2043</v>
      </c>
      <c r="BC111" s="48" t="s">
        <v>2043</v>
      </c>
      <c r="BD111" s="48" t="s">
        <v>2046</v>
      </c>
      <c r="BE111" s="48" t="s">
        <v>2046</v>
      </c>
      <c r="BF111" s="48" t="s">
        <v>2052</v>
      </c>
      <c r="BG111" s="48" t="s">
        <v>2059</v>
      </c>
      <c r="BH111" s="121" t="s">
        <v>2108</v>
      </c>
      <c r="BI111" s="121" t="s">
        <v>2127</v>
      </c>
      <c r="BJ111" s="121" t="s">
        <v>2177</v>
      </c>
      <c r="BK111" s="121" t="s">
        <v>2185</v>
      </c>
      <c r="BL111" s="121">
        <v>3</v>
      </c>
      <c r="BM111" s="124">
        <v>3.75</v>
      </c>
      <c r="BN111" s="121">
        <v>2</v>
      </c>
      <c r="BO111" s="124">
        <v>2.5</v>
      </c>
      <c r="BP111" s="121">
        <v>0</v>
      </c>
      <c r="BQ111" s="124">
        <v>0</v>
      </c>
      <c r="BR111" s="121">
        <v>75</v>
      </c>
      <c r="BS111" s="124">
        <v>93.75</v>
      </c>
      <c r="BT111" s="121">
        <v>80</v>
      </c>
      <c r="BU111" s="2"/>
      <c r="BV111" s="3"/>
      <c r="BW111" s="3"/>
      <c r="BX111" s="3"/>
      <c r="BY111" s="3"/>
    </row>
    <row r="112" spans="1:77" ht="41.45" customHeight="1">
      <c r="A112" s="64" t="s">
        <v>322</v>
      </c>
      <c r="C112" s="65"/>
      <c r="D112" s="65" t="s">
        <v>64</v>
      </c>
      <c r="E112" s="66">
        <v>1000</v>
      </c>
      <c r="F112" s="68">
        <v>70</v>
      </c>
      <c r="G112" s="100" t="s">
        <v>1500</v>
      </c>
      <c r="H112" s="65"/>
      <c r="I112" s="69" t="s">
        <v>322</v>
      </c>
      <c r="J112" s="70"/>
      <c r="K112" s="70"/>
      <c r="L112" s="69" t="s">
        <v>1728</v>
      </c>
      <c r="M112" s="73">
        <v>9999</v>
      </c>
      <c r="N112" s="74">
        <v>7140.28662109375</v>
      </c>
      <c r="O112" s="74">
        <v>6710.41943359375</v>
      </c>
      <c r="P112" s="75"/>
      <c r="Q112" s="76"/>
      <c r="R112" s="76"/>
      <c r="S112" s="86"/>
      <c r="T112" s="48">
        <v>1</v>
      </c>
      <c r="U112" s="48">
        <v>0</v>
      </c>
      <c r="V112" s="49">
        <v>0</v>
      </c>
      <c r="W112" s="49">
        <v>0.002841</v>
      </c>
      <c r="X112" s="49">
        <v>0.000655</v>
      </c>
      <c r="Y112" s="49">
        <v>0.356925</v>
      </c>
      <c r="Z112" s="49">
        <v>0</v>
      </c>
      <c r="AA112" s="49">
        <v>0</v>
      </c>
      <c r="AB112" s="71">
        <v>112</v>
      </c>
      <c r="AC112" s="71"/>
      <c r="AD112" s="72"/>
      <c r="AE112" s="78" t="s">
        <v>1134</v>
      </c>
      <c r="AF112" s="78">
        <v>898</v>
      </c>
      <c r="AG112" s="78">
        <v>43650625</v>
      </c>
      <c r="AH112" s="78">
        <v>364043</v>
      </c>
      <c r="AI112" s="78">
        <v>18254</v>
      </c>
      <c r="AJ112" s="78"/>
      <c r="AK112" s="78" t="s">
        <v>1233</v>
      </c>
      <c r="AL112" s="78" t="s">
        <v>1305</v>
      </c>
      <c r="AM112" s="83" t="s">
        <v>1366</v>
      </c>
      <c r="AN112" s="78"/>
      <c r="AO112" s="80">
        <v>39143.862291666665</v>
      </c>
      <c r="AP112" s="83" t="s">
        <v>1456</v>
      </c>
      <c r="AQ112" s="78" t="b">
        <v>0</v>
      </c>
      <c r="AR112" s="78" t="b">
        <v>0</v>
      </c>
      <c r="AS112" s="78" t="b">
        <v>0</v>
      </c>
      <c r="AT112" s="78"/>
      <c r="AU112" s="78">
        <v>199912</v>
      </c>
      <c r="AV112" s="83" t="s">
        <v>1465</v>
      </c>
      <c r="AW112" s="78" t="b">
        <v>1</v>
      </c>
      <c r="AX112" s="78" t="s">
        <v>1504</v>
      </c>
      <c r="AY112" s="83" t="s">
        <v>1614</v>
      </c>
      <c r="AZ112" s="78" t="s">
        <v>65</v>
      </c>
      <c r="BA112" s="78" t="str">
        <f>REPLACE(INDEX(GroupVertices[Group],MATCH(Vertices[[#This Row],[Vertex]],GroupVertices[Vertex],0)),1,1,"")</f>
        <v>2</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323</v>
      </c>
      <c r="C113" s="65"/>
      <c r="D113" s="65" t="s">
        <v>64</v>
      </c>
      <c r="E113" s="66">
        <v>211.30514803574675</v>
      </c>
      <c r="F113" s="68">
        <v>99.99710863246517</v>
      </c>
      <c r="G113" s="100" t="s">
        <v>1501</v>
      </c>
      <c r="H113" s="65"/>
      <c r="I113" s="69" t="s">
        <v>323</v>
      </c>
      <c r="J113" s="70"/>
      <c r="K113" s="70"/>
      <c r="L113" s="69" t="s">
        <v>1729</v>
      </c>
      <c r="M113" s="73">
        <v>1.9635964204407155</v>
      </c>
      <c r="N113" s="74">
        <v>6760.54150390625</v>
      </c>
      <c r="O113" s="74">
        <v>8225.1904296875</v>
      </c>
      <c r="P113" s="75"/>
      <c r="Q113" s="76"/>
      <c r="R113" s="76"/>
      <c r="S113" s="86"/>
      <c r="T113" s="48">
        <v>1</v>
      </c>
      <c r="U113" s="48">
        <v>0</v>
      </c>
      <c r="V113" s="49">
        <v>0</v>
      </c>
      <c r="W113" s="49">
        <v>0.002841</v>
      </c>
      <c r="X113" s="49">
        <v>0.000655</v>
      </c>
      <c r="Y113" s="49">
        <v>0.356925</v>
      </c>
      <c r="Z113" s="49">
        <v>0</v>
      </c>
      <c r="AA113" s="49">
        <v>0</v>
      </c>
      <c r="AB113" s="71">
        <v>113</v>
      </c>
      <c r="AC113" s="71"/>
      <c r="AD113" s="72"/>
      <c r="AE113" s="78" t="s">
        <v>1135</v>
      </c>
      <c r="AF113" s="78">
        <v>209</v>
      </c>
      <c r="AG113" s="78">
        <v>4207</v>
      </c>
      <c r="AH113" s="78">
        <v>11540</v>
      </c>
      <c r="AI113" s="78">
        <v>921</v>
      </c>
      <c r="AJ113" s="78"/>
      <c r="AK113" s="78" t="s">
        <v>1234</v>
      </c>
      <c r="AL113" s="78" t="s">
        <v>1306</v>
      </c>
      <c r="AM113" s="83" t="s">
        <v>1367</v>
      </c>
      <c r="AN113" s="78"/>
      <c r="AO113" s="80">
        <v>41305.713900462964</v>
      </c>
      <c r="AP113" s="83" t="s">
        <v>1457</v>
      </c>
      <c r="AQ113" s="78" t="b">
        <v>1</v>
      </c>
      <c r="AR113" s="78" t="b">
        <v>0</v>
      </c>
      <c r="AS113" s="78" t="b">
        <v>0</v>
      </c>
      <c r="AT113" s="78"/>
      <c r="AU113" s="78">
        <v>146</v>
      </c>
      <c r="AV113" s="83" t="s">
        <v>1462</v>
      </c>
      <c r="AW113" s="78" t="b">
        <v>1</v>
      </c>
      <c r="AX113" s="78" t="s">
        <v>1504</v>
      </c>
      <c r="AY113" s="83" t="s">
        <v>1615</v>
      </c>
      <c r="AZ113" s="78" t="s">
        <v>65</v>
      </c>
      <c r="BA113" s="78" t="str">
        <f>REPLACE(INDEX(GroupVertices[Group],MATCH(Vertices[[#This Row],[Vertex]],GroupVertices[Vertex],0)),1,1,"")</f>
        <v>2</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324</v>
      </c>
      <c r="C114" s="65"/>
      <c r="D114" s="65" t="s">
        <v>64</v>
      </c>
      <c r="E114" s="66">
        <v>164.1212816245472</v>
      </c>
      <c r="F114" s="68">
        <v>99.99987560315574</v>
      </c>
      <c r="G114" s="100" t="s">
        <v>1502</v>
      </c>
      <c r="H114" s="65"/>
      <c r="I114" s="69" t="s">
        <v>324</v>
      </c>
      <c r="J114" s="70"/>
      <c r="K114" s="70"/>
      <c r="L114" s="69" t="s">
        <v>1730</v>
      </c>
      <c r="M114" s="73">
        <v>1.041457321630561</v>
      </c>
      <c r="N114" s="74">
        <v>6968.35205078125</v>
      </c>
      <c r="O114" s="74">
        <v>7530.67333984375</v>
      </c>
      <c r="P114" s="75"/>
      <c r="Q114" s="76"/>
      <c r="R114" s="76"/>
      <c r="S114" s="86"/>
      <c r="T114" s="48">
        <v>1</v>
      </c>
      <c r="U114" s="48">
        <v>0</v>
      </c>
      <c r="V114" s="49">
        <v>0</v>
      </c>
      <c r="W114" s="49">
        <v>0.002841</v>
      </c>
      <c r="X114" s="49">
        <v>0.000655</v>
      </c>
      <c r="Y114" s="49">
        <v>0.356925</v>
      </c>
      <c r="Z114" s="49">
        <v>0</v>
      </c>
      <c r="AA114" s="49">
        <v>0</v>
      </c>
      <c r="AB114" s="71">
        <v>114</v>
      </c>
      <c r="AC114" s="71"/>
      <c r="AD114" s="72"/>
      <c r="AE114" s="78" t="s">
        <v>1136</v>
      </c>
      <c r="AF114" s="78">
        <v>526</v>
      </c>
      <c r="AG114" s="78">
        <v>181</v>
      </c>
      <c r="AH114" s="78">
        <v>283</v>
      </c>
      <c r="AI114" s="78">
        <v>376</v>
      </c>
      <c r="AJ114" s="78"/>
      <c r="AK114" s="78" t="s">
        <v>1235</v>
      </c>
      <c r="AL114" s="78"/>
      <c r="AM114" s="83" t="s">
        <v>1368</v>
      </c>
      <c r="AN114" s="78"/>
      <c r="AO114" s="80">
        <v>43152.37982638889</v>
      </c>
      <c r="AP114" s="83" t="s">
        <v>1458</v>
      </c>
      <c r="AQ114" s="78" t="b">
        <v>1</v>
      </c>
      <c r="AR114" s="78" t="b">
        <v>0</v>
      </c>
      <c r="AS114" s="78" t="b">
        <v>0</v>
      </c>
      <c r="AT114" s="78"/>
      <c r="AU114" s="78">
        <v>1</v>
      </c>
      <c r="AV114" s="78"/>
      <c r="AW114" s="78" t="b">
        <v>0</v>
      </c>
      <c r="AX114" s="78" t="s">
        <v>1504</v>
      </c>
      <c r="AY114" s="83" t="s">
        <v>1616</v>
      </c>
      <c r="AZ114" s="78" t="s">
        <v>65</v>
      </c>
      <c r="BA114" s="78" t="str">
        <f>REPLACE(INDEX(GroupVertices[Group],MATCH(Vertices[[#This Row],[Vertex]],GroupVertices[Vertex],0)),1,1,"")</f>
        <v>2</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325</v>
      </c>
      <c r="C115" s="65"/>
      <c r="D115" s="65" t="s">
        <v>64</v>
      </c>
      <c r="E115" s="66">
        <v>233.39694837978826</v>
      </c>
      <c r="F115" s="68">
        <v>99.99581311836887</v>
      </c>
      <c r="G115" s="100" t="s">
        <v>1503</v>
      </c>
      <c r="H115" s="65"/>
      <c r="I115" s="69" t="s">
        <v>325</v>
      </c>
      <c r="J115" s="70"/>
      <c r="K115" s="70"/>
      <c r="L115" s="69" t="s">
        <v>1731</v>
      </c>
      <c r="M115" s="73">
        <v>2.3953480849357827</v>
      </c>
      <c r="N115" s="74">
        <v>6846.09619140625</v>
      </c>
      <c r="O115" s="74">
        <v>5658.00927734375</v>
      </c>
      <c r="P115" s="75"/>
      <c r="Q115" s="76"/>
      <c r="R115" s="76"/>
      <c r="S115" s="86"/>
      <c r="T115" s="48">
        <v>2</v>
      </c>
      <c r="U115" s="48">
        <v>0</v>
      </c>
      <c r="V115" s="49">
        <v>0</v>
      </c>
      <c r="W115" s="49">
        <v>0.003472</v>
      </c>
      <c r="X115" s="49">
        <v>0.00278</v>
      </c>
      <c r="Y115" s="49">
        <v>0.52198</v>
      </c>
      <c r="Z115" s="49">
        <v>1</v>
      </c>
      <c r="AA115" s="49">
        <v>0</v>
      </c>
      <c r="AB115" s="71">
        <v>115</v>
      </c>
      <c r="AC115" s="71"/>
      <c r="AD115" s="72"/>
      <c r="AE115" s="78" t="s">
        <v>1137</v>
      </c>
      <c r="AF115" s="78">
        <v>20</v>
      </c>
      <c r="AG115" s="78">
        <v>6092</v>
      </c>
      <c r="AH115" s="78">
        <v>15</v>
      </c>
      <c r="AI115" s="78">
        <v>2</v>
      </c>
      <c r="AJ115" s="78"/>
      <c r="AK115" s="78" t="s">
        <v>1236</v>
      </c>
      <c r="AL115" s="78" t="s">
        <v>1307</v>
      </c>
      <c r="AM115" s="83" t="s">
        <v>1369</v>
      </c>
      <c r="AN115" s="78"/>
      <c r="AO115" s="80">
        <v>42759.60076388889</v>
      </c>
      <c r="AP115" s="78"/>
      <c r="AQ115" s="78" t="b">
        <v>1</v>
      </c>
      <c r="AR115" s="78" t="b">
        <v>0</v>
      </c>
      <c r="AS115" s="78" t="b">
        <v>0</v>
      </c>
      <c r="AT115" s="78"/>
      <c r="AU115" s="78">
        <v>154</v>
      </c>
      <c r="AV115" s="78"/>
      <c r="AW115" s="78" t="b">
        <v>0</v>
      </c>
      <c r="AX115" s="78" t="s">
        <v>1504</v>
      </c>
      <c r="AY115" s="83" t="s">
        <v>1617</v>
      </c>
      <c r="AZ115" s="78" t="s">
        <v>65</v>
      </c>
      <c r="BA115" s="78" t="str">
        <f>REPLACE(INDEX(GroupVertices[Group],MATCH(Vertices[[#This Row],[Vertex]],GroupVertices[Vertex],0)),1,1,"")</f>
        <v>2</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87" t="s">
        <v>303</v>
      </c>
      <c r="C116" s="88"/>
      <c r="D116" s="88" t="s">
        <v>64</v>
      </c>
      <c r="E116" s="89">
        <v>174.18857950016084</v>
      </c>
      <c r="F116" s="90">
        <v>99.99928523360204</v>
      </c>
      <c r="G116" s="101" t="s">
        <v>599</v>
      </c>
      <c r="H116" s="88"/>
      <c r="I116" s="91" t="s">
        <v>303</v>
      </c>
      <c r="J116" s="92"/>
      <c r="K116" s="92"/>
      <c r="L116" s="91" t="s">
        <v>1732</v>
      </c>
      <c r="M116" s="93">
        <v>1.2382078148938302</v>
      </c>
      <c r="N116" s="94">
        <v>5284.15380859375</v>
      </c>
      <c r="O116" s="94">
        <v>7285.427734375</v>
      </c>
      <c r="P116" s="95"/>
      <c r="Q116" s="96"/>
      <c r="R116" s="96"/>
      <c r="S116" s="97"/>
      <c r="T116" s="48">
        <v>0</v>
      </c>
      <c r="U116" s="48">
        <v>5</v>
      </c>
      <c r="V116" s="49">
        <v>44.257143</v>
      </c>
      <c r="W116" s="49">
        <v>0.003788</v>
      </c>
      <c r="X116" s="49">
        <v>0.005656</v>
      </c>
      <c r="Y116" s="49">
        <v>1.000464</v>
      </c>
      <c r="Z116" s="49">
        <v>0.3</v>
      </c>
      <c r="AA116" s="49">
        <v>0</v>
      </c>
      <c r="AB116" s="98">
        <v>116</v>
      </c>
      <c r="AC116" s="98"/>
      <c r="AD116" s="99"/>
      <c r="AE116" s="78" t="s">
        <v>1138</v>
      </c>
      <c r="AF116" s="78">
        <v>254</v>
      </c>
      <c r="AG116" s="78">
        <v>1040</v>
      </c>
      <c r="AH116" s="78">
        <v>1834</v>
      </c>
      <c r="AI116" s="78">
        <v>149</v>
      </c>
      <c r="AJ116" s="78"/>
      <c r="AK116" s="78" t="s">
        <v>1237</v>
      </c>
      <c r="AL116" s="78" t="s">
        <v>1308</v>
      </c>
      <c r="AM116" s="83" t="s">
        <v>1370</v>
      </c>
      <c r="AN116" s="78"/>
      <c r="AO116" s="80">
        <v>39891.885717592595</v>
      </c>
      <c r="AP116" s="78"/>
      <c r="AQ116" s="78" t="b">
        <v>1</v>
      </c>
      <c r="AR116" s="78" t="b">
        <v>0</v>
      </c>
      <c r="AS116" s="78" t="b">
        <v>1</v>
      </c>
      <c r="AT116" s="78" t="s">
        <v>990</v>
      </c>
      <c r="AU116" s="78">
        <v>91</v>
      </c>
      <c r="AV116" s="83" t="s">
        <v>1462</v>
      </c>
      <c r="AW116" s="78" t="b">
        <v>0</v>
      </c>
      <c r="AX116" s="78" t="s">
        <v>1504</v>
      </c>
      <c r="AY116" s="83" t="s">
        <v>1618</v>
      </c>
      <c r="AZ116" s="78" t="s">
        <v>66</v>
      </c>
      <c r="BA116" s="78" t="str">
        <f>REPLACE(INDEX(GroupVertices[Group],MATCH(Vertices[[#This Row],[Vertex]],GroupVertices[Vertex],0)),1,1,"")</f>
        <v>2</v>
      </c>
      <c r="BB116" s="48"/>
      <c r="BC116" s="48"/>
      <c r="BD116" s="48"/>
      <c r="BE116" s="48"/>
      <c r="BF116" s="48" t="s">
        <v>460</v>
      </c>
      <c r="BG116" s="48" t="s">
        <v>460</v>
      </c>
      <c r="BH116" s="121" t="s">
        <v>2109</v>
      </c>
      <c r="BI116" s="121" t="s">
        <v>2128</v>
      </c>
      <c r="BJ116" s="121" t="s">
        <v>2178</v>
      </c>
      <c r="BK116" s="121" t="s">
        <v>2186</v>
      </c>
      <c r="BL116" s="121">
        <v>2</v>
      </c>
      <c r="BM116" s="124">
        <v>5.128205128205129</v>
      </c>
      <c r="BN116" s="121">
        <v>1</v>
      </c>
      <c r="BO116" s="124">
        <v>2.5641025641025643</v>
      </c>
      <c r="BP116" s="121">
        <v>0</v>
      </c>
      <c r="BQ116" s="124">
        <v>0</v>
      </c>
      <c r="BR116" s="121">
        <v>36</v>
      </c>
      <c r="BS116" s="124">
        <v>92.3076923076923</v>
      </c>
      <c r="BT116" s="121">
        <v>39</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6"/>
    <dataValidation allowBlank="1" showInputMessage="1" promptTitle="Vertex Tooltip" prompt="Enter optional text that will pop up when the mouse is hovered over the vertex." errorTitle="Invalid Vertex Image Key" sqref="L3:L1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6"/>
    <dataValidation allowBlank="1" showInputMessage="1" promptTitle="Vertex Label Fill Color" prompt="To select an optional fill color for the Label shape, right-click and select Select Color on the right-click menu." sqref="J3:J116"/>
    <dataValidation allowBlank="1" showInputMessage="1" promptTitle="Vertex Image File" prompt="Enter the path to an image file.  Hover over the column header for examples." errorTitle="Invalid Vertex Image Key" sqref="G3:G116"/>
    <dataValidation allowBlank="1" showInputMessage="1" promptTitle="Vertex Color" prompt="To select an optional vertex color, right-click and select Select Color on the right-click menu." sqref="C3:C116"/>
    <dataValidation allowBlank="1" showInputMessage="1" promptTitle="Vertex Opacity" prompt="Enter an optional vertex opacity between 0 (transparent) and 100 (opaque)." errorTitle="Invalid Vertex Opacity" error="The optional vertex opacity must be a whole number between 0 and 10." sqref="F3:F116"/>
    <dataValidation type="list" allowBlank="1" showInputMessage="1" showErrorMessage="1" promptTitle="Vertex Shape" prompt="Select an optional vertex shape." errorTitle="Invalid Vertex Shape" error="You have entered an invalid vertex shape.  Try selecting from the drop-down list instead." sqref="D3:D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6">
      <formula1>ValidVertexLabelPositions</formula1>
    </dataValidation>
    <dataValidation allowBlank="1" showInputMessage="1" showErrorMessage="1" promptTitle="Vertex Name" prompt="Enter the name of the vertex." sqref="A3:A116"/>
  </dataValidations>
  <hyperlinks>
    <hyperlink ref="AM3" r:id="rId1" display="https://t.co/vCD3GOcKmw"/>
    <hyperlink ref="AM4" r:id="rId2" display="https://t.co/4fS6oBSq8G"/>
    <hyperlink ref="AM5" r:id="rId3" display="https://t.co/0UCaSxpASf"/>
    <hyperlink ref="AM7" r:id="rId4" display="https://t.co/OP1nYqbolF"/>
    <hyperlink ref="AM8" r:id="rId5" display="https://t.co/tUhI2oiKQI"/>
    <hyperlink ref="AM10" r:id="rId6" display="https://t.co/87zk8FJY0i"/>
    <hyperlink ref="AM11" r:id="rId7" display="http://t.co/RT7zzt0ArW"/>
    <hyperlink ref="AM12" r:id="rId8" display="https://t.co/cp30ZCDtGS"/>
    <hyperlink ref="AM13" r:id="rId9" display="http://t.co/YCWMXN0qWQ"/>
    <hyperlink ref="AM15" r:id="rId10" display="http://t.co/jRVX77t7Ce"/>
    <hyperlink ref="AM16" r:id="rId11" display="https://t.co/fZNEmP1m4J"/>
    <hyperlink ref="AM20" r:id="rId12" display="https://t.co/X85SCXKdt5"/>
    <hyperlink ref="AM21" r:id="rId13" display="http://t.co/QHWI9Ec16n"/>
    <hyperlink ref="AM23" r:id="rId14" display="https://t.co/4U2F2ayPKW"/>
    <hyperlink ref="AM24" r:id="rId15" display="https://t.co/xjKBhsfsmM"/>
    <hyperlink ref="AM25" r:id="rId16" display="https://t.co/xHMxFnCmaY"/>
    <hyperlink ref="AM26" r:id="rId17" display="https://t.co/QgEg7Q1Vqy"/>
    <hyperlink ref="AM27" r:id="rId18" display="https://t.co/vzZW3KntMt"/>
    <hyperlink ref="AM28" r:id="rId19" display="https://t.co/Zvfz7igu9D"/>
    <hyperlink ref="AM29" r:id="rId20" display="https://t.co/uPNeAcOXjm"/>
    <hyperlink ref="AM33" r:id="rId21" display="https://t.co/twn6a6Pjqs"/>
    <hyperlink ref="AM35" r:id="rId22" display="https://t.co/yHChUtfoXs"/>
    <hyperlink ref="AM36" r:id="rId23" display="https://t.co/WceLZ0n6yf"/>
    <hyperlink ref="AM38" r:id="rId24" display="https://t.co/KFCWviiVZa"/>
    <hyperlink ref="AM40" r:id="rId25" display="https://t.co/5HDNRoDODn"/>
    <hyperlink ref="AM42" r:id="rId26" display="https://t.co/6QfUtEMuRA"/>
    <hyperlink ref="AM43" r:id="rId27" display="https://t.co/ukqmUhVOtH"/>
    <hyperlink ref="AM44" r:id="rId28" display="https://t.co/ejg2xYyvjL"/>
    <hyperlink ref="AM47" r:id="rId29" display="https://t.co/PfGj2W2D4J"/>
    <hyperlink ref="AM52" r:id="rId30" display="https://t.co/Bh2va6hkbK"/>
    <hyperlink ref="AM56" r:id="rId31" display="https://t.co/HxQRwXjHkw"/>
    <hyperlink ref="AM61" r:id="rId32" display="https://t.co/ZZcrZvKHVJ"/>
    <hyperlink ref="AM63" r:id="rId33" display="http://t.co/RTOY6biXiT"/>
    <hyperlink ref="AM66" r:id="rId34" display="https://t.co/KIEKO2i7PU"/>
    <hyperlink ref="AM67" r:id="rId35" display="http://t.co/wLm4XOOzbT"/>
    <hyperlink ref="AM68" r:id="rId36" display="https://t.co/gdJDYsepLn"/>
    <hyperlink ref="AM69" r:id="rId37" display="https://t.co/8eKzKomfsM"/>
    <hyperlink ref="AM70" r:id="rId38" display="https://t.co/X4WMiEi5qC"/>
    <hyperlink ref="AM78" r:id="rId39" display="https://t.co/o1UhzsbNHQ"/>
    <hyperlink ref="AM79" r:id="rId40" display="https://t.co/5I5LEPeVVC"/>
    <hyperlink ref="AM81" r:id="rId41" display="https://t.co/V8E4oyrGjh"/>
    <hyperlink ref="AM84" r:id="rId42" display="https://t.co/VfpuaigNZh"/>
    <hyperlink ref="AM86" r:id="rId43" display="http://t.co/o2YeXE6RtX"/>
    <hyperlink ref="AM90" r:id="rId44" display="http://t.co/ZsHKMAv2kW"/>
    <hyperlink ref="AM92" r:id="rId45" display="https://t.co/QrkstWqCcR"/>
    <hyperlink ref="AM93" r:id="rId46" display="https://t.co/HwITN4qSo8"/>
    <hyperlink ref="AM94" r:id="rId47" display="https://t.co/vxcsIcJRXK"/>
    <hyperlink ref="AM97" r:id="rId48" display="https://t.co/T7AMGBxu2e"/>
    <hyperlink ref="AM99" r:id="rId49" display="http://t.co/oXhRSM42ns"/>
    <hyperlink ref="AM103" r:id="rId50" display="https://t.co/QgGkHw2RFo"/>
    <hyperlink ref="AM105" r:id="rId51" display="https://t.co/1MqXdGHPIc"/>
    <hyperlink ref="AM106" r:id="rId52" display="https://t.co/k2KiXMITh1"/>
    <hyperlink ref="AM107" r:id="rId53" display="https://t.co/8x2QGAloQ8"/>
    <hyperlink ref="AM108" r:id="rId54" display="https://t.co/wr9X6ALpDS"/>
    <hyperlink ref="AM109" r:id="rId55" display="https://t.co/m0UkD95Igt"/>
    <hyperlink ref="AM110" r:id="rId56" display="https://t.co/TAn2yQeRjH"/>
    <hyperlink ref="AM111" r:id="rId57" display="https://t.co/B1d062WPKC"/>
    <hyperlink ref="AM112" r:id="rId58" display="http://t.co/ahvuWqicF9"/>
    <hyperlink ref="AM113" r:id="rId59" display="http://t.co/DtcPvYMt"/>
    <hyperlink ref="AM114" r:id="rId60" display="https://t.co/YFzuNLeDd9"/>
    <hyperlink ref="AM115" r:id="rId61" display="https://t.co/9XXCr9DGTe"/>
    <hyperlink ref="AM116" r:id="rId62" display="http://t.co/iXNBnPGcs6"/>
    <hyperlink ref="AP4" r:id="rId63" display="https://pbs.twimg.com/profile_banners/905421382451941377/1504704430"/>
    <hyperlink ref="AP5" r:id="rId64" display="https://pbs.twimg.com/profile_banners/6168682/1468953960"/>
    <hyperlink ref="AP6" r:id="rId65" display="https://pbs.twimg.com/profile_banners/3153576862/1489598561"/>
    <hyperlink ref="AP7" r:id="rId66" display="https://pbs.twimg.com/profile_banners/213517754/1536032650"/>
    <hyperlink ref="AP8" r:id="rId67" display="https://pbs.twimg.com/profile_banners/46477409/1541535802"/>
    <hyperlink ref="AP11" r:id="rId68" display="https://pbs.twimg.com/profile_banners/2183995099/1530623057"/>
    <hyperlink ref="AP12" r:id="rId69" display="https://pbs.twimg.com/profile_banners/201647998/1492101927"/>
    <hyperlink ref="AP13" r:id="rId70" display="https://pbs.twimg.com/profile_banners/87308833/1490349904"/>
    <hyperlink ref="AP16" r:id="rId71" display="https://pbs.twimg.com/profile_banners/582161546/1377805359"/>
    <hyperlink ref="AP17" r:id="rId72" display="https://pbs.twimg.com/profile_banners/419220939/1530234740"/>
    <hyperlink ref="AP18" r:id="rId73" display="https://pbs.twimg.com/profile_banners/14514041/1497549850"/>
    <hyperlink ref="AP19" r:id="rId74" display="https://pbs.twimg.com/profile_banners/33970089/1515866191"/>
    <hyperlink ref="AP21" r:id="rId75" display="https://pbs.twimg.com/profile_banners/15160540/1356893084"/>
    <hyperlink ref="AP22" r:id="rId76" display="https://pbs.twimg.com/profile_banners/3246122080/1555336913"/>
    <hyperlink ref="AP23" r:id="rId77" display="https://pbs.twimg.com/profile_banners/462201188/1529665106"/>
    <hyperlink ref="AP24" r:id="rId78" display="https://pbs.twimg.com/profile_banners/14301911/1529407408"/>
    <hyperlink ref="AP25" r:id="rId79" display="https://pbs.twimg.com/profile_banners/18031217/1382042800"/>
    <hyperlink ref="AP26" r:id="rId80" display="https://pbs.twimg.com/profile_banners/32451683/1414436177"/>
    <hyperlink ref="AP27" r:id="rId81" display="https://pbs.twimg.com/profile_banners/1948032967/1381353887"/>
    <hyperlink ref="AP28" r:id="rId82" display="https://pbs.twimg.com/profile_banners/199179135/1497535335"/>
    <hyperlink ref="AP29" r:id="rId83" display="https://pbs.twimg.com/profile_banners/709064775918084097/1510314790"/>
    <hyperlink ref="AP31" r:id="rId84" display="https://pbs.twimg.com/profile_banners/715205016/1401140138"/>
    <hyperlink ref="AP32" r:id="rId85" display="https://pbs.twimg.com/profile_banners/16330659/1524082957"/>
    <hyperlink ref="AP33" r:id="rId86" display="https://pbs.twimg.com/profile_banners/920343626907115520/1555342799"/>
    <hyperlink ref="AP34" r:id="rId87" display="https://pbs.twimg.com/profile_banners/2602181830/1526167064"/>
    <hyperlink ref="AP35" r:id="rId88" display="https://pbs.twimg.com/profile_banners/117539435/1397263367"/>
    <hyperlink ref="AP36" r:id="rId89" display="https://pbs.twimg.com/profile_banners/15336340/1402331815"/>
    <hyperlink ref="AP37" r:id="rId90" display="https://pbs.twimg.com/profile_banners/20063868/1377032179"/>
    <hyperlink ref="AP38" r:id="rId91" display="https://pbs.twimg.com/profile_banners/22657001/1505565678"/>
    <hyperlink ref="AP40" r:id="rId92" display="https://pbs.twimg.com/profile_banners/3150832239/1545215856"/>
    <hyperlink ref="AP41" r:id="rId93" display="https://pbs.twimg.com/profile_banners/59217922/1443048909"/>
    <hyperlink ref="AP42" r:id="rId94" display="https://pbs.twimg.com/profile_banners/3081585501/1450185811"/>
    <hyperlink ref="AP43" r:id="rId95" display="https://pbs.twimg.com/profile_banners/110633876/1535247211"/>
    <hyperlink ref="AP44" r:id="rId96" display="https://pbs.twimg.com/profile_banners/465685753/1437544288"/>
    <hyperlink ref="AP45" r:id="rId97" display="https://pbs.twimg.com/profile_banners/18855622/1530470557"/>
    <hyperlink ref="AP46" r:id="rId98" display="https://pbs.twimg.com/profile_banners/308321267/1462527452"/>
    <hyperlink ref="AP47" r:id="rId99" display="https://pbs.twimg.com/profile_banners/816375540303077377/1554500638"/>
    <hyperlink ref="AP48" r:id="rId100" display="https://pbs.twimg.com/profile_banners/1095781914/1548715328"/>
    <hyperlink ref="AP49" r:id="rId101" display="https://pbs.twimg.com/profile_banners/768370466/1556314266"/>
    <hyperlink ref="AP51" r:id="rId102" display="https://pbs.twimg.com/profile_banners/1023304723489861634/1549999610"/>
    <hyperlink ref="AP52" r:id="rId103" display="https://pbs.twimg.com/profile_banners/396027819/1447663983"/>
    <hyperlink ref="AP53" r:id="rId104" display="https://pbs.twimg.com/profile_banners/34831910/1531851042"/>
    <hyperlink ref="AP54" r:id="rId105" display="https://pbs.twimg.com/profile_banners/713125322707709953/1562004050"/>
    <hyperlink ref="AP55" r:id="rId106" display="https://pbs.twimg.com/profile_banners/76516456/1539668566"/>
    <hyperlink ref="AP56" r:id="rId107" display="https://pbs.twimg.com/profile_banners/22826489/1452665869"/>
    <hyperlink ref="AP57" r:id="rId108" display="https://pbs.twimg.com/profile_banners/863485016/1552657317"/>
    <hyperlink ref="AP58" r:id="rId109" display="https://pbs.twimg.com/profile_banners/3252331/1541521549"/>
    <hyperlink ref="AP59" r:id="rId110" display="https://pbs.twimg.com/profile_banners/912544572160360448/1506403620"/>
    <hyperlink ref="AP60" r:id="rId111" display="https://pbs.twimg.com/profile_banners/82791679/1555244768"/>
    <hyperlink ref="AP61" r:id="rId112" display="https://pbs.twimg.com/profile_banners/91180118/1372496252"/>
    <hyperlink ref="AP62" r:id="rId113" display="https://pbs.twimg.com/profile_banners/2980656520/1559957579"/>
    <hyperlink ref="AP65" r:id="rId114" display="https://pbs.twimg.com/profile_banners/2861799981/1514173515"/>
    <hyperlink ref="AP66" r:id="rId115" display="https://pbs.twimg.com/profile_banners/363160500/1556555154"/>
    <hyperlink ref="AP68" r:id="rId116" display="https://pbs.twimg.com/profile_banners/1006295526722203652/1551993322"/>
    <hyperlink ref="AP69" r:id="rId117" display="https://pbs.twimg.com/profile_banners/97543481/1468940142"/>
    <hyperlink ref="AP70" r:id="rId118" display="https://pbs.twimg.com/profile_banners/20328681/1398198652"/>
    <hyperlink ref="AP71" r:id="rId119" display="https://pbs.twimg.com/profile_banners/4870479089/1530031950"/>
    <hyperlink ref="AP72" r:id="rId120" display="https://pbs.twimg.com/profile_banners/1653547458/1384716136"/>
    <hyperlink ref="AP73" r:id="rId121" display="https://pbs.twimg.com/profile_banners/2902191704/1557597349"/>
    <hyperlink ref="AP74" r:id="rId122" display="https://pbs.twimg.com/profile_banners/162955006/1549677573"/>
    <hyperlink ref="AP76" r:id="rId123" display="https://pbs.twimg.com/profile_banners/1626802765/1476286494"/>
    <hyperlink ref="AP77" r:id="rId124" display="https://pbs.twimg.com/profile_banners/14276656/1542692733"/>
    <hyperlink ref="AP79" r:id="rId125" display="https://pbs.twimg.com/profile_banners/5848122/1512925894"/>
    <hyperlink ref="AP80" r:id="rId126" display="https://pbs.twimg.com/profile_banners/27615696/1467838519"/>
    <hyperlink ref="AP81" r:id="rId127" display="https://pbs.twimg.com/profile_banners/16492108/1384119516"/>
    <hyperlink ref="AP82" r:id="rId128" display="https://pbs.twimg.com/profile_banners/997718970/1558406684"/>
    <hyperlink ref="AP83" r:id="rId129" display="https://pbs.twimg.com/profile_banners/1029094803429048320/1535573506"/>
    <hyperlink ref="AP84" r:id="rId130" display="https://pbs.twimg.com/profile_banners/3266090472/1555509006"/>
    <hyperlink ref="AP85" r:id="rId131" display="https://pbs.twimg.com/profile_banners/569934881/1520714524"/>
    <hyperlink ref="AP86" r:id="rId132" display="https://pbs.twimg.com/profile_banners/2562109014/1402523850"/>
    <hyperlink ref="AP88" r:id="rId133" display="https://pbs.twimg.com/profile_banners/20063477/1434012197"/>
    <hyperlink ref="AP89" r:id="rId134" display="https://pbs.twimg.com/profile_banners/884665129807208448/1559776149"/>
    <hyperlink ref="AP91" r:id="rId135" display="https://pbs.twimg.com/profile_banners/882993733/1558363869"/>
    <hyperlink ref="AP94" r:id="rId136" display="https://pbs.twimg.com/profile_banners/496229951/1507921727"/>
    <hyperlink ref="AP97" r:id="rId137" display="https://pbs.twimg.com/profile_banners/75641981/1398338003"/>
    <hyperlink ref="AP98" r:id="rId138" display="https://pbs.twimg.com/profile_banners/15938277/1510172544"/>
    <hyperlink ref="AP99" r:id="rId139" display="https://pbs.twimg.com/profile_banners/78807415/1398387399"/>
    <hyperlink ref="AP102" r:id="rId140" display="https://pbs.twimg.com/profile_banners/299398818/1381717311"/>
    <hyperlink ref="AP103" r:id="rId141" display="https://pbs.twimg.com/profile_banners/102451718/1403669652"/>
    <hyperlink ref="AP106" r:id="rId142" display="https://pbs.twimg.com/profile_banners/120471038/1431383876"/>
    <hyperlink ref="AP107" r:id="rId143" display="https://pbs.twimg.com/profile_banners/36024756/1510052580"/>
    <hyperlink ref="AP108" r:id="rId144" display="https://pbs.twimg.com/profile_banners/609929187/1410888524"/>
    <hyperlink ref="AP109" r:id="rId145" display="https://pbs.twimg.com/profile_banners/763365608683692032/1470905567"/>
    <hyperlink ref="AP110" r:id="rId146" display="https://pbs.twimg.com/profile_banners/1105403538203701248/1553593035"/>
    <hyperlink ref="AP111" r:id="rId147" display="https://pbs.twimg.com/profile_banners/17369964/1490698485"/>
    <hyperlink ref="AP112" r:id="rId148" display="https://pbs.twimg.com/profile_banners/807095/1562009397"/>
    <hyperlink ref="AP113" r:id="rId149" display="https://pbs.twimg.com/profile_banners/1137416996/1492284659"/>
    <hyperlink ref="AP114" r:id="rId150" display="https://pbs.twimg.com/profile_banners/966237796406120450/1519204464"/>
    <hyperlink ref="AV3" r:id="rId151" display="http://abs.twimg.com/images/themes/theme1/bg.png"/>
    <hyperlink ref="AV5" r:id="rId152" display="http://abs.twimg.com/images/themes/theme9/bg.gif"/>
    <hyperlink ref="AV6" r:id="rId153" display="http://abs.twimg.com/images/themes/theme1/bg.png"/>
    <hyperlink ref="AV7" r:id="rId154" display="http://abs.twimg.com/images/themes/theme1/bg.png"/>
    <hyperlink ref="AV8" r:id="rId155" display="http://abs.twimg.com/images/themes/theme1/bg.png"/>
    <hyperlink ref="AV9" r:id="rId156" display="http://abs.twimg.com/images/themes/theme1/bg.png"/>
    <hyperlink ref="AV10" r:id="rId157" display="http://abs.twimg.com/images/themes/theme9/bg.gif"/>
    <hyperlink ref="AV11" r:id="rId158" display="http://abs.twimg.com/images/themes/theme1/bg.png"/>
    <hyperlink ref="AV12" r:id="rId159" display="http://abs.twimg.com/images/themes/theme1/bg.png"/>
    <hyperlink ref="AV13" r:id="rId160" display="http://abs.twimg.com/images/themes/theme1/bg.png"/>
    <hyperlink ref="AV14" r:id="rId161" display="http://abs.twimg.com/images/themes/theme1/bg.png"/>
    <hyperlink ref="AV15" r:id="rId162" display="http://abs.twimg.com/images/themes/theme2/bg.gif"/>
    <hyperlink ref="AV16" r:id="rId163" display="http://abs.twimg.com/images/themes/theme1/bg.png"/>
    <hyperlink ref="AV17" r:id="rId164" display="http://abs.twimg.com/images/themes/theme14/bg.gif"/>
    <hyperlink ref="AV18" r:id="rId165" display="http://abs.twimg.com/images/themes/theme9/bg.gif"/>
    <hyperlink ref="AV19" r:id="rId166" display="http://abs.twimg.com/images/themes/theme1/bg.png"/>
    <hyperlink ref="AV20" r:id="rId167" display="http://abs.twimg.com/images/themes/theme1/bg.png"/>
    <hyperlink ref="AV21" r:id="rId168" display="http://abs.twimg.com/images/themes/theme10/bg.gif"/>
    <hyperlink ref="AV22" r:id="rId169" display="http://abs.twimg.com/images/themes/theme1/bg.png"/>
    <hyperlink ref="AV23" r:id="rId170" display="http://abs.twimg.com/images/themes/theme1/bg.png"/>
    <hyperlink ref="AV24" r:id="rId171" display="http://abs.twimg.com/images/themes/theme1/bg.png"/>
    <hyperlink ref="AV25" r:id="rId172" display="http://abs.twimg.com/images/themes/theme9/bg.gif"/>
    <hyperlink ref="AV26" r:id="rId173" display="http://abs.twimg.com/images/themes/theme1/bg.png"/>
    <hyperlink ref="AV27" r:id="rId174" display="http://abs.twimg.com/images/themes/theme1/bg.png"/>
    <hyperlink ref="AV28" r:id="rId175" display="http://abs.twimg.com/images/themes/theme18/bg.gif"/>
    <hyperlink ref="AV29" r:id="rId176" display="http://abs.twimg.com/images/themes/theme1/bg.png"/>
    <hyperlink ref="AV30" r:id="rId177" display="http://abs.twimg.com/images/themes/theme1/bg.png"/>
    <hyperlink ref="AV31" r:id="rId178" display="http://abs.twimg.com/images/themes/theme1/bg.png"/>
    <hyperlink ref="AV32" r:id="rId179" display="http://abs.twimg.com/images/themes/theme14/bg.gif"/>
    <hyperlink ref="AV34" r:id="rId180" display="http://abs.twimg.com/images/themes/theme1/bg.png"/>
    <hyperlink ref="AV35" r:id="rId181" display="http://abs.twimg.com/images/themes/theme1/bg.png"/>
    <hyperlink ref="AV36" r:id="rId182" display="http://abs.twimg.com/images/themes/theme10/bg.gif"/>
    <hyperlink ref="AV37" r:id="rId183" display="http://abs.twimg.com/images/themes/theme1/bg.png"/>
    <hyperlink ref="AV38" r:id="rId184" display="http://abs.twimg.com/images/themes/theme1/bg.png"/>
    <hyperlink ref="AV39" r:id="rId185" display="http://abs.twimg.com/images/themes/theme1/bg.png"/>
    <hyperlink ref="AV40" r:id="rId186" display="http://abs.twimg.com/images/themes/theme1/bg.png"/>
    <hyperlink ref="AV41" r:id="rId187" display="http://abs.twimg.com/images/themes/theme1/bg.png"/>
    <hyperlink ref="AV42" r:id="rId188" display="http://abs.twimg.com/images/themes/theme1/bg.png"/>
    <hyperlink ref="AV43" r:id="rId189" display="http://abs.twimg.com/images/themes/theme1/bg.png"/>
    <hyperlink ref="AV44" r:id="rId190" display="http://abs.twimg.com/images/themes/theme10/bg.gif"/>
    <hyperlink ref="AV45" r:id="rId191" display="http://abs.twimg.com/images/themes/theme14/bg.gif"/>
    <hyperlink ref="AV46" r:id="rId192" display="http://abs.twimg.com/images/themes/theme1/bg.png"/>
    <hyperlink ref="AV48" r:id="rId193" display="http://abs.twimg.com/images/themes/theme1/bg.png"/>
    <hyperlink ref="AV49" r:id="rId194" display="http://abs.twimg.com/images/themes/theme1/bg.png"/>
    <hyperlink ref="AV51" r:id="rId195" display="http://abs.twimg.com/images/themes/theme1/bg.png"/>
    <hyperlink ref="AV52" r:id="rId196" display="http://abs.twimg.com/images/themes/theme14/bg.gif"/>
    <hyperlink ref="AV53" r:id="rId197" display="http://abs.twimg.com/images/themes/theme10/bg.gif"/>
    <hyperlink ref="AV55" r:id="rId198" display="http://abs.twimg.com/images/themes/theme13/bg.gif"/>
    <hyperlink ref="AV56" r:id="rId199" display="http://abs.twimg.com/images/themes/theme9/bg.gif"/>
    <hyperlink ref="AV57" r:id="rId200" display="http://abs.twimg.com/images/themes/theme1/bg.png"/>
    <hyperlink ref="AV58" r:id="rId201" display="http://abs.twimg.com/images/themes/theme15/bg.png"/>
    <hyperlink ref="AV60" r:id="rId202" display="http://abs.twimg.com/images/themes/theme10/bg.gif"/>
    <hyperlink ref="AV61" r:id="rId203" display="http://abs.twimg.com/images/themes/theme14/bg.gif"/>
    <hyperlink ref="AV62" r:id="rId204" display="http://abs.twimg.com/images/themes/theme1/bg.png"/>
    <hyperlink ref="AV63" r:id="rId205" display="http://abs.twimg.com/images/themes/theme1/bg.png"/>
    <hyperlink ref="AV64" r:id="rId206" display="http://abs.twimg.com/images/themes/theme7/bg.gif"/>
    <hyperlink ref="AV65" r:id="rId207" display="http://abs.twimg.com/images/themes/theme1/bg.png"/>
    <hyperlink ref="AV66" r:id="rId208" display="http://abs.twimg.com/images/themes/theme14/bg.gif"/>
    <hyperlink ref="AV67" r:id="rId209" display="http://abs.twimg.com/images/themes/theme1/bg.png"/>
    <hyperlink ref="AV68" r:id="rId210" display="http://abs.twimg.com/images/themes/theme1/bg.png"/>
    <hyperlink ref="AV69" r:id="rId211" display="http://abs.twimg.com/images/themes/theme1/bg.png"/>
    <hyperlink ref="AV70" r:id="rId212" display="http://abs.twimg.com/images/themes/theme12/bg.gif"/>
    <hyperlink ref="AV72" r:id="rId213" display="http://abs.twimg.com/images/themes/theme4/bg.gif"/>
    <hyperlink ref="AV73" r:id="rId214" display="http://abs.twimg.com/images/themes/theme1/bg.png"/>
    <hyperlink ref="AV74" r:id="rId215" display="http://abs.twimg.com/images/themes/theme18/bg.gif"/>
    <hyperlink ref="AV75" r:id="rId216" display="http://abs.twimg.com/images/themes/theme1/bg.png"/>
    <hyperlink ref="AV76" r:id="rId217" display="http://abs.twimg.com/images/themes/theme1/bg.png"/>
    <hyperlink ref="AV77" r:id="rId218" display="http://abs.twimg.com/images/themes/theme18/bg.gif"/>
    <hyperlink ref="AV78" r:id="rId219" display="http://abs.twimg.com/images/themes/theme1/bg.png"/>
    <hyperlink ref="AV79" r:id="rId220" display="http://abs.twimg.com/images/themes/theme1/bg.png"/>
    <hyperlink ref="AV80" r:id="rId221" display="http://abs.twimg.com/images/themes/theme3/bg.gif"/>
    <hyperlink ref="AV81" r:id="rId222" display="http://abs.twimg.com/images/themes/theme1/bg.png"/>
    <hyperlink ref="AV82" r:id="rId223" display="http://abs.twimg.com/images/themes/theme1/bg.png"/>
    <hyperlink ref="AV84" r:id="rId224" display="http://abs.twimg.com/images/themes/theme1/bg.png"/>
    <hyperlink ref="AV85" r:id="rId225" display="http://abs.twimg.com/images/themes/theme1/bg.png"/>
    <hyperlink ref="AV86" r:id="rId226" display="http://abs.twimg.com/images/themes/theme1/bg.png"/>
    <hyperlink ref="AV87" r:id="rId227" display="http://abs.twimg.com/images/themes/theme1/bg.png"/>
    <hyperlink ref="AV88" r:id="rId228" display="http://abs.twimg.com/images/themes/theme9/bg.gif"/>
    <hyperlink ref="AV89" r:id="rId229" display="http://abs.twimg.com/images/themes/theme1/bg.png"/>
    <hyperlink ref="AV90" r:id="rId230" display="http://abs.twimg.com/images/themes/theme13/bg.gif"/>
    <hyperlink ref="AV91" r:id="rId231" display="http://abs.twimg.com/images/themes/theme1/bg.png"/>
    <hyperlink ref="AV92" r:id="rId232" display="http://abs.twimg.com/images/themes/theme1/bg.png"/>
    <hyperlink ref="AV93" r:id="rId233" display="http://abs.twimg.com/images/themes/theme1/bg.png"/>
    <hyperlink ref="AV94" r:id="rId234" display="http://abs.twimg.com/images/themes/theme1/bg.png"/>
    <hyperlink ref="AV95" r:id="rId235" display="http://abs.twimg.com/images/themes/theme1/bg.png"/>
    <hyperlink ref="AV96" r:id="rId236" display="http://abs.twimg.com/images/themes/theme1/bg.png"/>
    <hyperlink ref="AV97" r:id="rId237" display="http://abs.twimg.com/images/themes/theme7/bg.gif"/>
    <hyperlink ref="AV98" r:id="rId238" display="http://abs.twimg.com/images/themes/theme1/bg.png"/>
    <hyperlink ref="AV99" r:id="rId239" display="http://abs.twimg.com/images/themes/theme1/bg.png"/>
    <hyperlink ref="AV100" r:id="rId240" display="http://abs.twimg.com/images/themes/theme1/bg.png"/>
    <hyperlink ref="AV101" r:id="rId241" display="http://abs.twimg.com/images/themes/theme1/bg.png"/>
    <hyperlink ref="AV102" r:id="rId242" display="http://abs.twimg.com/images/themes/theme1/bg.png"/>
    <hyperlink ref="AV103" r:id="rId243" display="http://abs.twimg.com/images/themes/theme14/bg.gif"/>
    <hyperlink ref="AV104" r:id="rId244" display="http://abs.twimg.com/images/themes/theme1/bg.png"/>
    <hyperlink ref="AV105" r:id="rId245" display="http://abs.twimg.com/images/themes/theme9/bg.gif"/>
    <hyperlink ref="AV106" r:id="rId246" display="http://abs.twimg.com/images/themes/theme1/bg.png"/>
    <hyperlink ref="AV107" r:id="rId247" display="http://abs.twimg.com/images/themes/theme1/bg.png"/>
    <hyperlink ref="AV108" r:id="rId248" display="http://abs.twimg.com/images/themes/theme1/bg.png"/>
    <hyperlink ref="AV110" r:id="rId249" display="http://abs.twimg.com/images/themes/theme1/bg.png"/>
    <hyperlink ref="AV111" r:id="rId250" display="http://abs.twimg.com/images/themes/theme1/bg.png"/>
    <hyperlink ref="AV112" r:id="rId251" display="http://abs.twimg.com/images/themes/theme14/bg.gif"/>
    <hyperlink ref="AV113" r:id="rId252" display="http://abs.twimg.com/images/themes/theme1/bg.png"/>
    <hyperlink ref="AV116" r:id="rId253" display="http://abs.twimg.com/images/themes/theme1/bg.png"/>
    <hyperlink ref="G3" r:id="rId254" display="http://pbs.twimg.com/profile_images/864450427932114945/Ih-T5zEA_normal.jpg"/>
    <hyperlink ref="G4" r:id="rId255" display="http://pbs.twimg.com/profile_images/930874152210354176/Tc9qVyeI_normal.jpg"/>
    <hyperlink ref="G5" r:id="rId256" display="http://pbs.twimg.com/profile_images/931731378621812736/w8VzS6SD_normal.jpg"/>
    <hyperlink ref="G6" r:id="rId257" display="http://pbs.twimg.com/profile_images/1033987001765249024/Rn8hu0hc_normal.jpg"/>
    <hyperlink ref="G7" r:id="rId258" display="http://pbs.twimg.com/profile_images/1139669656338358272/w7f0iD7q_normal.jpg"/>
    <hyperlink ref="G8" r:id="rId259" display="http://pbs.twimg.com/profile_images/1059904024558911488/BMBQGbjZ_normal.jpg"/>
    <hyperlink ref="G9" r:id="rId260" display="http://pbs.twimg.com/profile_images/2626756569/Brooke-Headshot-Small_normal.jpg"/>
    <hyperlink ref="G10" r:id="rId261" display="http://pbs.twimg.com/profile_images/1050486466911002625/x_zAxW7N_normal.jpg"/>
    <hyperlink ref="G11" r:id="rId262" display="http://pbs.twimg.com/profile_images/430853483797807104/gFjUCxy7_normal.png"/>
    <hyperlink ref="G12" r:id="rId263" display="http://pbs.twimg.com/profile_images/1346814315/Pauline_20Leonard_normal.jpg"/>
    <hyperlink ref="G13" r:id="rId264" display="http://pbs.twimg.com/profile_images/803900526383562752/rXum2SPm_normal.jpg"/>
    <hyperlink ref="G14" r:id="rId265" display="http://pbs.twimg.com/profile_images/1084101053040287744/ofCjPKHN_normal.jpg"/>
    <hyperlink ref="G15" r:id="rId266" display="http://pbs.twimg.com/profile_images/881605309395030017/5qAng1px_normal.jpg"/>
    <hyperlink ref="G16" r:id="rId267" display="http://pbs.twimg.com/profile_images/2224404104/6813_h_normal.jpg"/>
    <hyperlink ref="G17" r:id="rId268" display="http://pbs.twimg.com/profile_images/1022882406804545536/fytLNZfy_normal.jpg"/>
    <hyperlink ref="G18" r:id="rId269" display="http://pbs.twimg.com/profile_images/798575327329026048/uRc6Qp1t_normal.jpg"/>
    <hyperlink ref="G19" r:id="rId270" display="http://pbs.twimg.com/profile_images/801617686996189184/IgMnevvu_normal.jpg"/>
    <hyperlink ref="G20" r:id="rId271" display="http://pbs.twimg.com/profile_images/1015276479838605313/VyT8GOYc_normal.jpg"/>
    <hyperlink ref="G21" r:id="rId272" display="http://pbs.twimg.com/profile_images/55615412/2008_Nosh_for_web_-_Andrew_Campbell_normal.jpg"/>
    <hyperlink ref="G22" r:id="rId273" display="http://pbs.twimg.com/profile_images/1117790989589065728/xdJGvWpC_normal.png"/>
    <hyperlink ref="G23" r:id="rId274" display="http://pbs.twimg.com/profile_images/1815482194/wimmics-logo-10-percents_normal.png"/>
    <hyperlink ref="G24" r:id="rId275" display="http://pbs.twimg.com/profile_images/1009033459841552386/WF2MMgkH_normal.jpg"/>
    <hyperlink ref="G25" r:id="rId276" display="http://pbs.twimg.com/profile_images/660781234780561408/bxN7O8Ns_normal.jpg"/>
    <hyperlink ref="G26" r:id="rId277" display="http://pbs.twimg.com/profile_images/915772659278995456/S_5foz50_normal.jpg"/>
    <hyperlink ref="G27" r:id="rId278" display="http://pbs.twimg.com/profile_images/1136362639620169728/cDcZg2Te_normal.png"/>
    <hyperlink ref="G28" r:id="rId279" display="http://pbs.twimg.com/profile_images/849240771098234880/EZMJ7pjy_normal.jpg"/>
    <hyperlink ref="G29" r:id="rId280" display="http://pbs.twimg.com/profile_images/995958373114839040/OUTdTdMl_normal.jpg"/>
    <hyperlink ref="G30" r:id="rId281" display="http://pbs.twimg.com/profile_images/560279942512918528/mU5CH0RZ_normal.jpeg"/>
    <hyperlink ref="G31" r:id="rId282" display="http://pbs.twimg.com/profile_images/912747699354656768/YpSvJDsH_normal.jpg"/>
    <hyperlink ref="G32" r:id="rId283" display="http://pbs.twimg.com/profile_images/1133778817116442624/4tR9kxp__normal.jpg"/>
    <hyperlink ref="G33" r:id="rId284" display="http://pbs.twimg.com/profile_images/1123667394067599363/LKAVk5qV_normal.png"/>
    <hyperlink ref="G34" r:id="rId285" display="http://pbs.twimg.com/profile_images/1129422054195945477/beCk_UUT_normal.jpg"/>
    <hyperlink ref="G35" r:id="rId286" display="http://pbs.twimg.com/profile_images/825496895002800128/rcOg5vfg_normal.jpg"/>
    <hyperlink ref="G36" r:id="rId287" display="http://pbs.twimg.com/profile_images/1067148527246151697/HrOhDAv8_normal.jpg"/>
    <hyperlink ref="G37" r:id="rId288" display="http://pbs.twimg.com/profile_images/746295663747465216/m4fLTXes_normal.jpg"/>
    <hyperlink ref="G38" r:id="rId289" display="http://pbs.twimg.com/profile_images/909041276330356736/uU9Z064M_normal.jpg"/>
    <hyperlink ref="G39" r:id="rId290" display="http://pbs.twimg.com/profile_images/983093568100122626/-pSIHoR-_normal.jpg"/>
    <hyperlink ref="G40" r:id="rId291" display="http://pbs.twimg.com/profile_images/1075340068271874048/7ppVk8X8_normal.jpg"/>
    <hyperlink ref="G41" r:id="rId292" display="http://pbs.twimg.com/profile_images/1015013467311558656/RXNbrQOj_normal.jpg"/>
    <hyperlink ref="G42" r:id="rId293" display="http://pbs.twimg.com/profile_images/676754462598373376/MBbMKqnX_normal.jpg"/>
    <hyperlink ref="G43" r:id="rId294" display="http://pbs.twimg.com/profile_images/378800000697318472/3ac4ee14df618921c5617e6fc0d6c092_normal.jpeg"/>
    <hyperlink ref="G44" r:id="rId295" display="http://pbs.twimg.com/profile_images/1075855929546018816/eba5I1d2_normal.jpg"/>
    <hyperlink ref="G45" r:id="rId296" display="http://pbs.twimg.com/profile_images/1025114534095273986/pnFxrGbv_normal.jpg"/>
    <hyperlink ref="G46" r:id="rId297" display="http://pbs.twimg.com/profile_images/728464443609206785/P0EidHzw_normal.jpg"/>
    <hyperlink ref="G47" r:id="rId298" display="http://pbs.twimg.com/profile_images/958402549605982208/hPhogek6_normal.jpg"/>
    <hyperlink ref="G48" r:id="rId299" display="http://pbs.twimg.com/profile_images/1065287837585731584/Dv-L4XIz_normal.jpg"/>
    <hyperlink ref="G49" r:id="rId300" display="http://pbs.twimg.com/profile_images/724227594196029440/PWz5awLn_normal.jpg"/>
    <hyperlink ref="G50" r:id="rId301" display="http://pbs.twimg.com/profile_images/1013961227683258369/lwg0RWvR_normal.jpg"/>
    <hyperlink ref="G51" r:id="rId302" display="http://pbs.twimg.com/profile_images/1139739043707707392/0TMEHdeX_normal.png"/>
    <hyperlink ref="G52" r:id="rId303" display="http://pbs.twimg.com/profile_images/1132283480103165958/KMuLf4_x_normal.jpg"/>
    <hyperlink ref="G53" r:id="rId304" display="http://pbs.twimg.com/profile_images/805872525888589825/QdNOqpV6_normal.jpg"/>
    <hyperlink ref="G54" r:id="rId305" display="http://pbs.twimg.com/profile_images/1141574137019863040/gfBaPaTV_normal.jpg"/>
    <hyperlink ref="G55" r:id="rId306" display="http://pbs.twimg.com/profile_images/1140151479623225344/UIa7X8IW_normal.jpg"/>
    <hyperlink ref="G56" r:id="rId307" display="http://pbs.twimg.com/profile_images/1138886480166703104/9qy-wYvG_normal.jpg"/>
    <hyperlink ref="G57" r:id="rId308" display="http://pbs.twimg.com/profile_images/1091744232249982976/Xw_Rbvmt_normal.jpg"/>
    <hyperlink ref="G58" r:id="rId309" display="http://pbs.twimg.com/profile_images/1140324635495583745/FVg-tMVT_normal.jpg"/>
    <hyperlink ref="G59" r:id="rId310" display="http://pbs.twimg.com/profile_images/912548549098823681/ClTaEcOS_normal.jpg"/>
    <hyperlink ref="G60" r:id="rId311" display="http://pbs.twimg.com/profile_images/1117406712225353728/7JD__T7I_normal.jpg"/>
    <hyperlink ref="G61" r:id="rId312" display="http://pbs.twimg.com/profile_images/832295466654052352/UnayCewg_normal.jpg"/>
    <hyperlink ref="G62" r:id="rId313" display="http://pbs.twimg.com/profile_images/1145210216520257537/UFxd_2IT_normal.jpg"/>
    <hyperlink ref="G63" r:id="rId314" display="http://pbs.twimg.com/profile_images/1502954747/intersticia_clocks_normal.jpg"/>
    <hyperlink ref="G64" r:id="rId315" display="http://pbs.twimg.com/profile_images/958124200857780224/QjNxwJVG_normal.jpg"/>
    <hyperlink ref="G65" r:id="rId316" display="http://pbs.twimg.com/profile_images/1058915965000400897/ykQm0ldQ_normal.jpg"/>
    <hyperlink ref="G66" r:id="rId317" display="http://pbs.twimg.com/profile_images/1076149439197261824/NUJ_iN7u_normal.jpg"/>
    <hyperlink ref="G67" r:id="rId318" display="http://pbs.twimg.com/profile_images/2345330945/qb7lravqvd56in29h61l_normal.jpeg"/>
    <hyperlink ref="G68" r:id="rId319" display="http://pbs.twimg.com/profile_images/1103766396872388614/IXKwSFXS_normal.png"/>
    <hyperlink ref="G69" r:id="rId320" display="http://pbs.twimg.com/profile_images/878476537976283136/2MfeCRrQ_normal.jpg"/>
    <hyperlink ref="G70" r:id="rId321" display="http://pbs.twimg.com/profile_images/458704673193488385/NZRLqdsK_normal.jpeg"/>
    <hyperlink ref="G71" r:id="rId322" display="http://pbs.twimg.com/profile_images/1011653623804321792/khCOTpaW_normal.jpg"/>
    <hyperlink ref="G72" r:id="rId323" display="http://pbs.twimg.com/profile_images/617026643211620356/hVeXgnl-_normal.jpg"/>
    <hyperlink ref="G73" r:id="rId324" display="http://pbs.twimg.com/profile_images/1122706107716136960/VZzXtuNK_normal.png"/>
    <hyperlink ref="G74" r:id="rId325" display="http://pbs.twimg.com/profile_images/1094053150783356929/bD0clcuT_normal.jpg"/>
    <hyperlink ref="G75" r:id="rId326" display="http://pbs.twimg.com/profile_images/586679557350170624/Bi_PBzr3_normal.jpg"/>
    <hyperlink ref="G76" r:id="rId327" display="http://pbs.twimg.com/profile_images/1045444405224587264/GlLfnagV_normal.jpg"/>
    <hyperlink ref="G77" r:id="rId328" display="http://pbs.twimg.com/profile_images/503164363872948224/ha9v2zr1_normal.jpeg"/>
    <hyperlink ref="G78" r:id="rId329" display="http://pbs.twimg.com/profile_images/988404294058762240/00KD_H_A_normal.jpg"/>
    <hyperlink ref="G79" r:id="rId330" display="http://pbs.twimg.com/profile_images/3463284039/5156c05df06eb51a0408874654321318_normal.jpeg"/>
    <hyperlink ref="G80" r:id="rId331" display="http://pbs.twimg.com/profile_images/1013539219388686336/p1c4j4su_normal.jpg"/>
    <hyperlink ref="G81" r:id="rId332" display="http://pbs.twimg.com/profile_images/1102632788971397120/OQPfWmm1_normal.png"/>
    <hyperlink ref="G82" r:id="rId333" display="http://pbs.twimg.com/profile_images/1130665696508239872/p7_bbOeg_normal.jpg"/>
    <hyperlink ref="G83" r:id="rId334" display="http://pbs.twimg.com/profile_images/1139924275748573184/f2Fl6PKS_normal.jpg"/>
    <hyperlink ref="G84" r:id="rId335" display="http://pbs.twimg.com/profile_images/941457998182060033/6GHC4hQ6_normal.jpg"/>
    <hyperlink ref="G85" r:id="rId336" display="http://pbs.twimg.com/profile_images/468814044351041536/fV81PoDI_normal.jpeg"/>
    <hyperlink ref="G86" r:id="rId337" display="http://pbs.twimg.com/profile_images/478593328422731776/T4Cqs-HO_normal.jpeg"/>
    <hyperlink ref="G87" r:id="rId338" display="http://pbs.twimg.com/profile_images/3182990686/93c08dd7e382b7cfd66f7455d2fab5f2_normal.jpeg"/>
    <hyperlink ref="G88" r:id="rId339" display="http://pbs.twimg.com/profile_images/1003407808405168128/XBph7kZb_normal.jpg"/>
    <hyperlink ref="G89" r:id="rId340" display="http://pbs.twimg.com/profile_images/1137579498491113473/CE32O7Ut_normal.png"/>
    <hyperlink ref="G90" r:id="rId341" display="http://pbs.twimg.com/profile_images/496497385/Auf_der_Sonnenterasses_normal.JPG"/>
    <hyperlink ref="G91" r:id="rId342" display="http://pbs.twimg.com/profile_images/950551213824729088/eSvmDUtl_normal.jpg"/>
    <hyperlink ref="G92" r:id="rId343" display="http://pbs.twimg.com/profile_images/878604619223621632/8wfYFz6T_normal.jpg"/>
    <hyperlink ref="G93" r:id="rId344" display="http://pbs.twimg.com/profile_images/378800000100817393/c101105dc41b412a03a9912405c0b6e0_normal.jpeg"/>
    <hyperlink ref="G94" r:id="rId345" display="http://pbs.twimg.com/profile_images/578998063576010752/mb7giA0P_normal.jpeg"/>
    <hyperlink ref="G95" r:id="rId346" display="http://abs.twimg.com/sticky/default_profile_images/default_profile_normal.png"/>
    <hyperlink ref="G96" r:id="rId347" display="http://pbs.twimg.com/profile_images/932200383681912834/hDDoZN9A_normal.jpg"/>
    <hyperlink ref="G97" r:id="rId348" display="http://pbs.twimg.com/profile_images/1249381366/Ognyanova-200px_normal.png"/>
    <hyperlink ref="G98" r:id="rId349" display="http://pbs.twimg.com/profile_images/978882808017014784/nfPzUA-V_normal.jpg"/>
    <hyperlink ref="G99" r:id="rId350" display="http://pbs.twimg.com/profile_images/459500839799750656/H7xES5vj_normal.png"/>
    <hyperlink ref="G100" r:id="rId351" display="http://pbs.twimg.com/profile_images/1070778068686516224/gb0ZQt36_normal.jpg"/>
    <hyperlink ref="G101" r:id="rId352" display="http://pbs.twimg.com/profile_images/1009160137540595713/JVRPgAnK_normal.jpg"/>
    <hyperlink ref="G102" r:id="rId353" display="http://pbs.twimg.com/profile_images/378800000238715964/bdd2c3d5cc5e7e95c39a0613693af2c8_normal.jpeg"/>
    <hyperlink ref="G103" r:id="rId354" display="http://pbs.twimg.com/profile_images/481650293092786176/enf6DdCF_normal.jpeg"/>
    <hyperlink ref="G104" r:id="rId355" display="http://pbs.twimg.com/profile_images/1642212104/keishaSMALL_normal.jpg"/>
    <hyperlink ref="G105" r:id="rId356" display="http://pbs.twimg.com/profile_images/3598616155/50db18fc5c8565a3cc7fd8c7d6cf73ed_normal.jpeg"/>
    <hyperlink ref="G106" r:id="rId357" display="http://pbs.twimg.com/profile_images/597894120288444416/TMtQxIu5_normal.jpg"/>
    <hyperlink ref="G107" r:id="rId358" display="http://pbs.twimg.com/profile_images/188072445/wendybyjack_normal.JPG"/>
    <hyperlink ref="G108" r:id="rId359" display="http://pbs.twimg.com/profile_images/805360572367781889/odKACjnJ_normal.jpg"/>
    <hyperlink ref="G109" r:id="rId360" display="http://pbs.twimg.com/profile_images/763367816955387904/Eou86Hrg_normal.jpg"/>
    <hyperlink ref="G110" r:id="rId361" display="http://pbs.twimg.com/profile_images/1110478986088538112/-BTdiKx1_normal.png"/>
    <hyperlink ref="G111" r:id="rId362" display="http://pbs.twimg.com/profile_images/1205664680/erickson_twit_normal.jpg"/>
    <hyperlink ref="G112" r:id="rId363" display="http://pbs.twimg.com/profile_images/1098244578472280064/gjkVMelR_normal.png"/>
    <hyperlink ref="G113" r:id="rId364" display="http://pbs.twimg.com/profile_images/3207187088/5dadb1edbeef8d68935b11c6fa3d97ed_normal.jpeg"/>
    <hyperlink ref="G114" r:id="rId365" display="http://pbs.twimg.com/profile_images/1130465820872708096/0FRTDI_Z_normal.png"/>
    <hyperlink ref="G115" r:id="rId366" display="http://pbs.twimg.com/profile_images/823900852263866368/Y4i8DUOi_normal.jpg"/>
    <hyperlink ref="G116" r:id="rId367" display="http://pbs.twimg.com/profile_images/234424016/harith-alani_normal.jpg"/>
    <hyperlink ref="AY3" r:id="rId368" display="https://twitter.com/rebekahktromble"/>
    <hyperlink ref="AY4" r:id="rId369" display="https://twitter.com/pervade_team"/>
    <hyperlink ref="AY5" r:id="rId370" display="https://twitter.com/michaelzimmer"/>
    <hyperlink ref="AY6" r:id="rId371" display="https://twitter.com/t_m_farrell"/>
    <hyperlink ref="AY7" r:id="rId372" display="https://twitter.com/prodigalson2025"/>
    <hyperlink ref="AY8" r:id="rId373" display="https://twitter.com/northeastern"/>
    <hyperlink ref="AY9" r:id="rId374" display="https://twitter.com/foucaultwelles"/>
    <hyperlink ref="AY10" r:id="rId375" display="https://twitter.com/esimperl"/>
    <hyperlink ref="AY11" r:id="rId376" display="https://twitter.com/sotonwsi"/>
    <hyperlink ref="AY12" r:id="rId377" display="https://twitter.com/paulineleonard"/>
    <hyperlink ref="AY13" r:id="rId378" display="https://twitter.com/websciencetrust"/>
    <hyperlink ref="AY14" r:id="rId379" display="https://twitter.com/ststaab"/>
    <hyperlink ref="AY15" r:id="rId380" display="https://twitter.com/jsradford"/>
    <hyperlink ref="AY16" r:id="rId381" display="https://twitter.com/alexvespi"/>
    <hyperlink ref="AY17" r:id="rId382" display="https://twitter.com/nlcesare"/>
    <hyperlink ref="AY18" r:id="rId383" display="https://twitter.com/hudajkhan"/>
    <hyperlink ref="AY19" r:id="rId384" display="https://twitter.com/kevynct"/>
    <hyperlink ref="AY20" r:id="rId385" display="https://twitter.com/stefandietze"/>
    <hyperlink ref="AY21" r:id="rId386" display="https://twitter.com/noshir"/>
    <hyperlink ref="AY22" r:id="rId387" display="https://twitter.com/daroczyb"/>
    <hyperlink ref="AY23" r:id="rId388" display="https://twitter.com/wimmics"/>
    <hyperlink ref="AY24" r:id="rId389" display="https://twitter.com/fabien_gandon"/>
    <hyperlink ref="AY25" r:id="rId390" display="https://twitter.com/vybeauregard"/>
    <hyperlink ref="AY26" r:id="rId391" display="https://twitter.com/nikhiltri"/>
    <hyperlink ref="AY27" r:id="rId392" display="https://twitter.com/websciconf"/>
    <hyperlink ref="AY28" r:id="rId393" display="https://twitter.com/rauschii"/>
    <hyperlink ref="AY29" r:id="rId394" display="https://twitter.com/wssc_upf"/>
    <hyperlink ref="AY30" r:id="rId395" display="https://twitter.com/polarbearby"/>
    <hyperlink ref="AY31" r:id="rId396" display="https://twitter.com/crasanchezd"/>
    <hyperlink ref="AY32" r:id="rId397" display="https://twitter.com/sgonzalezbailon"/>
    <hyperlink ref="AY33" r:id="rId398" display="https://twitter.com/warrencntrpenn"/>
    <hyperlink ref="AY34" r:id="rId399" display="https://twitter.com/melanielybarger"/>
    <hyperlink ref="AY35" r:id="rId400" display="https://twitter.com/jengolbeck"/>
    <hyperlink ref="AY36" r:id="rId401" display="https://twitter.com/jahendler"/>
    <hyperlink ref="AY37" r:id="rId402" display="https://twitter.com/thirda"/>
    <hyperlink ref="AY38" r:id="rId403" display="https://twitter.com/jeanna_matthews"/>
    <hyperlink ref="AY39" r:id="rId404" display="https://twitter.com/scinoise"/>
    <hyperlink ref="AY40" r:id="rId405" display="https://twitter.com/l3s_luh"/>
    <hyperlink ref="AY41" r:id="rId406" display="https://twitter.com/ujlaw"/>
    <hyperlink ref="AY42" r:id="rId407" display="https://twitter.com/ranyu_zh"/>
    <hyperlink ref="AY43" r:id="rId408" display="https://twitter.com/miz_oka"/>
    <hyperlink ref="AY44" r:id="rId409" display="https://twitter.com/caitrun"/>
    <hyperlink ref="AY45" r:id="rId410" display="https://twitter.com/carnby"/>
    <hyperlink ref="AY46" r:id="rId411" display="https://twitter.com/wokabaut_meri"/>
    <hyperlink ref="AY47" r:id="rId412" display="https://twitter.com/thegoldenratio4"/>
    <hyperlink ref="AY48" r:id="rId413" display="https://twitter.com/corderorodney"/>
    <hyperlink ref="AY49" r:id="rId414" display="https://twitter.com/makenzeeb"/>
    <hyperlink ref="AY50" r:id="rId415" display="https://twitter.com/jennifermaple16"/>
    <hyperlink ref="AY51" r:id="rId416" display="https://twitter.com/dmskeletor"/>
    <hyperlink ref="AY52" r:id="rId417" display="https://twitter.com/coeurli"/>
    <hyperlink ref="AY53" r:id="rId418" display="https://twitter.com/cynical_tutu"/>
    <hyperlink ref="AY54" r:id="rId419" display="https://twitter.com/prpleonelp21"/>
    <hyperlink ref="AY55" r:id="rId420" display="https://twitter.com/themarisataylor"/>
    <hyperlink ref="AY56" r:id="rId421" display="https://twitter.com/shawnmjones"/>
    <hyperlink ref="AY57" r:id="rId422" display="https://twitter.com/emily_pentz98"/>
    <hyperlink ref="AY58" r:id="rId423" display="https://twitter.com/ljs39"/>
    <hyperlink ref="AY59" r:id="rId424" display="https://twitter.com/jamiecarey311"/>
    <hyperlink ref="AY60" r:id="rId425" display="https://twitter.com/taynsel"/>
    <hyperlink ref="AY61" r:id="rId426" display="https://twitter.com/cybycmu"/>
    <hyperlink ref="AY62" r:id="rId427" display="https://twitter.com/lvrdntlv"/>
    <hyperlink ref="AY63" r:id="rId428" display="https://twitter.com/intersticia"/>
    <hyperlink ref="AY64" r:id="rId429" display="https://twitter.com/leannef"/>
    <hyperlink ref="AY65" r:id="rId430" display="https://twitter.com/btemp94"/>
    <hyperlink ref="AY66" r:id="rId431" display="https://twitter.com/khourycollege"/>
    <hyperlink ref="AY67" r:id="rId432" display="https://twitter.com/gjhouben"/>
    <hyperlink ref="AY68" r:id="rId433" display="https://twitter.com/madea_zabi"/>
    <hyperlink ref="AY69" r:id="rId434" display="https://twitter.com/edamiani064"/>
    <hyperlink ref="AY70" r:id="rId435" display="https://twitter.com/s2hewitt"/>
    <hyperlink ref="AY71" r:id="rId436" display="https://twitter.com/k_piach"/>
    <hyperlink ref="AY72" r:id="rId437" display="https://twitter.com/bad_indian_girl"/>
    <hyperlink ref="AY73" r:id="rId438" display="https://twitter.com/mraustinr5"/>
    <hyperlink ref="AY74" r:id="rId439" display="https://twitter.com/emm_nicolee"/>
    <hyperlink ref="AY75" r:id="rId440" display="https://twitter.com/rdaisey"/>
    <hyperlink ref="AY76" r:id="rId441" display="https://twitter.com/roseclare0000"/>
    <hyperlink ref="AY77" r:id="rId442" display="https://twitter.com/tmtn"/>
    <hyperlink ref="AY78" r:id="rId443" display="https://twitter.com/difrad"/>
    <hyperlink ref="AY79" r:id="rId444" display="https://twitter.com/emax"/>
    <hyperlink ref="AY80" r:id="rId445" display="https://twitter.com/pipwillcox"/>
    <hyperlink ref="AY81" r:id="rId446" display="https://twitter.com/dder"/>
    <hyperlink ref="AY82" r:id="rId447" display="https://twitter.com/peniguino1"/>
    <hyperlink ref="AY83" r:id="rId448" display="https://twitter.com/cecebenitoo"/>
    <hyperlink ref="AY84" r:id="rId449" display="https://twitter.com/thenoblezoe"/>
    <hyperlink ref="AY85" r:id="rId450" display="https://twitter.com/kazurcher"/>
    <hyperlink ref="AY86" r:id="rId451" display="https://twitter.com/libconferences"/>
    <hyperlink ref="AY87" r:id="rId452" display="https://twitter.com/ka_kinder"/>
    <hyperlink ref="AY88" r:id="rId453" display="https://twitter.com/leatherrose"/>
    <hyperlink ref="AY89" r:id="rId454" display="https://twitter.com/2jnugenu"/>
    <hyperlink ref="AY90" r:id="rId455" display="https://twitter.com/isabella83"/>
    <hyperlink ref="AY91" r:id="rId456" display="https://twitter.com/needmesomepie"/>
    <hyperlink ref="AY92" r:id="rId457" display="https://twitter.com/comppolcologne"/>
    <hyperlink ref="AY93" r:id="rId458" display="https://twitter.com/jwaeckerle"/>
    <hyperlink ref="AY94" r:id="rId459" display="https://twitter.com/ingorohlfing"/>
    <hyperlink ref="AY95" r:id="rId460" display="https://twitter.com/franziska"/>
    <hyperlink ref="AY96" r:id="rId461" display="https://twitter.com/arminmertens"/>
    <hyperlink ref="AY97" r:id="rId462" display="https://twitter.com/ognyanova"/>
    <hyperlink ref="AY98" r:id="rId463" display="https://twitter.com/fabiengandon"/>
    <hyperlink ref="AY99" r:id="rId464" display="https://twitter.com/snurb_dot_info"/>
    <hyperlink ref="AY100" r:id="rId465" display="https://twitter.com/jrn_rz"/>
    <hyperlink ref="AY101" r:id="rId466" display="https://twitter.com/franziskapradel"/>
    <hyperlink ref="AY102" r:id="rId467" display="https://twitter.com/stefandie"/>
    <hyperlink ref="AY103" r:id="rId468" display="https://twitter.com/bowlinearl"/>
    <hyperlink ref="AY104" r:id="rId469" display="https://twitter.com/techilosophy"/>
    <hyperlink ref="AY105" r:id="rId470" display="https://twitter.com/cchelmis"/>
    <hyperlink ref="AY106" r:id="rId471" display="https://twitter.com/eugene_siow"/>
    <hyperlink ref="AY107" r:id="rId472" display="https://twitter.com/damewendydbe"/>
    <hyperlink ref="AY108" r:id="rId473" display="https://twitter.com/exdwarf"/>
    <hyperlink ref="AY109" r:id="rId474" display="https://twitter.com/floodserveu"/>
    <hyperlink ref="AY110" r:id="rId475" display="https://twitter.com/shapeid_eu"/>
    <hyperlink ref="AY111" r:id="rId476" display="https://twitter.com/olyerickson"/>
    <hyperlink ref="AY112" r:id="rId477" display="https://twitter.com/nytimes"/>
    <hyperlink ref="AY113" r:id="rId478" display="https://twitter.com/faizapatelbcj"/>
    <hyperlink ref="AY114" r:id="rId479" display="https://twitter.com/creeppro_eit"/>
    <hyperlink ref="AY115" r:id="rId480" display="https://twitter.com/solidmit"/>
    <hyperlink ref="AY116" r:id="rId481" display="https://twitter.com/halani"/>
  </hyperlinks>
  <printOptions/>
  <pageMargins left="0.7" right="0.7" top="0.75" bottom="0.75" header="0.3" footer="0.3"/>
  <pageSetup horizontalDpi="600" verticalDpi="600" orientation="portrait" r:id="rId486"/>
  <drawing r:id="rId485"/>
  <legacyDrawing r:id="rId483"/>
  <tableParts>
    <tablePart r:id="rId4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1812</v>
      </c>
      <c r="Z2" s="13" t="s">
        <v>1824</v>
      </c>
      <c r="AA2" s="13" t="s">
        <v>1855</v>
      </c>
      <c r="AB2" s="13" t="s">
        <v>1919</v>
      </c>
      <c r="AC2" s="13" t="s">
        <v>1995</v>
      </c>
      <c r="AD2" s="13" t="s">
        <v>2018</v>
      </c>
      <c r="AE2" s="13" t="s">
        <v>2019</v>
      </c>
      <c r="AF2" s="13" t="s">
        <v>2034</v>
      </c>
      <c r="AG2" s="118" t="s">
        <v>2387</v>
      </c>
      <c r="AH2" s="118" t="s">
        <v>2388</v>
      </c>
      <c r="AI2" s="118" t="s">
        <v>2389</v>
      </c>
      <c r="AJ2" s="118" t="s">
        <v>2390</v>
      </c>
      <c r="AK2" s="118" t="s">
        <v>2391</v>
      </c>
      <c r="AL2" s="118" t="s">
        <v>2392</v>
      </c>
      <c r="AM2" s="118" t="s">
        <v>2393</v>
      </c>
      <c r="AN2" s="118" t="s">
        <v>2394</v>
      </c>
      <c r="AO2" s="118" t="s">
        <v>2397</v>
      </c>
    </row>
    <row r="3" spans="1:41" ht="15">
      <c r="A3" s="87" t="s">
        <v>1772</v>
      </c>
      <c r="B3" s="65" t="s">
        <v>1779</v>
      </c>
      <c r="C3" s="65" t="s">
        <v>56</v>
      </c>
      <c r="D3" s="104"/>
      <c r="E3" s="103"/>
      <c r="F3" s="105" t="s">
        <v>2406</v>
      </c>
      <c r="G3" s="106"/>
      <c r="H3" s="106"/>
      <c r="I3" s="107">
        <v>3</v>
      </c>
      <c r="J3" s="108"/>
      <c r="K3" s="48">
        <v>42</v>
      </c>
      <c r="L3" s="48">
        <v>114</v>
      </c>
      <c r="M3" s="48">
        <v>7</v>
      </c>
      <c r="N3" s="48">
        <v>121</v>
      </c>
      <c r="O3" s="48">
        <v>0</v>
      </c>
      <c r="P3" s="49">
        <v>0.02631578947368421</v>
      </c>
      <c r="Q3" s="49">
        <v>0.05128205128205128</v>
      </c>
      <c r="R3" s="48">
        <v>1</v>
      </c>
      <c r="S3" s="48">
        <v>0</v>
      </c>
      <c r="T3" s="48">
        <v>42</v>
      </c>
      <c r="U3" s="48">
        <v>121</v>
      </c>
      <c r="V3" s="48">
        <v>2</v>
      </c>
      <c r="W3" s="49">
        <v>1.823129</v>
      </c>
      <c r="X3" s="49">
        <v>0.06794425087108014</v>
      </c>
      <c r="Y3" s="78"/>
      <c r="Z3" s="78"/>
      <c r="AA3" s="78" t="s">
        <v>1856</v>
      </c>
      <c r="AB3" s="84" t="s">
        <v>1920</v>
      </c>
      <c r="AC3" s="84" t="s">
        <v>1996</v>
      </c>
      <c r="AD3" s="84"/>
      <c r="AE3" s="84" t="s">
        <v>2020</v>
      </c>
      <c r="AF3" s="84" t="s">
        <v>2035</v>
      </c>
      <c r="AG3" s="121">
        <v>52</v>
      </c>
      <c r="AH3" s="124">
        <v>4.9523809523809526</v>
      </c>
      <c r="AI3" s="121">
        <v>3</v>
      </c>
      <c r="AJ3" s="124">
        <v>0.2857142857142857</v>
      </c>
      <c r="AK3" s="121">
        <v>0</v>
      </c>
      <c r="AL3" s="124">
        <v>0</v>
      </c>
      <c r="AM3" s="121">
        <v>995</v>
      </c>
      <c r="AN3" s="124">
        <v>94.76190476190476</v>
      </c>
      <c r="AO3" s="121">
        <v>1050</v>
      </c>
    </row>
    <row r="4" spans="1:41" ht="15">
      <c r="A4" s="87" t="s">
        <v>1773</v>
      </c>
      <c r="B4" s="65" t="s">
        <v>1780</v>
      </c>
      <c r="C4" s="65" t="s">
        <v>56</v>
      </c>
      <c r="D4" s="110"/>
      <c r="E4" s="109"/>
      <c r="F4" s="111" t="s">
        <v>2407</v>
      </c>
      <c r="G4" s="112"/>
      <c r="H4" s="112"/>
      <c r="I4" s="113">
        <v>4</v>
      </c>
      <c r="J4" s="114"/>
      <c r="K4" s="48">
        <v>41</v>
      </c>
      <c r="L4" s="48">
        <v>82</v>
      </c>
      <c r="M4" s="48">
        <v>47</v>
      </c>
      <c r="N4" s="48">
        <v>129</v>
      </c>
      <c r="O4" s="48">
        <v>29</v>
      </c>
      <c r="P4" s="49">
        <v>0.08641975308641975</v>
      </c>
      <c r="Q4" s="49">
        <v>0.1590909090909091</v>
      </c>
      <c r="R4" s="48">
        <v>1</v>
      </c>
      <c r="S4" s="48">
        <v>0</v>
      </c>
      <c r="T4" s="48">
        <v>41</v>
      </c>
      <c r="U4" s="48">
        <v>129</v>
      </c>
      <c r="V4" s="48">
        <v>4</v>
      </c>
      <c r="W4" s="49">
        <v>2.335515</v>
      </c>
      <c r="X4" s="49">
        <v>0.05365853658536585</v>
      </c>
      <c r="Y4" s="78" t="s">
        <v>1813</v>
      </c>
      <c r="Z4" s="78" t="s">
        <v>1825</v>
      </c>
      <c r="AA4" s="78" t="s">
        <v>1857</v>
      </c>
      <c r="AB4" s="84" t="s">
        <v>1921</v>
      </c>
      <c r="AC4" s="84" t="s">
        <v>1997</v>
      </c>
      <c r="AD4" s="84" t="s">
        <v>283</v>
      </c>
      <c r="AE4" s="84" t="s">
        <v>2021</v>
      </c>
      <c r="AF4" s="84" t="s">
        <v>2036</v>
      </c>
      <c r="AG4" s="121">
        <v>62</v>
      </c>
      <c r="AH4" s="124">
        <v>3.7552998182919444</v>
      </c>
      <c r="AI4" s="121">
        <v>17</v>
      </c>
      <c r="AJ4" s="124">
        <v>1.029678982434888</v>
      </c>
      <c r="AK4" s="121">
        <v>0</v>
      </c>
      <c r="AL4" s="124">
        <v>0</v>
      </c>
      <c r="AM4" s="121">
        <v>1572</v>
      </c>
      <c r="AN4" s="124">
        <v>95.21502119927317</v>
      </c>
      <c r="AO4" s="121">
        <v>1651</v>
      </c>
    </row>
    <row r="5" spans="1:41" ht="15">
      <c r="A5" s="87" t="s">
        <v>1774</v>
      </c>
      <c r="B5" s="65" t="s">
        <v>1781</v>
      </c>
      <c r="C5" s="65" t="s">
        <v>56</v>
      </c>
      <c r="D5" s="110"/>
      <c r="E5" s="109"/>
      <c r="F5" s="111" t="s">
        <v>2408</v>
      </c>
      <c r="G5" s="112"/>
      <c r="H5" s="112"/>
      <c r="I5" s="113">
        <v>5</v>
      </c>
      <c r="J5" s="114"/>
      <c r="K5" s="48">
        <v>15</v>
      </c>
      <c r="L5" s="48">
        <v>26</v>
      </c>
      <c r="M5" s="48">
        <v>5</v>
      </c>
      <c r="N5" s="48">
        <v>31</v>
      </c>
      <c r="O5" s="48">
        <v>6</v>
      </c>
      <c r="P5" s="49">
        <v>0.041666666666666664</v>
      </c>
      <c r="Q5" s="49">
        <v>0.08</v>
      </c>
      <c r="R5" s="48">
        <v>1</v>
      </c>
      <c r="S5" s="48">
        <v>0</v>
      </c>
      <c r="T5" s="48">
        <v>15</v>
      </c>
      <c r="U5" s="48">
        <v>31</v>
      </c>
      <c r="V5" s="48">
        <v>4</v>
      </c>
      <c r="W5" s="49">
        <v>2.204444</v>
      </c>
      <c r="X5" s="49">
        <v>0.11904761904761904</v>
      </c>
      <c r="Y5" s="78" t="s">
        <v>1814</v>
      </c>
      <c r="Z5" s="78" t="s">
        <v>1826</v>
      </c>
      <c r="AA5" s="78" t="s">
        <v>1858</v>
      </c>
      <c r="AB5" s="84" t="s">
        <v>1922</v>
      </c>
      <c r="AC5" s="84" t="s">
        <v>1998</v>
      </c>
      <c r="AD5" s="84" t="s">
        <v>283</v>
      </c>
      <c r="AE5" s="84" t="s">
        <v>2022</v>
      </c>
      <c r="AF5" s="84" t="s">
        <v>2037</v>
      </c>
      <c r="AG5" s="121">
        <v>7</v>
      </c>
      <c r="AH5" s="124">
        <v>1.4644351464435146</v>
      </c>
      <c r="AI5" s="121">
        <v>3</v>
      </c>
      <c r="AJ5" s="124">
        <v>0.6276150627615062</v>
      </c>
      <c r="AK5" s="121">
        <v>0</v>
      </c>
      <c r="AL5" s="124">
        <v>0</v>
      </c>
      <c r="AM5" s="121">
        <v>468</v>
      </c>
      <c r="AN5" s="124">
        <v>97.90794979079497</v>
      </c>
      <c r="AO5" s="121">
        <v>478</v>
      </c>
    </row>
    <row r="6" spans="1:41" ht="15">
      <c r="A6" s="87" t="s">
        <v>1775</v>
      </c>
      <c r="B6" s="65" t="s">
        <v>1782</v>
      </c>
      <c r="C6" s="65" t="s">
        <v>56</v>
      </c>
      <c r="D6" s="110"/>
      <c r="E6" s="109"/>
      <c r="F6" s="111" t="s">
        <v>2409</v>
      </c>
      <c r="G6" s="112"/>
      <c r="H6" s="112"/>
      <c r="I6" s="113">
        <v>6</v>
      </c>
      <c r="J6" s="114"/>
      <c r="K6" s="48">
        <v>7</v>
      </c>
      <c r="L6" s="48">
        <v>12</v>
      </c>
      <c r="M6" s="48">
        <v>0</v>
      </c>
      <c r="N6" s="48">
        <v>12</v>
      </c>
      <c r="O6" s="48">
        <v>1</v>
      </c>
      <c r="P6" s="49">
        <v>0.1</v>
      </c>
      <c r="Q6" s="49">
        <v>0.18181818181818182</v>
      </c>
      <c r="R6" s="48">
        <v>1</v>
      </c>
      <c r="S6" s="48">
        <v>0</v>
      </c>
      <c r="T6" s="48">
        <v>7</v>
      </c>
      <c r="U6" s="48">
        <v>12</v>
      </c>
      <c r="V6" s="48">
        <v>3</v>
      </c>
      <c r="W6" s="49">
        <v>1.346939</v>
      </c>
      <c r="X6" s="49">
        <v>0.2619047619047619</v>
      </c>
      <c r="Y6" s="78" t="s">
        <v>1815</v>
      </c>
      <c r="Z6" s="78" t="s">
        <v>1827</v>
      </c>
      <c r="AA6" s="78" t="s">
        <v>468</v>
      </c>
      <c r="AB6" s="84" t="s">
        <v>1923</v>
      </c>
      <c r="AC6" s="84" t="s">
        <v>1999</v>
      </c>
      <c r="AD6" s="84"/>
      <c r="AE6" s="84" t="s">
        <v>2023</v>
      </c>
      <c r="AF6" s="84" t="s">
        <v>2038</v>
      </c>
      <c r="AG6" s="121">
        <v>4</v>
      </c>
      <c r="AH6" s="124">
        <v>4.819277108433735</v>
      </c>
      <c r="AI6" s="121">
        <v>3</v>
      </c>
      <c r="AJ6" s="124">
        <v>3.6144578313253013</v>
      </c>
      <c r="AK6" s="121">
        <v>0</v>
      </c>
      <c r="AL6" s="124">
        <v>0</v>
      </c>
      <c r="AM6" s="121">
        <v>76</v>
      </c>
      <c r="AN6" s="124">
        <v>91.56626506024097</v>
      </c>
      <c r="AO6" s="121">
        <v>83</v>
      </c>
    </row>
    <row r="7" spans="1:41" ht="15">
      <c r="A7" s="87" t="s">
        <v>1776</v>
      </c>
      <c r="B7" s="65" t="s">
        <v>1783</v>
      </c>
      <c r="C7" s="65" t="s">
        <v>56</v>
      </c>
      <c r="D7" s="110"/>
      <c r="E7" s="109"/>
      <c r="F7" s="111" t="s">
        <v>2410</v>
      </c>
      <c r="G7" s="112"/>
      <c r="H7" s="112"/>
      <c r="I7" s="113">
        <v>7</v>
      </c>
      <c r="J7" s="114"/>
      <c r="K7" s="48">
        <v>4</v>
      </c>
      <c r="L7" s="48">
        <v>6</v>
      </c>
      <c r="M7" s="48">
        <v>0</v>
      </c>
      <c r="N7" s="48">
        <v>6</v>
      </c>
      <c r="O7" s="48">
        <v>1</v>
      </c>
      <c r="P7" s="49">
        <v>0</v>
      </c>
      <c r="Q7" s="49">
        <v>0</v>
      </c>
      <c r="R7" s="48">
        <v>1</v>
      </c>
      <c r="S7" s="48">
        <v>0</v>
      </c>
      <c r="T7" s="48">
        <v>4</v>
      </c>
      <c r="U7" s="48">
        <v>6</v>
      </c>
      <c r="V7" s="48">
        <v>2</v>
      </c>
      <c r="W7" s="49">
        <v>0.875</v>
      </c>
      <c r="X7" s="49">
        <v>0.4166666666666667</v>
      </c>
      <c r="Y7" s="78"/>
      <c r="Z7" s="78"/>
      <c r="AA7" s="78" t="s">
        <v>1859</v>
      </c>
      <c r="AB7" s="84" t="s">
        <v>1924</v>
      </c>
      <c r="AC7" s="84" t="s">
        <v>2000</v>
      </c>
      <c r="AD7" s="84"/>
      <c r="AE7" s="84" t="s">
        <v>2024</v>
      </c>
      <c r="AF7" s="84" t="s">
        <v>2039</v>
      </c>
      <c r="AG7" s="121">
        <v>5</v>
      </c>
      <c r="AH7" s="124">
        <v>6.172839506172839</v>
      </c>
      <c r="AI7" s="121">
        <v>1</v>
      </c>
      <c r="AJ7" s="124">
        <v>1.2345679012345678</v>
      </c>
      <c r="AK7" s="121">
        <v>0</v>
      </c>
      <c r="AL7" s="124">
        <v>0</v>
      </c>
      <c r="AM7" s="121">
        <v>75</v>
      </c>
      <c r="AN7" s="124">
        <v>92.5925925925926</v>
      </c>
      <c r="AO7" s="121">
        <v>81</v>
      </c>
    </row>
    <row r="8" spans="1:41" ht="15">
      <c r="A8" s="87" t="s">
        <v>1777</v>
      </c>
      <c r="B8" s="65" t="s">
        <v>1784</v>
      </c>
      <c r="C8" s="65" t="s">
        <v>56</v>
      </c>
      <c r="D8" s="110"/>
      <c r="E8" s="109"/>
      <c r="F8" s="111" t="s">
        <v>2411</v>
      </c>
      <c r="G8" s="112"/>
      <c r="H8" s="112"/>
      <c r="I8" s="113">
        <v>8</v>
      </c>
      <c r="J8" s="114"/>
      <c r="K8" s="48">
        <v>3</v>
      </c>
      <c r="L8" s="48">
        <v>3</v>
      </c>
      <c r="M8" s="48">
        <v>2</v>
      </c>
      <c r="N8" s="48">
        <v>5</v>
      </c>
      <c r="O8" s="48">
        <v>2</v>
      </c>
      <c r="P8" s="49">
        <v>0</v>
      </c>
      <c r="Q8" s="49">
        <v>0</v>
      </c>
      <c r="R8" s="48">
        <v>1</v>
      </c>
      <c r="S8" s="48">
        <v>0</v>
      </c>
      <c r="T8" s="48">
        <v>3</v>
      </c>
      <c r="U8" s="48">
        <v>5</v>
      </c>
      <c r="V8" s="48">
        <v>1</v>
      </c>
      <c r="W8" s="49">
        <v>0.666667</v>
      </c>
      <c r="X8" s="49">
        <v>0.5</v>
      </c>
      <c r="Y8" s="78" t="s">
        <v>440</v>
      </c>
      <c r="Z8" s="78" t="s">
        <v>451</v>
      </c>
      <c r="AA8" s="78" t="s">
        <v>463</v>
      </c>
      <c r="AB8" s="84" t="s">
        <v>1925</v>
      </c>
      <c r="AC8" s="84" t="s">
        <v>2001</v>
      </c>
      <c r="AD8" s="84"/>
      <c r="AE8" s="84" t="s">
        <v>2025</v>
      </c>
      <c r="AF8" s="84" t="s">
        <v>2040</v>
      </c>
      <c r="AG8" s="121">
        <v>0</v>
      </c>
      <c r="AH8" s="124">
        <v>0</v>
      </c>
      <c r="AI8" s="121">
        <v>2</v>
      </c>
      <c r="AJ8" s="124">
        <v>1.3793103448275863</v>
      </c>
      <c r="AK8" s="121">
        <v>0</v>
      </c>
      <c r="AL8" s="124">
        <v>0</v>
      </c>
      <c r="AM8" s="121">
        <v>143</v>
      </c>
      <c r="AN8" s="124">
        <v>98.62068965517241</v>
      </c>
      <c r="AO8" s="121">
        <v>145</v>
      </c>
    </row>
    <row r="9" spans="1:41" ht="15">
      <c r="A9" s="87" t="s">
        <v>1778</v>
      </c>
      <c r="B9" s="65" t="s">
        <v>1785</v>
      </c>
      <c r="C9" s="65" t="s">
        <v>56</v>
      </c>
      <c r="D9" s="110"/>
      <c r="E9" s="109"/>
      <c r="F9" s="111" t="s">
        <v>2412</v>
      </c>
      <c r="G9" s="112"/>
      <c r="H9" s="112"/>
      <c r="I9" s="113">
        <v>9</v>
      </c>
      <c r="J9" s="114"/>
      <c r="K9" s="48">
        <v>2</v>
      </c>
      <c r="L9" s="48">
        <v>2</v>
      </c>
      <c r="M9" s="48">
        <v>0</v>
      </c>
      <c r="N9" s="48">
        <v>2</v>
      </c>
      <c r="O9" s="48">
        <v>2</v>
      </c>
      <c r="P9" s="49" t="s">
        <v>2398</v>
      </c>
      <c r="Q9" s="49" t="s">
        <v>2398</v>
      </c>
      <c r="R9" s="48">
        <v>2</v>
      </c>
      <c r="S9" s="48">
        <v>2</v>
      </c>
      <c r="T9" s="48">
        <v>1</v>
      </c>
      <c r="U9" s="48">
        <v>1</v>
      </c>
      <c r="V9" s="48">
        <v>0</v>
      </c>
      <c r="W9" s="49">
        <v>0</v>
      </c>
      <c r="X9" s="49">
        <v>0</v>
      </c>
      <c r="Y9" s="78"/>
      <c r="Z9" s="78"/>
      <c r="AA9" s="78" t="s">
        <v>460</v>
      </c>
      <c r="AB9" s="84" t="s">
        <v>1926</v>
      </c>
      <c r="AC9" s="84" t="s">
        <v>988</v>
      </c>
      <c r="AD9" s="84"/>
      <c r="AE9" s="84"/>
      <c r="AF9" s="84" t="s">
        <v>2041</v>
      </c>
      <c r="AG9" s="121">
        <v>2</v>
      </c>
      <c r="AH9" s="124">
        <v>3.6363636363636362</v>
      </c>
      <c r="AI9" s="121">
        <v>2</v>
      </c>
      <c r="AJ9" s="124">
        <v>3.6363636363636362</v>
      </c>
      <c r="AK9" s="121">
        <v>0</v>
      </c>
      <c r="AL9" s="124">
        <v>0</v>
      </c>
      <c r="AM9" s="121">
        <v>51</v>
      </c>
      <c r="AN9" s="124">
        <v>92.72727272727273</v>
      </c>
      <c r="AO9" s="121">
        <v>55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1772</v>
      </c>
      <c r="B2" s="84" t="s">
        <v>289</v>
      </c>
      <c r="C2" s="78">
        <f>VLOOKUP(GroupVertices[[#This Row],[Vertex]],Vertices[],MATCH("ID",Vertices[[#Headers],[Vertex]:[Vertex Content Word Count]],0),FALSE)</f>
        <v>36</v>
      </c>
    </row>
    <row r="3" spans="1:3" ht="15">
      <c r="A3" s="78" t="s">
        <v>1772</v>
      </c>
      <c r="B3" s="84" t="s">
        <v>280</v>
      </c>
      <c r="C3" s="78">
        <f>VLOOKUP(GroupVertices[[#This Row],[Vertex]],Vertices[],MATCH("ID",Vertices[[#Headers],[Vertex]:[Vertex Content Word Count]],0),FALSE)</f>
        <v>91</v>
      </c>
    </row>
    <row r="4" spans="1:3" ht="15">
      <c r="A4" s="78" t="s">
        <v>1772</v>
      </c>
      <c r="B4" s="84" t="s">
        <v>290</v>
      </c>
      <c r="C4" s="78">
        <f>VLOOKUP(GroupVertices[[#This Row],[Vertex]],Vertices[],MATCH("ID",Vertices[[#Headers],[Vertex]:[Vertex Content Word Count]],0),FALSE)</f>
        <v>47</v>
      </c>
    </row>
    <row r="5" spans="1:3" ht="15">
      <c r="A5" s="78" t="s">
        <v>1772</v>
      </c>
      <c r="B5" s="84" t="s">
        <v>291</v>
      </c>
      <c r="C5" s="78">
        <f>VLOOKUP(GroupVertices[[#This Row],[Vertex]],Vertices[],MATCH("ID",Vertices[[#Headers],[Vertex]:[Vertex Content Word Count]],0),FALSE)</f>
        <v>35</v>
      </c>
    </row>
    <row r="6" spans="1:3" ht="15">
      <c r="A6" s="78" t="s">
        <v>1772</v>
      </c>
      <c r="B6" s="84" t="s">
        <v>278</v>
      </c>
      <c r="C6" s="78">
        <f>VLOOKUP(GroupVertices[[#This Row],[Vertex]],Vertices[],MATCH("ID",Vertices[[#Headers],[Vertex]:[Vertex Content Word Count]],0),FALSE)</f>
        <v>89</v>
      </c>
    </row>
    <row r="7" spans="1:3" ht="15">
      <c r="A7" s="78" t="s">
        <v>1772</v>
      </c>
      <c r="B7" s="84" t="s">
        <v>277</v>
      </c>
      <c r="C7" s="78">
        <f>VLOOKUP(GroupVertices[[#This Row],[Vertex]],Vertices[],MATCH("ID",Vertices[[#Headers],[Vertex]:[Vertex Content Word Count]],0),FALSE)</f>
        <v>88</v>
      </c>
    </row>
    <row r="8" spans="1:3" ht="15">
      <c r="A8" s="78" t="s">
        <v>1772</v>
      </c>
      <c r="B8" s="84" t="s">
        <v>312</v>
      </c>
      <c r="C8" s="78">
        <f>VLOOKUP(GroupVertices[[#This Row],[Vertex]],Vertices[],MATCH("ID",Vertices[[#Headers],[Vertex]:[Vertex Content Word Count]],0),FALSE)</f>
        <v>81</v>
      </c>
    </row>
    <row r="9" spans="1:3" ht="15">
      <c r="A9" s="78" t="s">
        <v>1772</v>
      </c>
      <c r="B9" s="84" t="s">
        <v>311</v>
      </c>
      <c r="C9" s="78">
        <f>VLOOKUP(GroupVertices[[#This Row],[Vertex]],Vertices[],MATCH("ID",Vertices[[#Headers],[Vertex]:[Vertex Content Word Count]],0),FALSE)</f>
        <v>80</v>
      </c>
    </row>
    <row r="10" spans="1:3" ht="15">
      <c r="A10" s="78" t="s">
        <v>1772</v>
      </c>
      <c r="B10" s="84" t="s">
        <v>310</v>
      </c>
      <c r="C10" s="78">
        <f>VLOOKUP(GroupVertices[[#This Row],[Vertex]],Vertices[],MATCH("ID",Vertices[[#Headers],[Vertex]:[Vertex Content Word Count]],0),FALSE)</f>
        <v>79</v>
      </c>
    </row>
    <row r="11" spans="1:3" ht="15">
      <c r="A11" s="78" t="s">
        <v>1772</v>
      </c>
      <c r="B11" s="84" t="s">
        <v>292</v>
      </c>
      <c r="C11" s="78">
        <f>VLOOKUP(GroupVertices[[#This Row],[Vertex]],Vertices[],MATCH("ID",Vertices[[#Headers],[Vertex]:[Vertex Content Word Count]],0),FALSE)</f>
        <v>78</v>
      </c>
    </row>
    <row r="12" spans="1:3" ht="15">
      <c r="A12" s="78" t="s">
        <v>1772</v>
      </c>
      <c r="B12" s="84" t="s">
        <v>275</v>
      </c>
      <c r="C12" s="78">
        <f>VLOOKUP(GroupVertices[[#This Row],[Vertex]],Vertices[],MATCH("ID",Vertices[[#Headers],[Vertex]:[Vertex Content Word Count]],0),FALSE)</f>
        <v>85</v>
      </c>
    </row>
    <row r="13" spans="1:3" ht="15">
      <c r="A13" s="78" t="s">
        <v>1772</v>
      </c>
      <c r="B13" s="84" t="s">
        <v>274</v>
      </c>
      <c r="C13" s="78">
        <f>VLOOKUP(GroupVertices[[#This Row],[Vertex]],Vertices[],MATCH("ID",Vertices[[#Headers],[Vertex]:[Vertex Content Word Count]],0),FALSE)</f>
        <v>84</v>
      </c>
    </row>
    <row r="14" spans="1:3" ht="15">
      <c r="A14" s="78" t="s">
        <v>1772</v>
      </c>
      <c r="B14" s="84" t="s">
        <v>273</v>
      </c>
      <c r="C14" s="78">
        <f>VLOOKUP(GroupVertices[[#This Row],[Vertex]],Vertices[],MATCH("ID",Vertices[[#Headers],[Vertex]:[Vertex Content Word Count]],0),FALSE)</f>
        <v>83</v>
      </c>
    </row>
    <row r="15" spans="1:3" ht="15">
      <c r="A15" s="78" t="s">
        <v>1772</v>
      </c>
      <c r="B15" s="84" t="s">
        <v>272</v>
      </c>
      <c r="C15" s="78">
        <f>VLOOKUP(GroupVertices[[#This Row],[Vertex]],Vertices[],MATCH("ID",Vertices[[#Headers],[Vertex]:[Vertex Content Word Count]],0),FALSE)</f>
        <v>82</v>
      </c>
    </row>
    <row r="16" spans="1:3" ht="15">
      <c r="A16" s="78" t="s">
        <v>1772</v>
      </c>
      <c r="B16" s="84" t="s">
        <v>271</v>
      </c>
      <c r="C16" s="78">
        <f>VLOOKUP(GroupVertices[[#This Row],[Vertex]],Vertices[],MATCH("ID",Vertices[[#Headers],[Vertex]:[Vertex Content Word Count]],0),FALSE)</f>
        <v>77</v>
      </c>
    </row>
    <row r="17" spans="1:3" ht="15">
      <c r="A17" s="78" t="s">
        <v>1772</v>
      </c>
      <c r="B17" s="84" t="s">
        <v>270</v>
      </c>
      <c r="C17" s="78">
        <f>VLOOKUP(GroupVertices[[#This Row],[Vertex]],Vertices[],MATCH("ID",Vertices[[#Headers],[Vertex]:[Vertex Content Word Count]],0),FALSE)</f>
        <v>76</v>
      </c>
    </row>
    <row r="18" spans="1:3" ht="15">
      <c r="A18" s="78" t="s">
        <v>1772</v>
      </c>
      <c r="B18" s="84" t="s">
        <v>269</v>
      </c>
      <c r="C18" s="78">
        <f>VLOOKUP(GroupVertices[[#This Row],[Vertex]],Vertices[],MATCH("ID",Vertices[[#Headers],[Vertex]:[Vertex Content Word Count]],0),FALSE)</f>
        <v>75</v>
      </c>
    </row>
    <row r="19" spans="1:3" ht="15">
      <c r="A19" s="78" t="s">
        <v>1772</v>
      </c>
      <c r="B19" s="84" t="s">
        <v>268</v>
      </c>
      <c r="C19" s="78">
        <f>VLOOKUP(GroupVertices[[#This Row],[Vertex]],Vertices[],MATCH("ID",Vertices[[#Headers],[Vertex]:[Vertex Content Word Count]],0),FALSE)</f>
        <v>74</v>
      </c>
    </row>
    <row r="20" spans="1:3" ht="15">
      <c r="A20" s="78" t="s">
        <v>1772</v>
      </c>
      <c r="B20" s="84" t="s">
        <v>266</v>
      </c>
      <c r="C20" s="78">
        <f>VLOOKUP(GroupVertices[[#This Row],[Vertex]],Vertices[],MATCH("ID",Vertices[[#Headers],[Vertex]:[Vertex Content Word Count]],0),FALSE)</f>
        <v>73</v>
      </c>
    </row>
    <row r="21" spans="1:3" ht="15">
      <c r="A21" s="78" t="s">
        <v>1772</v>
      </c>
      <c r="B21" s="84" t="s">
        <v>265</v>
      </c>
      <c r="C21" s="78">
        <f>VLOOKUP(GroupVertices[[#This Row],[Vertex]],Vertices[],MATCH("ID",Vertices[[#Headers],[Vertex]:[Vertex Content Word Count]],0),FALSE)</f>
        <v>72</v>
      </c>
    </row>
    <row r="22" spans="1:3" ht="15">
      <c r="A22" s="78" t="s">
        <v>1772</v>
      </c>
      <c r="B22" s="84" t="s">
        <v>264</v>
      </c>
      <c r="C22" s="78">
        <f>VLOOKUP(GroupVertices[[#This Row],[Vertex]],Vertices[],MATCH("ID",Vertices[[#Headers],[Vertex]:[Vertex Content Word Count]],0),FALSE)</f>
        <v>71</v>
      </c>
    </row>
    <row r="23" spans="1:3" ht="15">
      <c r="A23" s="78" t="s">
        <v>1772</v>
      </c>
      <c r="B23" s="84" t="s">
        <v>257</v>
      </c>
      <c r="C23" s="78">
        <f>VLOOKUP(GroupVertices[[#This Row],[Vertex]],Vertices[],MATCH("ID",Vertices[[#Headers],[Vertex]:[Vertex Content Word Count]],0),FALSE)</f>
        <v>65</v>
      </c>
    </row>
    <row r="24" spans="1:3" ht="15">
      <c r="A24" s="78" t="s">
        <v>1772</v>
      </c>
      <c r="B24" s="84" t="s">
        <v>254</v>
      </c>
      <c r="C24" s="78">
        <f>VLOOKUP(GroupVertices[[#This Row],[Vertex]],Vertices[],MATCH("ID",Vertices[[#Headers],[Vertex]:[Vertex Content Word Count]],0),FALSE)</f>
        <v>62</v>
      </c>
    </row>
    <row r="25" spans="1:3" ht="15">
      <c r="A25" s="78" t="s">
        <v>1772</v>
      </c>
      <c r="B25" s="84" t="s">
        <v>253</v>
      </c>
      <c r="C25" s="78">
        <f>VLOOKUP(GroupVertices[[#This Row],[Vertex]],Vertices[],MATCH("ID",Vertices[[#Headers],[Vertex]:[Vertex Content Word Count]],0),FALSE)</f>
        <v>61</v>
      </c>
    </row>
    <row r="26" spans="1:3" ht="15">
      <c r="A26" s="78" t="s">
        <v>1772</v>
      </c>
      <c r="B26" s="84" t="s">
        <v>252</v>
      </c>
      <c r="C26" s="78">
        <f>VLOOKUP(GroupVertices[[#This Row],[Vertex]],Vertices[],MATCH("ID",Vertices[[#Headers],[Vertex]:[Vertex Content Word Count]],0),FALSE)</f>
        <v>60</v>
      </c>
    </row>
    <row r="27" spans="1:3" ht="15">
      <c r="A27" s="78" t="s">
        <v>1772</v>
      </c>
      <c r="B27" s="84" t="s">
        <v>251</v>
      </c>
      <c r="C27" s="78">
        <f>VLOOKUP(GroupVertices[[#This Row],[Vertex]],Vertices[],MATCH("ID",Vertices[[#Headers],[Vertex]:[Vertex Content Word Count]],0),FALSE)</f>
        <v>59</v>
      </c>
    </row>
    <row r="28" spans="1:3" ht="15">
      <c r="A28" s="78" t="s">
        <v>1772</v>
      </c>
      <c r="B28" s="84" t="s">
        <v>250</v>
      </c>
      <c r="C28" s="78">
        <f>VLOOKUP(GroupVertices[[#This Row],[Vertex]],Vertices[],MATCH("ID",Vertices[[#Headers],[Vertex]:[Vertex Content Word Count]],0),FALSE)</f>
        <v>58</v>
      </c>
    </row>
    <row r="29" spans="1:3" ht="15">
      <c r="A29" s="78" t="s">
        <v>1772</v>
      </c>
      <c r="B29" s="84" t="s">
        <v>249</v>
      </c>
      <c r="C29" s="78">
        <f>VLOOKUP(GroupVertices[[#This Row],[Vertex]],Vertices[],MATCH("ID",Vertices[[#Headers],[Vertex]:[Vertex Content Word Count]],0),FALSE)</f>
        <v>57</v>
      </c>
    </row>
    <row r="30" spans="1:3" ht="15">
      <c r="A30" s="78" t="s">
        <v>1772</v>
      </c>
      <c r="B30" s="84" t="s">
        <v>248</v>
      </c>
      <c r="C30" s="78">
        <f>VLOOKUP(GroupVertices[[#This Row],[Vertex]],Vertices[],MATCH("ID",Vertices[[#Headers],[Vertex]:[Vertex Content Word Count]],0),FALSE)</f>
        <v>56</v>
      </c>
    </row>
    <row r="31" spans="1:3" ht="15">
      <c r="A31" s="78" t="s">
        <v>1772</v>
      </c>
      <c r="B31" s="84" t="s">
        <v>247</v>
      </c>
      <c r="C31" s="78">
        <f>VLOOKUP(GroupVertices[[#This Row],[Vertex]],Vertices[],MATCH("ID",Vertices[[#Headers],[Vertex]:[Vertex Content Word Count]],0),FALSE)</f>
        <v>55</v>
      </c>
    </row>
    <row r="32" spans="1:3" ht="15">
      <c r="A32" s="78" t="s">
        <v>1772</v>
      </c>
      <c r="B32" s="84" t="s">
        <v>246</v>
      </c>
      <c r="C32" s="78">
        <f>VLOOKUP(GroupVertices[[#This Row],[Vertex]],Vertices[],MATCH("ID",Vertices[[#Headers],[Vertex]:[Vertex Content Word Count]],0),FALSE)</f>
        <v>54</v>
      </c>
    </row>
    <row r="33" spans="1:3" ht="15">
      <c r="A33" s="78" t="s">
        <v>1772</v>
      </c>
      <c r="B33" s="84" t="s">
        <v>245</v>
      </c>
      <c r="C33" s="78">
        <f>VLOOKUP(GroupVertices[[#This Row],[Vertex]],Vertices[],MATCH("ID",Vertices[[#Headers],[Vertex]:[Vertex Content Word Count]],0),FALSE)</f>
        <v>53</v>
      </c>
    </row>
    <row r="34" spans="1:3" ht="15">
      <c r="A34" s="78" t="s">
        <v>1772</v>
      </c>
      <c r="B34" s="84" t="s">
        <v>244</v>
      </c>
      <c r="C34" s="78">
        <f>VLOOKUP(GroupVertices[[#This Row],[Vertex]],Vertices[],MATCH("ID",Vertices[[#Headers],[Vertex]:[Vertex Content Word Count]],0),FALSE)</f>
        <v>52</v>
      </c>
    </row>
    <row r="35" spans="1:3" ht="15">
      <c r="A35" s="78" t="s">
        <v>1772</v>
      </c>
      <c r="B35" s="84" t="s">
        <v>243</v>
      </c>
      <c r="C35" s="78">
        <f>VLOOKUP(GroupVertices[[#This Row],[Vertex]],Vertices[],MATCH("ID",Vertices[[#Headers],[Vertex]:[Vertex Content Word Count]],0),FALSE)</f>
        <v>51</v>
      </c>
    </row>
    <row r="36" spans="1:3" ht="15">
      <c r="A36" s="78" t="s">
        <v>1772</v>
      </c>
      <c r="B36" s="84" t="s">
        <v>242</v>
      </c>
      <c r="C36" s="78">
        <f>VLOOKUP(GroupVertices[[#This Row],[Vertex]],Vertices[],MATCH("ID",Vertices[[#Headers],[Vertex]:[Vertex Content Word Count]],0),FALSE)</f>
        <v>50</v>
      </c>
    </row>
    <row r="37" spans="1:3" ht="15">
      <c r="A37" s="78" t="s">
        <v>1772</v>
      </c>
      <c r="B37" s="84" t="s">
        <v>241</v>
      </c>
      <c r="C37" s="78">
        <f>VLOOKUP(GroupVertices[[#This Row],[Vertex]],Vertices[],MATCH("ID",Vertices[[#Headers],[Vertex]:[Vertex Content Word Count]],0),FALSE)</f>
        <v>49</v>
      </c>
    </row>
    <row r="38" spans="1:3" ht="15">
      <c r="A38" s="78" t="s">
        <v>1772</v>
      </c>
      <c r="B38" s="84" t="s">
        <v>240</v>
      </c>
      <c r="C38" s="78">
        <f>VLOOKUP(GroupVertices[[#This Row],[Vertex]],Vertices[],MATCH("ID",Vertices[[#Headers],[Vertex]:[Vertex Content Word Count]],0),FALSE)</f>
        <v>48</v>
      </c>
    </row>
    <row r="39" spans="1:3" ht="15">
      <c r="A39" s="78" t="s">
        <v>1772</v>
      </c>
      <c r="B39" s="84" t="s">
        <v>239</v>
      </c>
      <c r="C39" s="78">
        <f>VLOOKUP(GroupVertices[[#This Row],[Vertex]],Vertices[],MATCH("ID",Vertices[[#Headers],[Vertex]:[Vertex Content Word Count]],0),FALSE)</f>
        <v>46</v>
      </c>
    </row>
    <row r="40" spans="1:3" ht="15">
      <c r="A40" s="78" t="s">
        <v>1772</v>
      </c>
      <c r="B40" s="84" t="s">
        <v>237</v>
      </c>
      <c r="C40" s="78">
        <f>VLOOKUP(GroupVertices[[#This Row],[Vertex]],Vertices[],MATCH("ID",Vertices[[#Headers],[Vertex]:[Vertex Content Word Count]],0),FALSE)</f>
        <v>44</v>
      </c>
    </row>
    <row r="41" spans="1:3" ht="15">
      <c r="A41" s="78" t="s">
        <v>1772</v>
      </c>
      <c r="B41" s="84" t="s">
        <v>236</v>
      </c>
      <c r="C41" s="78">
        <f>VLOOKUP(GroupVertices[[#This Row],[Vertex]],Vertices[],MATCH("ID",Vertices[[#Headers],[Vertex]:[Vertex Content Word Count]],0),FALSE)</f>
        <v>43</v>
      </c>
    </row>
    <row r="42" spans="1:3" ht="15">
      <c r="A42" s="78" t="s">
        <v>1772</v>
      </c>
      <c r="B42" s="84" t="s">
        <v>231</v>
      </c>
      <c r="C42" s="78">
        <f>VLOOKUP(GroupVertices[[#This Row],[Vertex]],Vertices[],MATCH("ID",Vertices[[#Headers],[Vertex]:[Vertex Content Word Count]],0),FALSE)</f>
        <v>37</v>
      </c>
    </row>
    <row r="43" spans="1:3" ht="15">
      <c r="A43" s="78" t="s">
        <v>1772</v>
      </c>
      <c r="B43" s="84" t="s">
        <v>230</v>
      </c>
      <c r="C43" s="78">
        <f>VLOOKUP(GroupVertices[[#This Row],[Vertex]],Vertices[],MATCH("ID",Vertices[[#Headers],[Vertex]:[Vertex Content Word Count]],0),FALSE)</f>
        <v>34</v>
      </c>
    </row>
    <row r="44" spans="1:3" ht="15">
      <c r="A44" s="78" t="s">
        <v>1773</v>
      </c>
      <c r="B44" s="84" t="s">
        <v>303</v>
      </c>
      <c r="C44" s="78">
        <f>VLOOKUP(GroupVertices[[#This Row],[Vertex]],Vertices[],MATCH("ID",Vertices[[#Headers],[Vertex]:[Vertex Content Word Count]],0),FALSE)</f>
        <v>116</v>
      </c>
    </row>
    <row r="45" spans="1:3" ht="15">
      <c r="A45" s="78" t="s">
        <v>1773</v>
      </c>
      <c r="B45" s="84" t="s">
        <v>304</v>
      </c>
      <c r="C45" s="78">
        <f>VLOOKUP(GroupVertices[[#This Row],[Vertex]],Vertices[],MATCH("ID",Vertices[[#Headers],[Vertex]:[Vertex Content Word Count]],0),FALSE)</f>
        <v>104</v>
      </c>
    </row>
    <row r="46" spans="1:3" ht="15">
      <c r="A46" s="78" t="s">
        <v>1773</v>
      </c>
      <c r="B46" s="84" t="s">
        <v>321</v>
      </c>
      <c r="C46" s="78">
        <f>VLOOKUP(GroupVertices[[#This Row],[Vertex]],Vertices[],MATCH("ID",Vertices[[#Headers],[Vertex]:[Vertex Content Word Count]],0),FALSE)</f>
        <v>110</v>
      </c>
    </row>
    <row r="47" spans="1:3" ht="15">
      <c r="A47" s="78" t="s">
        <v>1773</v>
      </c>
      <c r="B47" s="84" t="s">
        <v>283</v>
      </c>
      <c r="C47" s="78">
        <f>VLOOKUP(GroupVertices[[#This Row],[Vertex]],Vertices[],MATCH("ID",Vertices[[#Headers],[Vertex]:[Vertex Content Word Count]],0),FALSE)</f>
        <v>27</v>
      </c>
    </row>
    <row r="48" spans="1:3" ht="15">
      <c r="A48" s="78" t="s">
        <v>1773</v>
      </c>
      <c r="B48" s="84" t="s">
        <v>305</v>
      </c>
      <c r="C48" s="78">
        <f>VLOOKUP(GroupVertices[[#This Row],[Vertex]],Vertices[],MATCH("ID",Vertices[[#Headers],[Vertex]:[Vertex Content Word Count]],0),FALSE)</f>
        <v>24</v>
      </c>
    </row>
    <row r="49" spans="1:3" ht="15">
      <c r="A49" s="78" t="s">
        <v>1773</v>
      </c>
      <c r="B49" s="84" t="s">
        <v>300</v>
      </c>
      <c r="C49" s="78">
        <f>VLOOKUP(GroupVertices[[#This Row],[Vertex]],Vertices[],MATCH("ID",Vertices[[#Headers],[Vertex]:[Vertex Content Word Count]],0),FALSE)</f>
        <v>32</v>
      </c>
    </row>
    <row r="50" spans="1:3" ht="15">
      <c r="A50" s="78" t="s">
        <v>1773</v>
      </c>
      <c r="B50" s="84" t="s">
        <v>299</v>
      </c>
      <c r="C50" s="78">
        <f>VLOOKUP(GroupVertices[[#This Row],[Vertex]],Vertices[],MATCH("ID",Vertices[[#Headers],[Vertex]:[Vertex Content Word Count]],0),FALSE)</f>
        <v>13</v>
      </c>
    </row>
    <row r="51" spans="1:3" ht="15">
      <c r="A51" s="78" t="s">
        <v>1773</v>
      </c>
      <c r="B51" s="84" t="s">
        <v>325</v>
      </c>
      <c r="C51" s="78">
        <f>VLOOKUP(GroupVertices[[#This Row],[Vertex]],Vertices[],MATCH("ID",Vertices[[#Headers],[Vertex]:[Vertex Content Word Count]],0),FALSE)</f>
        <v>115</v>
      </c>
    </row>
    <row r="52" spans="1:3" ht="15">
      <c r="A52" s="78" t="s">
        <v>1773</v>
      </c>
      <c r="B52" s="84" t="s">
        <v>298</v>
      </c>
      <c r="C52" s="78">
        <f>VLOOKUP(GroupVertices[[#This Row],[Vertex]],Vertices[],MATCH("ID",Vertices[[#Headers],[Vertex]:[Vertex Content Word Count]],0),FALSE)</f>
        <v>111</v>
      </c>
    </row>
    <row r="53" spans="1:3" ht="15">
      <c r="A53" s="78" t="s">
        <v>1773</v>
      </c>
      <c r="B53" s="84" t="s">
        <v>324</v>
      </c>
      <c r="C53" s="78">
        <f>VLOOKUP(GroupVertices[[#This Row],[Vertex]],Vertices[],MATCH("ID",Vertices[[#Headers],[Vertex]:[Vertex Content Word Count]],0),FALSE)</f>
        <v>114</v>
      </c>
    </row>
    <row r="54" spans="1:3" ht="15">
      <c r="A54" s="78" t="s">
        <v>1773</v>
      </c>
      <c r="B54" s="84" t="s">
        <v>323</v>
      </c>
      <c r="C54" s="78">
        <f>VLOOKUP(GroupVertices[[#This Row],[Vertex]],Vertices[],MATCH("ID",Vertices[[#Headers],[Vertex]:[Vertex Content Word Count]],0),FALSE)</f>
        <v>113</v>
      </c>
    </row>
    <row r="55" spans="1:3" ht="15">
      <c r="A55" s="78" t="s">
        <v>1773</v>
      </c>
      <c r="B55" s="84" t="s">
        <v>322</v>
      </c>
      <c r="C55" s="78">
        <f>VLOOKUP(GroupVertices[[#This Row],[Vertex]],Vertices[],MATCH("ID",Vertices[[#Headers],[Vertex]:[Vertex Content Word Count]],0),FALSE)</f>
        <v>112</v>
      </c>
    </row>
    <row r="56" spans="1:3" ht="15">
      <c r="A56" s="78" t="s">
        <v>1773</v>
      </c>
      <c r="B56" s="84" t="s">
        <v>296</v>
      </c>
      <c r="C56" s="78">
        <f>VLOOKUP(GroupVertices[[#This Row],[Vertex]],Vertices[],MATCH("ID",Vertices[[#Headers],[Vertex]:[Vertex Content Word Count]],0),FALSE)</f>
        <v>107</v>
      </c>
    </row>
    <row r="57" spans="1:3" ht="15">
      <c r="A57" s="78" t="s">
        <v>1773</v>
      </c>
      <c r="B57" s="84" t="s">
        <v>320</v>
      </c>
      <c r="C57" s="78">
        <f>VLOOKUP(GroupVertices[[#This Row],[Vertex]],Vertices[],MATCH("ID",Vertices[[#Headers],[Vertex]:[Vertex Content Word Count]],0),FALSE)</f>
        <v>109</v>
      </c>
    </row>
    <row r="58" spans="1:3" ht="15">
      <c r="A58" s="78" t="s">
        <v>1773</v>
      </c>
      <c r="B58" s="84" t="s">
        <v>297</v>
      </c>
      <c r="C58" s="78">
        <f>VLOOKUP(GroupVertices[[#This Row],[Vertex]],Vertices[],MATCH("ID",Vertices[[#Headers],[Vertex]:[Vertex Content Word Count]],0),FALSE)</f>
        <v>108</v>
      </c>
    </row>
    <row r="59" spans="1:3" ht="15">
      <c r="A59" s="78" t="s">
        <v>1773</v>
      </c>
      <c r="B59" s="84" t="s">
        <v>295</v>
      </c>
      <c r="C59" s="78">
        <f>VLOOKUP(GroupVertices[[#This Row],[Vertex]],Vertices[],MATCH("ID",Vertices[[#Headers],[Vertex]:[Vertex Content Word Count]],0),FALSE)</f>
        <v>106</v>
      </c>
    </row>
    <row r="60" spans="1:3" ht="15">
      <c r="A60" s="78" t="s">
        <v>1773</v>
      </c>
      <c r="B60" s="84" t="s">
        <v>294</v>
      </c>
      <c r="C60" s="78">
        <f>VLOOKUP(GroupVertices[[#This Row],[Vertex]],Vertices[],MATCH("ID",Vertices[[#Headers],[Vertex]:[Vertex Content Word Count]],0),FALSE)</f>
        <v>105</v>
      </c>
    </row>
    <row r="61" spans="1:3" ht="15">
      <c r="A61" s="78" t="s">
        <v>1773</v>
      </c>
      <c r="B61" s="84" t="s">
        <v>293</v>
      </c>
      <c r="C61" s="78">
        <f>VLOOKUP(GroupVertices[[#This Row],[Vertex]],Vertices[],MATCH("ID",Vertices[[#Headers],[Vertex]:[Vertex Content Word Count]],0),FALSE)</f>
        <v>103</v>
      </c>
    </row>
    <row r="62" spans="1:3" ht="15">
      <c r="A62" s="78" t="s">
        <v>1773</v>
      </c>
      <c r="B62" s="84" t="s">
        <v>285</v>
      </c>
      <c r="C62" s="78">
        <f>VLOOKUP(GroupVertices[[#This Row],[Vertex]],Vertices[],MATCH("ID",Vertices[[#Headers],[Vertex]:[Vertex Content Word Count]],0),FALSE)</f>
        <v>87</v>
      </c>
    </row>
    <row r="63" spans="1:3" ht="15">
      <c r="A63" s="78" t="s">
        <v>1773</v>
      </c>
      <c r="B63" s="84" t="s">
        <v>318</v>
      </c>
      <c r="C63" s="78">
        <f>VLOOKUP(GroupVertices[[#This Row],[Vertex]],Vertices[],MATCH("ID",Vertices[[#Headers],[Vertex]:[Vertex Content Word Count]],0),FALSE)</f>
        <v>99</v>
      </c>
    </row>
    <row r="64" spans="1:3" ht="15">
      <c r="A64" s="78" t="s">
        <v>1773</v>
      </c>
      <c r="B64" s="84" t="s">
        <v>317</v>
      </c>
      <c r="C64" s="78">
        <f>VLOOKUP(GroupVertices[[#This Row],[Vertex]],Vertices[],MATCH("ID",Vertices[[#Headers],[Vertex]:[Vertex Content Word Count]],0),FALSE)</f>
        <v>98</v>
      </c>
    </row>
    <row r="65" spans="1:3" ht="15">
      <c r="A65" s="78" t="s">
        <v>1773</v>
      </c>
      <c r="B65" s="84" t="s">
        <v>316</v>
      </c>
      <c r="C65" s="78">
        <f>VLOOKUP(GroupVertices[[#This Row],[Vertex]],Vertices[],MATCH("ID",Vertices[[#Headers],[Vertex]:[Vertex Content Word Count]],0),FALSE)</f>
        <v>97</v>
      </c>
    </row>
    <row r="66" spans="1:3" ht="15">
      <c r="A66" s="78" t="s">
        <v>1773</v>
      </c>
      <c r="B66" s="84" t="s">
        <v>279</v>
      </c>
      <c r="C66" s="78">
        <f>VLOOKUP(GroupVertices[[#This Row],[Vertex]],Vertices[],MATCH("ID",Vertices[[#Headers],[Vertex]:[Vertex Content Word Count]],0),FALSE)</f>
        <v>90</v>
      </c>
    </row>
    <row r="67" spans="1:3" ht="15">
      <c r="A67" s="78" t="s">
        <v>1773</v>
      </c>
      <c r="B67" s="84" t="s">
        <v>302</v>
      </c>
      <c r="C67" s="78">
        <f>VLOOKUP(GroupVertices[[#This Row],[Vertex]],Vertices[],MATCH("ID",Vertices[[#Headers],[Vertex]:[Vertex Content Word Count]],0),FALSE)</f>
        <v>70</v>
      </c>
    </row>
    <row r="68" spans="1:3" ht="15">
      <c r="A68" s="78" t="s">
        <v>1773</v>
      </c>
      <c r="B68" s="84" t="s">
        <v>276</v>
      </c>
      <c r="C68" s="78">
        <f>VLOOKUP(GroupVertices[[#This Row],[Vertex]],Vertices[],MATCH("ID",Vertices[[#Headers],[Vertex]:[Vertex Content Word Count]],0),FALSE)</f>
        <v>86</v>
      </c>
    </row>
    <row r="69" spans="1:3" ht="15">
      <c r="A69" s="78" t="s">
        <v>1773</v>
      </c>
      <c r="B69" s="84" t="s">
        <v>263</v>
      </c>
      <c r="C69" s="78">
        <f>VLOOKUP(GroupVertices[[#This Row],[Vertex]],Vertices[],MATCH("ID",Vertices[[#Headers],[Vertex]:[Vertex Content Word Count]],0),FALSE)</f>
        <v>69</v>
      </c>
    </row>
    <row r="70" spans="1:3" ht="15">
      <c r="A70" s="78" t="s">
        <v>1773</v>
      </c>
      <c r="B70" s="84" t="s">
        <v>262</v>
      </c>
      <c r="C70" s="78">
        <f>VLOOKUP(GroupVertices[[#This Row],[Vertex]],Vertices[],MATCH("ID",Vertices[[#Headers],[Vertex]:[Vertex Content Word Count]],0),FALSE)</f>
        <v>68</v>
      </c>
    </row>
    <row r="71" spans="1:3" ht="15">
      <c r="A71" s="78" t="s">
        <v>1773</v>
      </c>
      <c r="B71" s="84" t="s">
        <v>232</v>
      </c>
      <c r="C71" s="78">
        <f>VLOOKUP(GroupVertices[[#This Row],[Vertex]],Vertices[],MATCH("ID",Vertices[[#Headers],[Vertex]:[Vertex Content Word Count]],0),FALSE)</f>
        <v>38</v>
      </c>
    </row>
    <row r="72" spans="1:3" ht="15">
      <c r="A72" s="78" t="s">
        <v>1773</v>
      </c>
      <c r="B72" s="84" t="s">
        <v>267</v>
      </c>
      <c r="C72" s="78">
        <f>VLOOKUP(GroupVertices[[#This Row],[Vertex]],Vertices[],MATCH("ID",Vertices[[#Headers],[Vertex]:[Vertex Content Word Count]],0),FALSE)</f>
        <v>30</v>
      </c>
    </row>
    <row r="73" spans="1:3" ht="15">
      <c r="A73" s="78" t="s">
        <v>1773</v>
      </c>
      <c r="B73" s="84" t="s">
        <v>258</v>
      </c>
      <c r="C73" s="78">
        <f>VLOOKUP(GroupVertices[[#This Row],[Vertex]],Vertices[],MATCH("ID",Vertices[[#Headers],[Vertex]:[Vertex Content Word Count]],0),FALSE)</f>
        <v>66</v>
      </c>
    </row>
    <row r="74" spans="1:3" ht="15">
      <c r="A74" s="78" t="s">
        <v>1773</v>
      </c>
      <c r="B74" s="84" t="s">
        <v>301</v>
      </c>
      <c r="C74" s="78">
        <f>VLOOKUP(GroupVertices[[#This Row],[Vertex]],Vertices[],MATCH("ID",Vertices[[#Headers],[Vertex]:[Vertex Content Word Count]],0),FALSE)</f>
        <v>29</v>
      </c>
    </row>
    <row r="75" spans="1:3" ht="15">
      <c r="A75" s="78" t="s">
        <v>1773</v>
      </c>
      <c r="B75" s="84" t="s">
        <v>255</v>
      </c>
      <c r="C75" s="78">
        <f>VLOOKUP(GroupVertices[[#This Row],[Vertex]],Vertices[],MATCH("ID",Vertices[[#Headers],[Vertex]:[Vertex Content Word Count]],0),FALSE)</f>
        <v>63</v>
      </c>
    </row>
    <row r="76" spans="1:3" ht="15">
      <c r="A76" s="78" t="s">
        <v>1773</v>
      </c>
      <c r="B76" s="84" t="s">
        <v>238</v>
      </c>
      <c r="C76" s="78">
        <f>VLOOKUP(GroupVertices[[#This Row],[Vertex]],Vertices[],MATCH("ID",Vertices[[#Headers],[Vertex]:[Vertex Content Word Count]],0),FALSE)</f>
        <v>45</v>
      </c>
    </row>
    <row r="77" spans="1:3" ht="15">
      <c r="A77" s="78" t="s">
        <v>1773</v>
      </c>
      <c r="B77" s="84" t="s">
        <v>309</v>
      </c>
      <c r="C77" s="78">
        <f>VLOOKUP(GroupVertices[[#This Row],[Vertex]],Vertices[],MATCH("ID",Vertices[[#Headers],[Vertex]:[Vertex Content Word Count]],0),FALSE)</f>
        <v>39</v>
      </c>
    </row>
    <row r="78" spans="1:3" ht="15">
      <c r="A78" s="78" t="s">
        <v>1773</v>
      </c>
      <c r="B78" s="84" t="s">
        <v>229</v>
      </c>
      <c r="C78" s="78">
        <f>VLOOKUP(GroupVertices[[#This Row],[Vertex]],Vertices[],MATCH("ID",Vertices[[#Headers],[Vertex]:[Vertex Content Word Count]],0),FALSE)</f>
        <v>33</v>
      </c>
    </row>
    <row r="79" spans="1:3" ht="15">
      <c r="A79" s="78" t="s">
        <v>1773</v>
      </c>
      <c r="B79" s="84" t="s">
        <v>228</v>
      </c>
      <c r="C79" s="78">
        <f>VLOOKUP(GroupVertices[[#This Row],[Vertex]],Vertices[],MATCH("ID",Vertices[[#Headers],[Vertex]:[Vertex Content Word Count]],0),FALSE)</f>
        <v>31</v>
      </c>
    </row>
    <row r="80" spans="1:3" ht="15">
      <c r="A80" s="78" t="s">
        <v>1773</v>
      </c>
      <c r="B80" s="84" t="s">
        <v>227</v>
      </c>
      <c r="C80" s="78">
        <f>VLOOKUP(GroupVertices[[#This Row],[Vertex]],Vertices[],MATCH("ID",Vertices[[#Headers],[Vertex]:[Vertex Content Word Count]],0),FALSE)</f>
        <v>28</v>
      </c>
    </row>
    <row r="81" spans="1:3" ht="15">
      <c r="A81" s="78" t="s">
        <v>1773</v>
      </c>
      <c r="B81" s="84" t="s">
        <v>284</v>
      </c>
      <c r="C81" s="78">
        <f>VLOOKUP(GroupVertices[[#This Row],[Vertex]],Vertices[],MATCH("ID",Vertices[[#Headers],[Vertex]:[Vertex Content Word Count]],0),FALSE)</f>
        <v>26</v>
      </c>
    </row>
    <row r="82" spans="1:3" ht="15">
      <c r="A82" s="78" t="s">
        <v>1773</v>
      </c>
      <c r="B82" s="84" t="s">
        <v>226</v>
      </c>
      <c r="C82" s="78">
        <f>VLOOKUP(GroupVertices[[#This Row],[Vertex]],Vertices[],MATCH("ID",Vertices[[#Headers],[Vertex]:[Vertex Content Word Count]],0),FALSE)</f>
        <v>25</v>
      </c>
    </row>
    <row r="83" spans="1:3" ht="15">
      <c r="A83" s="78" t="s">
        <v>1773</v>
      </c>
      <c r="B83" s="84" t="s">
        <v>225</v>
      </c>
      <c r="C83" s="78">
        <f>VLOOKUP(GroupVertices[[#This Row],[Vertex]],Vertices[],MATCH("ID",Vertices[[#Headers],[Vertex]:[Vertex Content Word Count]],0),FALSE)</f>
        <v>23</v>
      </c>
    </row>
    <row r="84" spans="1:3" ht="15">
      <c r="A84" s="78" t="s">
        <v>1773</v>
      </c>
      <c r="B84" s="84" t="s">
        <v>216</v>
      </c>
      <c r="C84" s="78">
        <f>VLOOKUP(GroupVertices[[#This Row],[Vertex]],Vertices[],MATCH("ID",Vertices[[#Headers],[Vertex]:[Vertex Content Word Count]],0),FALSE)</f>
        <v>12</v>
      </c>
    </row>
    <row r="85" spans="1:3" ht="15">
      <c r="A85" s="78" t="s">
        <v>1774</v>
      </c>
      <c r="B85" s="84" t="s">
        <v>288</v>
      </c>
      <c r="C85" s="78">
        <f>VLOOKUP(GroupVertices[[#This Row],[Vertex]],Vertices[],MATCH("ID",Vertices[[#Headers],[Vertex]:[Vertex Content Word Count]],0),FALSE)</f>
        <v>9</v>
      </c>
    </row>
    <row r="86" spans="1:3" ht="15">
      <c r="A86" s="78" t="s">
        <v>1774</v>
      </c>
      <c r="B86" s="84" t="s">
        <v>307</v>
      </c>
      <c r="C86" s="78">
        <f>VLOOKUP(GroupVertices[[#This Row],[Vertex]],Vertices[],MATCH("ID",Vertices[[#Headers],[Vertex]:[Vertex Content Word Count]],0),FALSE)</f>
        <v>8</v>
      </c>
    </row>
    <row r="87" spans="1:3" ht="15">
      <c r="A87" s="78" t="s">
        <v>1774</v>
      </c>
      <c r="B87" s="84" t="s">
        <v>260</v>
      </c>
      <c r="C87" s="78">
        <f>VLOOKUP(GroupVertices[[#This Row],[Vertex]],Vertices[],MATCH("ID",Vertices[[#Headers],[Vertex]:[Vertex Content Word Count]],0),FALSE)</f>
        <v>11</v>
      </c>
    </row>
    <row r="88" spans="1:3" ht="15">
      <c r="A88" s="78" t="s">
        <v>1774</v>
      </c>
      <c r="B88" s="84" t="s">
        <v>319</v>
      </c>
      <c r="C88" s="78">
        <f>VLOOKUP(GroupVertices[[#This Row],[Vertex]],Vertices[],MATCH("ID",Vertices[[#Headers],[Vertex]:[Vertex Content Word Count]],0),FALSE)</f>
        <v>102</v>
      </c>
    </row>
    <row r="89" spans="1:3" ht="15">
      <c r="A89" s="78" t="s">
        <v>1774</v>
      </c>
      <c r="B89" s="84" t="s">
        <v>261</v>
      </c>
      <c r="C89" s="78">
        <f>VLOOKUP(GroupVertices[[#This Row],[Vertex]],Vertices[],MATCH("ID",Vertices[[#Headers],[Vertex]:[Vertex Content Word Count]],0),FALSE)</f>
        <v>67</v>
      </c>
    </row>
    <row r="90" spans="1:3" ht="15">
      <c r="A90" s="78" t="s">
        <v>1774</v>
      </c>
      <c r="B90" s="84" t="s">
        <v>259</v>
      </c>
      <c r="C90" s="78">
        <f>VLOOKUP(GroupVertices[[#This Row],[Vertex]],Vertices[],MATCH("ID",Vertices[[#Headers],[Vertex]:[Vertex Content Word Count]],0),FALSE)</f>
        <v>41</v>
      </c>
    </row>
    <row r="91" spans="1:3" ht="15">
      <c r="A91" s="78" t="s">
        <v>1774</v>
      </c>
      <c r="B91" s="84" t="s">
        <v>256</v>
      </c>
      <c r="C91" s="78">
        <f>VLOOKUP(GroupVertices[[#This Row],[Vertex]],Vertices[],MATCH("ID",Vertices[[#Headers],[Vertex]:[Vertex Content Word Count]],0),FALSE)</f>
        <v>64</v>
      </c>
    </row>
    <row r="92" spans="1:3" ht="15">
      <c r="A92" s="78" t="s">
        <v>1774</v>
      </c>
      <c r="B92" s="84" t="s">
        <v>233</v>
      </c>
      <c r="C92" s="78">
        <f>VLOOKUP(GroupVertices[[#This Row],[Vertex]],Vertices[],MATCH("ID",Vertices[[#Headers],[Vertex]:[Vertex Content Word Count]],0),FALSE)</f>
        <v>40</v>
      </c>
    </row>
    <row r="93" spans="1:3" ht="15">
      <c r="A93" s="78" t="s">
        <v>1774</v>
      </c>
      <c r="B93" s="84" t="s">
        <v>224</v>
      </c>
      <c r="C93" s="78">
        <f>VLOOKUP(GroupVertices[[#This Row],[Vertex]],Vertices[],MATCH("ID",Vertices[[#Headers],[Vertex]:[Vertex Content Word Count]],0),FALSE)</f>
        <v>22</v>
      </c>
    </row>
    <row r="94" spans="1:3" ht="15">
      <c r="A94" s="78" t="s">
        <v>1774</v>
      </c>
      <c r="B94" s="84" t="s">
        <v>223</v>
      </c>
      <c r="C94" s="78">
        <f>VLOOKUP(GroupVertices[[#This Row],[Vertex]],Vertices[],MATCH("ID",Vertices[[#Headers],[Vertex]:[Vertex Content Word Count]],0),FALSE)</f>
        <v>21</v>
      </c>
    </row>
    <row r="95" spans="1:3" ht="15">
      <c r="A95" s="78" t="s">
        <v>1774</v>
      </c>
      <c r="B95" s="84" t="s">
        <v>220</v>
      </c>
      <c r="C95" s="78">
        <f>VLOOKUP(GroupVertices[[#This Row],[Vertex]],Vertices[],MATCH("ID",Vertices[[#Headers],[Vertex]:[Vertex Content Word Count]],0),FALSE)</f>
        <v>16</v>
      </c>
    </row>
    <row r="96" spans="1:3" ht="15">
      <c r="A96" s="78" t="s">
        <v>1774</v>
      </c>
      <c r="B96" s="84" t="s">
        <v>219</v>
      </c>
      <c r="C96" s="78">
        <f>VLOOKUP(GroupVertices[[#This Row],[Vertex]],Vertices[],MATCH("ID",Vertices[[#Headers],[Vertex]:[Vertex Content Word Count]],0),FALSE)</f>
        <v>15</v>
      </c>
    </row>
    <row r="97" spans="1:3" ht="15">
      <c r="A97" s="78" t="s">
        <v>1774</v>
      </c>
      <c r="B97" s="84" t="s">
        <v>217</v>
      </c>
      <c r="C97" s="78">
        <f>VLOOKUP(GroupVertices[[#This Row],[Vertex]],Vertices[],MATCH("ID",Vertices[[#Headers],[Vertex]:[Vertex Content Word Count]],0),FALSE)</f>
        <v>14</v>
      </c>
    </row>
    <row r="98" spans="1:3" ht="15">
      <c r="A98" s="78" t="s">
        <v>1774</v>
      </c>
      <c r="B98" s="84" t="s">
        <v>215</v>
      </c>
      <c r="C98" s="78">
        <f>VLOOKUP(GroupVertices[[#This Row],[Vertex]],Vertices[],MATCH("ID",Vertices[[#Headers],[Vertex]:[Vertex Content Word Count]],0),FALSE)</f>
        <v>10</v>
      </c>
    </row>
    <row r="99" spans="1:3" ht="15">
      <c r="A99" s="78" t="s">
        <v>1774</v>
      </c>
      <c r="B99" s="84" t="s">
        <v>214</v>
      </c>
      <c r="C99" s="78">
        <f>VLOOKUP(GroupVertices[[#This Row],[Vertex]],Vertices[],MATCH("ID",Vertices[[#Headers],[Vertex]:[Vertex Content Word Count]],0),FALSE)</f>
        <v>7</v>
      </c>
    </row>
    <row r="100" spans="1:3" ht="15">
      <c r="A100" s="78" t="s">
        <v>1775</v>
      </c>
      <c r="B100" s="84" t="s">
        <v>287</v>
      </c>
      <c r="C100" s="78">
        <f>VLOOKUP(GroupVertices[[#This Row],[Vertex]],Vertices[],MATCH("ID",Vertices[[#Headers],[Vertex]:[Vertex Content Word Count]],0),FALSE)</f>
        <v>101</v>
      </c>
    </row>
    <row r="101" spans="1:3" ht="15">
      <c r="A101" s="78" t="s">
        <v>1775</v>
      </c>
      <c r="B101" s="84" t="s">
        <v>281</v>
      </c>
      <c r="C101" s="78">
        <f>VLOOKUP(GroupVertices[[#This Row],[Vertex]],Vertices[],MATCH("ID",Vertices[[#Headers],[Vertex]:[Vertex Content Word Count]],0),FALSE)</f>
        <v>92</v>
      </c>
    </row>
    <row r="102" spans="1:3" ht="15">
      <c r="A102" s="78" t="s">
        <v>1775</v>
      </c>
      <c r="B102" s="84" t="s">
        <v>315</v>
      </c>
      <c r="C102" s="78">
        <f>VLOOKUP(GroupVertices[[#This Row],[Vertex]],Vertices[],MATCH("ID",Vertices[[#Headers],[Vertex]:[Vertex Content Word Count]],0),FALSE)</f>
        <v>96</v>
      </c>
    </row>
    <row r="103" spans="1:3" ht="15">
      <c r="A103" s="78" t="s">
        <v>1775</v>
      </c>
      <c r="B103" s="84" t="s">
        <v>314</v>
      </c>
      <c r="C103" s="78">
        <f>VLOOKUP(GroupVertices[[#This Row],[Vertex]],Vertices[],MATCH("ID",Vertices[[#Headers],[Vertex]:[Vertex Content Word Count]],0),FALSE)</f>
        <v>95</v>
      </c>
    </row>
    <row r="104" spans="1:3" ht="15">
      <c r="A104" s="78" t="s">
        <v>1775</v>
      </c>
      <c r="B104" s="84" t="s">
        <v>286</v>
      </c>
      <c r="C104" s="78">
        <f>VLOOKUP(GroupVertices[[#This Row],[Vertex]],Vertices[],MATCH("ID",Vertices[[#Headers],[Vertex]:[Vertex Content Word Count]],0),FALSE)</f>
        <v>100</v>
      </c>
    </row>
    <row r="105" spans="1:3" ht="15">
      <c r="A105" s="78" t="s">
        <v>1775</v>
      </c>
      <c r="B105" s="84" t="s">
        <v>282</v>
      </c>
      <c r="C105" s="78">
        <f>VLOOKUP(GroupVertices[[#This Row],[Vertex]],Vertices[],MATCH("ID",Vertices[[#Headers],[Vertex]:[Vertex Content Word Count]],0),FALSE)</f>
        <v>94</v>
      </c>
    </row>
    <row r="106" spans="1:3" ht="15">
      <c r="A106" s="78" t="s">
        <v>1775</v>
      </c>
      <c r="B106" s="84" t="s">
        <v>313</v>
      </c>
      <c r="C106" s="78">
        <f>VLOOKUP(GroupVertices[[#This Row],[Vertex]],Vertices[],MATCH("ID",Vertices[[#Headers],[Vertex]:[Vertex Content Word Count]],0),FALSE)</f>
        <v>93</v>
      </c>
    </row>
    <row r="107" spans="1:3" ht="15">
      <c r="A107" s="78" t="s">
        <v>1776</v>
      </c>
      <c r="B107" s="84" t="s">
        <v>235</v>
      </c>
      <c r="C107" s="78">
        <f>VLOOKUP(GroupVertices[[#This Row],[Vertex]],Vertices[],MATCH("ID",Vertices[[#Headers],[Vertex]:[Vertex Content Word Count]],0),FALSE)</f>
        <v>42</v>
      </c>
    </row>
    <row r="108" spans="1:3" ht="15">
      <c r="A108" s="78" t="s">
        <v>1776</v>
      </c>
      <c r="B108" s="84" t="s">
        <v>234</v>
      </c>
      <c r="C108" s="78">
        <f>VLOOKUP(GroupVertices[[#This Row],[Vertex]],Vertices[],MATCH("ID",Vertices[[#Headers],[Vertex]:[Vertex Content Word Count]],0),FALSE)</f>
        <v>20</v>
      </c>
    </row>
    <row r="109" spans="1:3" ht="15">
      <c r="A109" s="78" t="s">
        <v>1776</v>
      </c>
      <c r="B109" s="84" t="s">
        <v>308</v>
      </c>
      <c r="C109" s="78">
        <f>VLOOKUP(GroupVertices[[#This Row],[Vertex]],Vertices[],MATCH("ID",Vertices[[#Headers],[Vertex]:[Vertex Content Word Count]],0),FALSE)</f>
        <v>19</v>
      </c>
    </row>
    <row r="110" spans="1:3" ht="15">
      <c r="A110" s="78" t="s">
        <v>1776</v>
      </c>
      <c r="B110" s="84" t="s">
        <v>222</v>
      </c>
      <c r="C110" s="78">
        <f>VLOOKUP(GroupVertices[[#This Row],[Vertex]],Vertices[],MATCH("ID",Vertices[[#Headers],[Vertex]:[Vertex Content Word Count]],0),FALSE)</f>
        <v>18</v>
      </c>
    </row>
    <row r="111" spans="1:3" ht="15">
      <c r="A111" s="78" t="s">
        <v>1777</v>
      </c>
      <c r="B111" s="84" t="s">
        <v>218</v>
      </c>
      <c r="C111" s="78">
        <f>VLOOKUP(GroupVertices[[#This Row],[Vertex]],Vertices[],MATCH("ID",Vertices[[#Headers],[Vertex]:[Vertex Content Word Count]],0),FALSE)</f>
        <v>5</v>
      </c>
    </row>
    <row r="112" spans="1:3" ht="15">
      <c r="A112" s="78" t="s">
        <v>1777</v>
      </c>
      <c r="B112" s="84" t="s">
        <v>306</v>
      </c>
      <c r="C112" s="78">
        <f>VLOOKUP(GroupVertices[[#This Row],[Vertex]],Vertices[],MATCH("ID",Vertices[[#Headers],[Vertex]:[Vertex Content Word Count]],0),FALSE)</f>
        <v>4</v>
      </c>
    </row>
    <row r="113" spans="1:3" ht="15">
      <c r="A113" s="78" t="s">
        <v>1777</v>
      </c>
      <c r="B113" s="84" t="s">
        <v>212</v>
      </c>
      <c r="C113" s="78">
        <f>VLOOKUP(GroupVertices[[#This Row],[Vertex]],Vertices[],MATCH("ID",Vertices[[#Headers],[Vertex]:[Vertex Content Word Count]],0),FALSE)</f>
        <v>3</v>
      </c>
    </row>
    <row r="114" spans="1:3" ht="15">
      <c r="A114" s="78" t="s">
        <v>1778</v>
      </c>
      <c r="B114" s="84" t="s">
        <v>213</v>
      </c>
      <c r="C114" s="78">
        <f>VLOOKUP(GroupVertices[[#This Row],[Vertex]],Vertices[],MATCH("ID",Vertices[[#Headers],[Vertex]:[Vertex Content Word Count]],0),FALSE)</f>
        <v>6</v>
      </c>
    </row>
    <row r="115" spans="1:3" ht="15">
      <c r="A115" s="78" t="s">
        <v>1778</v>
      </c>
      <c r="B115" s="84" t="s">
        <v>221</v>
      </c>
      <c r="C115"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1792</v>
      </c>
      <c r="B2" s="34" t="s">
        <v>1733</v>
      </c>
      <c r="D2" s="31">
        <f>MIN(Vertices[Degree])</f>
        <v>0</v>
      </c>
      <c r="E2" s="3">
        <f>COUNTIF(Vertices[Degree],"&gt;= "&amp;D2)-COUNTIF(Vertices[Degree],"&gt;="&amp;D3)</f>
        <v>0</v>
      </c>
      <c r="F2" s="37">
        <f>MIN(Vertices[In-Degree])</f>
        <v>0</v>
      </c>
      <c r="G2" s="38">
        <f>COUNTIF(Vertices[In-Degree],"&gt;= "&amp;F2)-COUNTIF(Vertices[In-Degree],"&gt;="&amp;F3)</f>
        <v>66</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104</v>
      </c>
      <c r="N2" s="37">
        <f>MIN(Vertices[Eigenvector Centrality])</f>
        <v>0</v>
      </c>
      <c r="O2" s="38">
        <f>COUNTIF(Vertices[Eigenvector Centrality],"&gt;= "&amp;N2)-COUNTIF(Vertices[Eigenvector Centrality],"&gt;="&amp;N3)</f>
        <v>24</v>
      </c>
      <c r="P2" s="37">
        <f>MIN(Vertices[PageRank])</f>
        <v>0.312446</v>
      </c>
      <c r="Q2" s="38">
        <f>COUNTIF(Vertices[PageRank],"&gt;= "&amp;P2)-COUNTIF(Vertices[PageRank],"&gt;="&amp;P3)</f>
        <v>19</v>
      </c>
      <c r="R2" s="37">
        <f>MIN(Vertices[Clustering Coefficient])</f>
        <v>0</v>
      </c>
      <c r="S2" s="43">
        <f>COUNTIF(Vertices[Clustering Coefficient],"&gt;= "&amp;R2)-COUNTIF(Vertices[Clustering Coefficient],"&gt;="&amp;R3)</f>
        <v>19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12</v>
      </c>
      <c r="H3" s="39">
        <f aca="true" t="shared" si="3" ref="H3:H26">H2+($H$57-$H$2)/BinDivisor</f>
        <v>0.21818181818181817</v>
      </c>
      <c r="I3" s="40">
        <f>COUNTIF(Vertices[Out-Degree],"&gt;= "&amp;H3)-COUNTIF(Vertices[Out-Degree],"&gt;="&amp;H4)</f>
        <v>0</v>
      </c>
      <c r="J3" s="39">
        <f aca="true" t="shared" si="4" ref="J3:J26">J2+($J$57-$J$2)/BinDivisor</f>
        <v>83.06039354545455</v>
      </c>
      <c r="K3" s="40">
        <f>COUNTIF(Vertices[Betweenness Centrality],"&gt;= "&amp;J3)-COUNTIF(Vertices[Betweenness Centrality],"&gt;="&amp;J4)</f>
        <v>5</v>
      </c>
      <c r="L3" s="39">
        <f aca="true" t="shared" si="5" ref="L3:L26">L2+($L$57-$L$2)/BinDivisor</f>
        <v>0.00909090909090909</v>
      </c>
      <c r="M3" s="40">
        <f>COUNTIF(Vertices[Closeness Centrality],"&gt;= "&amp;L3)-COUNTIF(Vertices[Closeness Centrality],"&gt;="&amp;L4)</f>
        <v>0</v>
      </c>
      <c r="N3" s="39">
        <f aca="true" t="shared" si="6" ref="N3:N26">N2+($N$57-$N$2)/BinDivisor</f>
        <v>0.001226</v>
      </c>
      <c r="O3" s="40">
        <f>COUNTIF(Vertices[Eigenvector Centrality],"&gt;= "&amp;N3)-COUNTIF(Vertices[Eigenvector Centrality],"&gt;="&amp;N4)</f>
        <v>16</v>
      </c>
      <c r="P3" s="39">
        <f aca="true" t="shared" si="7" ref="P3:P26">P2+($P$57-$P$2)/BinDivisor</f>
        <v>0.4509885454545455</v>
      </c>
      <c r="Q3" s="40">
        <f>COUNTIF(Vertices[PageRank],"&gt;= "&amp;P3)-COUNTIF(Vertices[PageRank],"&gt;="&amp;P4)</f>
        <v>47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114</v>
      </c>
      <c r="D4" s="32">
        <f t="shared" si="1"/>
        <v>0</v>
      </c>
      <c r="E4" s="3">
        <f>COUNTIF(Vertices[Degree],"&gt;= "&amp;D4)-COUNTIF(Vertices[Degree],"&gt;="&amp;D5)</f>
        <v>0</v>
      </c>
      <c r="F4" s="37">
        <f t="shared" si="2"/>
        <v>1.3818181818181818</v>
      </c>
      <c r="G4" s="38">
        <f>COUNTIF(Vertices[In-Degree],"&gt;= "&amp;F4)-COUNTIF(Vertices[In-Degree],"&gt;="&amp;F5)</f>
        <v>9</v>
      </c>
      <c r="H4" s="37">
        <f t="shared" si="3"/>
        <v>0.43636363636363634</v>
      </c>
      <c r="I4" s="38">
        <f>COUNTIF(Vertices[Out-Degree],"&gt;= "&amp;H4)-COUNTIF(Vertices[Out-Degree],"&gt;="&amp;H5)</f>
        <v>0</v>
      </c>
      <c r="J4" s="37">
        <f t="shared" si="4"/>
        <v>166.1207870909091</v>
      </c>
      <c r="K4" s="38">
        <f>COUNTIF(Vertices[Betweenness Centrality],"&gt;= "&amp;J4)-COUNTIF(Vertices[Betweenness Centrality],"&gt;="&amp;J5)</f>
        <v>3</v>
      </c>
      <c r="L4" s="37">
        <f t="shared" si="5"/>
        <v>0.01818181818181818</v>
      </c>
      <c r="M4" s="38">
        <f>COUNTIF(Vertices[Closeness Centrality],"&gt;= "&amp;L4)-COUNTIF(Vertices[Closeness Centrality],"&gt;="&amp;L5)</f>
        <v>0</v>
      </c>
      <c r="N4" s="37">
        <f t="shared" si="6"/>
        <v>0.002452</v>
      </c>
      <c r="O4" s="38">
        <f>COUNTIF(Vertices[Eigenvector Centrality],"&gt;= "&amp;N4)-COUNTIF(Vertices[Eigenvector Centrality],"&gt;="&amp;N5)</f>
        <v>10</v>
      </c>
      <c r="P4" s="37">
        <f t="shared" si="7"/>
        <v>0.589531090909091</v>
      </c>
      <c r="Q4" s="38">
        <f>COUNTIF(Vertices[PageRank],"&gt;= "&amp;P4)-COUNTIF(Vertices[PageRank],"&gt;="&amp;P5)</f>
        <v>6</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2.0727272727272728</v>
      </c>
      <c r="G5" s="40">
        <f>COUNTIF(Vertices[In-Degree],"&gt;= "&amp;F5)-COUNTIF(Vertices[In-Degree],"&gt;="&amp;F6)</f>
        <v>0</v>
      </c>
      <c r="H5" s="39">
        <f t="shared" si="3"/>
        <v>0.6545454545454545</v>
      </c>
      <c r="I5" s="40">
        <f>COUNTIF(Vertices[Out-Degree],"&gt;= "&amp;H5)-COUNTIF(Vertices[Out-Degree],"&gt;="&amp;H6)</f>
        <v>0</v>
      </c>
      <c r="J5" s="39">
        <f t="shared" si="4"/>
        <v>249.18118063636365</v>
      </c>
      <c r="K5" s="40">
        <f>COUNTIF(Vertices[Betweenness Centrality],"&gt;= "&amp;J5)-COUNTIF(Vertices[Betweenness Centrality],"&gt;="&amp;J6)</f>
        <v>3</v>
      </c>
      <c r="L5" s="39">
        <f t="shared" si="5"/>
        <v>0.02727272727272727</v>
      </c>
      <c r="M5" s="40">
        <f>COUNTIF(Vertices[Closeness Centrality],"&gt;= "&amp;L5)-COUNTIF(Vertices[Closeness Centrality],"&gt;="&amp;L6)</f>
        <v>0</v>
      </c>
      <c r="N5" s="39">
        <f t="shared" si="6"/>
        <v>0.0036780000000000003</v>
      </c>
      <c r="O5" s="40">
        <f>COUNTIF(Vertices[Eigenvector Centrality],"&gt;= "&amp;N5)-COUNTIF(Vertices[Eigenvector Centrality],"&gt;="&amp;N6)</f>
        <v>6</v>
      </c>
      <c r="P5" s="39">
        <f t="shared" si="7"/>
        <v>0.7280736363636364</v>
      </c>
      <c r="Q5" s="40">
        <f>COUNTIF(Vertices[PageRank],"&gt;= "&amp;P5)-COUNTIF(Vertices[PageRank],"&gt;="&amp;P6)</f>
        <v>6</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266</v>
      </c>
      <c r="D6" s="32">
        <f t="shared" si="1"/>
        <v>0</v>
      </c>
      <c r="E6" s="3">
        <f>COUNTIF(Vertices[Degree],"&gt;= "&amp;D6)-COUNTIF(Vertices[Degree],"&gt;="&amp;D7)</f>
        <v>0</v>
      </c>
      <c r="F6" s="37">
        <f t="shared" si="2"/>
        <v>2.7636363636363637</v>
      </c>
      <c r="G6" s="38">
        <f>COUNTIF(Vertices[In-Degree],"&gt;= "&amp;F6)-COUNTIF(Vertices[In-Degree],"&gt;="&amp;F7)</f>
        <v>7</v>
      </c>
      <c r="H6" s="37">
        <f t="shared" si="3"/>
        <v>0.8727272727272727</v>
      </c>
      <c r="I6" s="38">
        <f>COUNTIF(Vertices[Out-Degree],"&gt;= "&amp;H6)-COUNTIF(Vertices[Out-Degree],"&gt;="&amp;H7)</f>
        <v>12</v>
      </c>
      <c r="J6" s="37">
        <f t="shared" si="4"/>
        <v>332.2415741818182</v>
      </c>
      <c r="K6" s="38">
        <f>COUNTIF(Vertices[Betweenness Centrality],"&gt;= "&amp;J6)-COUNTIF(Vertices[Betweenness Centrality],"&gt;="&amp;J7)</f>
        <v>1</v>
      </c>
      <c r="L6" s="37">
        <f t="shared" si="5"/>
        <v>0.03636363636363636</v>
      </c>
      <c r="M6" s="38">
        <f>COUNTIF(Vertices[Closeness Centrality],"&gt;= "&amp;L6)-COUNTIF(Vertices[Closeness Centrality],"&gt;="&amp;L7)</f>
        <v>0</v>
      </c>
      <c r="N6" s="37">
        <f t="shared" si="6"/>
        <v>0.004904</v>
      </c>
      <c r="O6" s="38">
        <f>COUNTIF(Vertices[Eigenvector Centrality],"&gt;= "&amp;N6)-COUNTIF(Vertices[Eigenvector Centrality],"&gt;="&amp;N7)</f>
        <v>2</v>
      </c>
      <c r="P6" s="37">
        <f t="shared" si="7"/>
        <v>0.8666161818181819</v>
      </c>
      <c r="Q6" s="38">
        <f>COUNTIF(Vertices[PageRank],"&gt;= "&amp;P6)-COUNTIF(Vertices[PageRank],"&gt;="&amp;P7)</f>
        <v>10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74</v>
      </c>
      <c r="D7" s="32">
        <f t="shared" si="1"/>
        <v>0</v>
      </c>
      <c r="E7" s="3">
        <f>COUNTIF(Vertices[Degree],"&gt;= "&amp;D7)-COUNTIF(Vertices[Degree],"&gt;="&amp;D8)</f>
        <v>0</v>
      </c>
      <c r="F7" s="39">
        <f t="shared" si="2"/>
        <v>3.4545454545454546</v>
      </c>
      <c r="G7" s="40">
        <f>COUNTIF(Vertices[In-Degree],"&gt;= "&amp;F7)-COUNTIF(Vertices[In-Degree],"&gt;="&amp;F8)</f>
        <v>7</v>
      </c>
      <c r="H7" s="39">
        <f t="shared" si="3"/>
        <v>1.0909090909090908</v>
      </c>
      <c r="I7" s="40">
        <f>COUNTIF(Vertices[Out-Degree],"&gt;= "&amp;H7)-COUNTIF(Vertices[Out-Degree],"&gt;="&amp;H8)</f>
        <v>0</v>
      </c>
      <c r="J7" s="39">
        <f t="shared" si="4"/>
        <v>415.3019677272727</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0.00613</v>
      </c>
      <c r="O7" s="40">
        <f>COUNTIF(Vertices[Eigenvector Centrality],"&gt;= "&amp;N7)-COUNTIF(Vertices[Eigenvector Centrality],"&gt;="&amp;N8)</f>
        <v>1</v>
      </c>
      <c r="P7" s="39">
        <f t="shared" si="7"/>
        <v>1.0051587272727274</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340</v>
      </c>
      <c r="D8" s="32">
        <f t="shared" si="1"/>
        <v>0</v>
      </c>
      <c r="E8" s="3">
        <f>COUNTIF(Vertices[Degree],"&gt;= "&amp;D8)-COUNTIF(Vertices[Degree],"&gt;="&amp;D9)</f>
        <v>0</v>
      </c>
      <c r="F8" s="37">
        <f t="shared" si="2"/>
        <v>4.1454545454545455</v>
      </c>
      <c r="G8" s="38">
        <f>COUNTIF(Vertices[In-Degree],"&gt;= "&amp;F8)-COUNTIF(Vertices[In-Degree],"&gt;="&amp;F9)</f>
        <v>0</v>
      </c>
      <c r="H8" s="37">
        <f t="shared" si="3"/>
        <v>1.309090909090909</v>
      </c>
      <c r="I8" s="38">
        <f>COUNTIF(Vertices[Out-Degree],"&gt;= "&amp;H8)-COUNTIF(Vertices[Out-Degree],"&gt;="&amp;H9)</f>
        <v>0</v>
      </c>
      <c r="J8" s="37">
        <f t="shared" si="4"/>
        <v>498.36236127272724</v>
      </c>
      <c r="K8" s="38">
        <f>COUNTIF(Vertices[Betweenness Centrality],"&gt;= "&amp;J8)-COUNTIF(Vertices[Betweenness Centrality],"&gt;="&amp;J9)</f>
        <v>1</v>
      </c>
      <c r="L8" s="37">
        <f t="shared" si="5"/>
        <v>0.05454545454545455</v>
      </c>
      <c r="M8" s="38">
        <f>COUNTIF(Vertices[Closeness Centrality],"&gt;= "&amp;L8)-COUNTIF(Vertices[Closeness Centrality],"&gt;="&amp;L9)</f>
        <v>0</v>
      </c>
      <c r="N8" s="37">
        <f t="shared" si="6"/>
        <v>0.007356</v>
      </c>
      <c r="O8" s="38">
        <f>COUNTIF(Vertices[Eigenvector Centrality],"&gt;= "&amp;N8)-COUNTIF(Vertices[Eigenvector Centrality],"&gt;="&amp;N9)</f>
        <v>4</v>
      </c>
      <c r="P8" s="37">
        <f t="shared" si="7"/>
        <v>1.1437012727272728</v>
      </c>
      <c r="Q8" s="38">
        <f>COUNTIF(Vertices[PageRank],"&gt;= "&amp;P8)-COUNTIF(Vertices[PageRank],"&gt;="&amp;P9)</f>
        <v>6</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4.836363636363636</v>
      </c>
      <c r="G9" s="40">
        <f>COUNTIF(Vertices[In-Degree],"&gt;= "&amp;F9)-COUNTIF(Vertices[In-Degree],"&gt;="&amp;F10)</f>
        <v>2</v>
      </c>
      <c r="H9" s="39">
        <f t="shared" si="3"/>
        <v>1.5272727272727273</v>
      </c>
      <c r="I9" s="40">
        <f>COUNTIF(Vertices[Out-Degree],"&gt;= "&amp;H9)-COUNTIF(Vertices[Out-Degree],"&gt;="&amp;H10)</f>
        <v>0</v>
      </c>
      <c r="J9" s="39">
        <f t="shared" si="4"/>
        <v>581.4227548181818</v>
      </c>
      <c r="K9" s="40">
        <f>COUNTIF(Vertices[Betweenness Centrality],"&gt;= "&amp;J9)-COUNTIF(Vertices[Betweenness Centrality],"&gt;="&amp;J10)</f>
        <v>1</v>
      </c>
      <c r="L9" s="39">
        <f t="shared" si="5"/>
        <v>0.06363636363636364</v>
      </c>
      <c r="M9" s="40">
        <f>COUNTIF(Vertices[Closeness Centrality],"&gt;= "&amp;L9)-COUNTIF(Vertices[Closeness Centrality],"&gt;="&amp;L10)</f>
        <v>0</v>
      </c>
      <c r="N9" s="39">
        <f t="shared" si="6"/>
        <v>0.008582</v>
      </c>
      <c r="O9" s="40">
        <f>COUNTIF(Vertices[Eigenvector Centrality],"&gt;= "&amp;N9)-COUNTIF(Vertices[Eigenvector Centrality],"&gt;="&amp;N10)</f>
        <v>5</v>
      </c>
      <c r="P9" s="39">
        <f t="shared" si="7"/>
        <v>1.2822438181818183</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41</v>
      </c>
      <c r="D10" s="32">
        <f t="shared" si="1"/>
        <v>0</v>
      </c>
      <c r="E10" s="3">
        <f>COUNTIF(Vertices[Degree],"&gt;= "&amp;D10)-COUNTIF(Vertices[Degree],"&gt;="&amp;D11)</f>
        <v>0</v>
      </c>
      <c r="F10" s="37">
        <f t="shared" si="2"/>
        <v>5.527272727272727</v>
      </c>
      <c r="G10" s="38">
        <f>COUNTIF(Vertices[In-Degree],"&gt;= "&amp;F10)-COUNTIF(Vertices[In-Degree],"&gt;="&amp;F11)</f>
        <v>0</v>
      </c>
      <c r="H10" s="37">
        <f t="shared" si="3"/>
        <v>1.7454545454545456</v>
      </c>
      <c r="I10" s="38">
        <f>COUNTIF(Vertices[Out-Degree],"&gt;= "&amp;H10)-COUNTIF(Vertices[Out-Degree],"&gt;="&amp;H11)</f>
        <v>0</v>
      </c>
      <c r="J10" s="37">
        <f t="shared" si="4"/>
        <v>664.4831483636364</v>
      </c>
      <c r="K10" s="38">
        <f>COUNTIF(Vertices[Betweenness Centrality],"&gt;= "&amp;J10)-COUNTIF(Vertices[Betweenness Centrality],"&gt;="&amp;J11)</f>
        <v>1</v>
      </c>
      <c r="L10" s="37">
        <f t="shared" si="5"/>
        <v>0.07272727272727274</v>
      </c>
      <c r="M10" s="38">
        <f>COUNTIF(Vertices[Closeness Centrality],"&gt;= "&amp;L10)-COUNTIF(Vertices[Closeness Centrality],"&gt;="&amp;L11)</f>
        <v>0</v>
      </c>
      <c r="N10" s="37">
        <f t="shared" si="6"/>
        <v>0.009807999999999999</v>
      </c>
      <c r="O10" s="38">
        <f>COUNTIF(Vertices[Eigenvector Centrality],"&gt;= "&amp;N10)-COUNTIF(Vertices[Eigenvector Centrality],"&gt;="&amp;N11)</f>
        <v>6</v>
      </c>
      <c r="P10" s="37">
        <f t="shared" si="7"/>
        <v>1.4207863636363638</v>
      </c>
      <c r="Q10" s="38">
        <f>COUNTIF(Vertices[PageRank],"&gt;= "&amp;P10)-COUNTIF(Vertices[PageRank],"&gt;="&amp;P11)</f>
        <v>1</v>
      </c>
      <c r="R10" s="37">
        <f t="shared" si="8"/>
        <v>0.14545454545454548</v>
      </c>
      <c r="S10" s="43">
        <f>COUNTIF(Vertices[Clustering Coefficient],"&gt;= "&amp;R10)-COUNTIF(Vertices[Clustering Coefficient],"&gt;="&amp;R11)</f>
        <v>3</v>
      </c>
      <c r="T10" s="37" t="e">
        <f ca="1" t="shared" si="9"/>
        <v>#REF!</v>
      </c>
      <c r="U10" s="38" t="e">
        <f ca="1" t="shared" si="0"/>
        <v>#REF!</v>
      </c>
    </row>
    <row r="11" spans="1:21" ht="15">
      <c r="A11" s="119"/>
      <c r="B11" s="119"/>
      <c r="D11" s="32">
        <f t="shared" si="1"/>
        <v>0</v>
      </c>
      <c r="E11" s="3">
        <f>COUNTIF(Vertices[Degree],"&gt;= "&amp;D11)-COUNTIF(Vertices[Degree],"&gt;="&amp;D12)</f>
        <v>0</v>
      </c>
      <c r="F11" s="39">
        <f t="shared" si="2"/>
        <v>6.218181818181819</v>
      </c>
      <c r="G11" s="40">
        <f>COUNTIF(Vertices[In-Degree],"&gt;= "&amp;F11)-COUNTIF(Vertices[In-Degree],"&gt;="&amp;F12)</f>
        <v>0</v>
      </c>
      <c r="H11" s="39">
        <f t="shared" si="3"/>
        <v>1.9636363636363638</v>
      </c>
      <c r="I11" s="40">
        <f>COUNTIF(Vertices[Out-Degree],"&gt;= "&amp;H11)-COUNTIF(Vertices[Out-Degree],"&gt;="&amp;H12)</f>
        <v>30</v>
      </c>
      <c r="J11" s="39">
        <f t="shared" si="4"/>
        <v>747.5435419090909</v>
      </c>
      <c r="K11" s="40">
        <f>COUNTIF(Vertices[Betweenness Centrality],"&gt;= "&amp;J11)-COUNTIF(Vertices[Betweenness Centrality],"&gt;="&amp;J12)</f>
        <v>0</v>
      </c>
      <c r="L11" s="39">
        <f t="shared" si="5"/>
        <v>0.08181818181818183</v>
      </c>
      <c r="M11" s="40">
        <f>COUNTIF(Vertices[Closeness Centrality],"&gt;= "&amp;L11)-COUNTIF(Vertices[Closeness Centrality],"&gt;="&amp;L12)</f>
        <v>2</v>
      </c>
      <c r="N11" s="39">
        <f t="shared" si="6"/>
        <v>0.011033999999999999</v>
      </c>
      <c r="O11" s="40">
        <f>COUNTIF(Vertices[Eigenvector Centrality],"&gt;= "&amp;N11)-COUNTIF(Vertices[Eigenvector Centrality],"&gt;="&amp;N12)</f>
        <v>3</v>
      </c>
      <c r="P11" s="39">
        <f t="shared" si="7"/>
        <v>1.5593289090909093</v>
      </c>
      <c r="Q11" s="40">
        <f>COUNTIF(Vertices[PageRank],"&gt;= "&amp;P11)-COUNTIF(Vertices[PageRank],"&gt;="&amp;P12)</f>
        <v>2</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170</v>
      </c>
      <c r="B12" s="34">
        <v>0.05343511450381679</v>
      </c>
      <c r="D12" s="32">
        <f t="shared" si="1"/>
        <v>0</v>
      </c>
      <c r="E12" s="3">
        <f>COUNTIF(Vertices[Degree],"&gt;= "&amp;D12)-COUNTIF(Vertices[Degree],"&gt;="&amp;D13)</f>
        <v>0</v>
      </c>
      <c r="F12" s="37">
        <f t="shared" si="2"/>
        <v>6.90909090909091</v>
      </c>
      <c r="G12" s="38">
        <f>COUNTIF(Vertices[In-Degree],"&gt;= "&amp;F12)-COUNTIF(Vertices[In-Degree],"&gt;="&amp;F13)</f>
        <v>0</v>
      </c>
      <c r="H12" s="37">
        <f t="shared" si="3"/>
        <v>2.181818181818182</v>
      </c>
      <c r="I12" s="38">
        <f>COUNTIF(Vertices[Out-Degree],"&gt;= "&amp;H12)-COUNTIF(Vertices[Out-Degree],"&gt;="&amp;H13)</f>
        <v>0</v>
      </c>
      <c r="J12" s="37">
        <f t="shared" si="4"/>
        <v>830.6039354545454</v>
      </c>
      <c r="K12" s="38">
        <f>COUNTIF(Vertices[Betweenness Centrality],"&gt;= "&amp;J12)-COUNTIF(Vertices[Betweenness Centrality],"&gt;="&amp;J13)</f>
        <v>1</v>
      </c>
      <c r="L12" s="37">
        <f t="shared" si="5"/>
        <v>0.09090909090909093</v>
      </c>
      <c r="M12" s="38">
        <f>COUNTIF(Vertices[Closeness Centrality],"&gt;= "&amp;L12)-COUNTIF(Vertices[Closeness Centrality],"&gt;="&amp;L13)</f>
        <v>0</v>
      </c>
      <c r="N12" s="37">
        <f t="shared" si="6"/>
        <v>0.012259999999999998</v>
      </c>
      <c r="O12" s="38">
        <f>COUNTIF(Vertices[Eigenvector Centrality],"&gt;= "&amp;N12)-COUNTIF(Vertices[Eigenvector Centrality],"&gt;="&amp;N13)</f>
        <v>2</v>
      </c>
      <c r="P12" s="37">
        <f t="shared" si="7"/>
        <v>1.6978714545454547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0.10144927536231885</v>
      </c>
      <c r="D13" s="32">
        <f t="shared" si="1"/>
        <v>0</v>
      </c>
      <c r="E13" s="3">
        <f>COUNTIF(Vertices[Degree],"&gt;= "&amp;D13)-COUNTIF(Vertices[Degree],"&gt;="&amp;D14)</f>
        <v>0</v>
      </c>
      <c r="F13" s="39">
        <f t="shared" si="2"/>
        <v>7.600000000000001</v>
      </c>
      <c r="G13" s="40">
        <f>COUNTIF(Vertices[In-Degree],"&gt;= "&amp;F13)-COUNTIF(Vertices[In-Degree],"&gt;="&amp;F14)</f>
        <v>0</v>
      </c>
      <c r="H13" s="39">
        <f t="shared" si="3"/>
        <v>2.4000000000000004</v>
      </c>
      <c r="I13" s="40">
        <f>COUNTIF(Vertices[Out-Degree],"&gt;= "&amp;H13)-COUNTIF(Vertices[Out-Degree],"&gt;="&amp;H14)</f>
        <v>0</v>
      </c>
      <c r="J13" s="39">
        <f t="shared" si="4"/>
        <v>913.664329</v>
      </c>
      <c r="K13" s="40">
        <f>COUNTIF(Vertices[Betweenness Centrality],"&gt;= "&amp;J13)-COUNTIF(Vertices[Betweenness Centrality],"&gt;="&amp;J14)</f>
        <v>0</v>
      </c>
      <c r="L13" s="39">
        <f t="shared" si="5"/>
        <v>0.10000000000000002</v>
      </c>
      <c r="M13" s="40">
        <f>COUNTIF(Vertices[Closeness Centrality],"&gt;= "&amp;L13)-COUNTIF(Vertices[Closeness Centrality],"&gt;="&amp;L14)</f>
        <v>1</v>
      </c>
      <c r="N13" s="39">
        <f t="shared" si="6"/>
        <v>0.013485999999999998</v>
      </c>
      <c r="O13" s="40">
        <f>COUNTIF(Vertices[Eigenvector Centrality],"&gt;= "&amp;N13)-COUNTIF(Vertices[Eigenvector Centrality],"&gt;="&amp;N14)</f>
        <v>1</v>
      </c>
      <c r="P13" s="39">
        <f t="shared" si="7"/>
        <v>1.8364140000000002</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8.290909090909093</v>
      </c>
      <c r="G14" s="38">
        <f>COUNTIF(Vertices[In-Degree],"&gt;= "&amp;F14)-COUNTIF(Vertices[In-Degree],"&gt;="&amp;F15)</f>
        <v>0</v>
      </c>
      <c r="H14" s="37">
        <f t="shared" si="3"/>
        <v>2.6181818181818186</v>
      </c>
      <c r="I14" s="38">
        <f>COUNTIF(Vertices[Out-Degree],"&gt;= "&amp;H14)-COUNTIF(Vertices[Out-Degree],"&gt;="&amp;H15)</f>
        <v>0</v>
      </c>
      <c r="J14" s="37">
        <f t="shared" si="4"/>
        <v>996.7247225454545</v>
      </c>
      <c r="K14" s="38">
        <f>COUNTIF(Vertices[Betweenness Centrality],"&gt;= "&amp;J14)-COUNTIF(Vertices[Betweenness Centrality],"&gt;="&amp;J15)</f>
        <v>0</v>
      </c>
      <c r="L14" s="37">
        <f t="shared" si="5"/>
        <v>0.10909090909090911</v>
      </c>
      <c r="M14" s="38">
        <f>COUNTIF(Vertices[Closeness Centrality],"&gt;= "&amp;L14)-COUNTIF(Vertices[Closeness Centrality],"&gt;="&amp;L15)</f>
        <v>2</v>
      </c>
      <c r="N14" s="37">
        <f t="shared" si="6"/>
        <v>0.014711999999999998</v>
      </c>
      <c r="O14" s="38">
        <f>COUNTIF(Vertices[Eigenvector Centrality],"&gt;= "&amp;N14)-COUNTIF(Vertices[Eigenvector Centrality],"&gt;="&amp;N15)</f>
        <v>28</v>
      </c>
      <c r="P14" s="37">
        <f t="shared" si="7"/>
        <v>1.9749565454545457</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8.981818181818184</v>
      </c>
      <c r="G15" s="40">
        <f>COUNTIF(Vertices[In-Degree],"&gt;= "&amp;F15)-COUNTIF(Vertices[In-Degree],"&gt;="&amp;F16)</f>
        <v>3</v>
      </c>
      <c r="H15" s="39">
        <f t="shared" si="3"/>
        <v>2.836363636363637</v>
      </c>
      <c r="I15" s="40">
        <f>COUNTIF(Vertices[Out-Degree],"&gt;= "&amp;H15)-COUNTIF(Vertices[Out-Degree],"&gt;="&amp;H16)</f>
        <v>34</v>
      </c>
      <c r="J15" s="39">
        <f t="shared" si="4"/>
        <v>1079.785116090909</v>
      </c>
      <c r="K15" s="40">
        <f>COUNTIF(Vertices[Betweenness Centrality],"&gt;= "&amp;J15)-COUNTIF(Vertices[Betweenness Centrality],"&gt;="&amp;J16)</f>
        <v>0</v>
      </c>
      <c r="L15" s="39">
        <f t="shared" si="5"/>
        <v>0.11818181818181821</v>
      </c>
      <c r="M15" s="40">
        <f>COUNTIF(Vertices[Closeness Centrality],"&gt;= "&amp;L15)-COUNTIF(Vertices[Closeness Centrality],"&gt;="&amp;L16)</f>
        <v>1</v>
      </c>
      <c r="N15" s="39">
        <f t="shared" si="6"/>
        <v>0.015937999999999997</v>
      </c>
      <c r="O15" s="40">
        <f>COUNTIF(Vertices[Eigenvector Centrality],"&gt;= "&amp;N15)-COUNTIF(Vertices[Eigenvector Centrality],"&gt;="&amp;N16)</f>
        <v>0</v>
      </c>
      <c r="P15" s="39">
        <f t="shared" si="7"/>
        <v>2.113499090909091</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9.672727272727276</v>
      </c>
      <c r="G16" s="38">
        <f>COUNTIF(Vertices[In-Degree],"&gt;= "&amp;F16)-COUNTIF(Vertices[In-Degree],"&gt;="&amp;F17)</f>
        <v>1</v>
      </c>
      <c r="H16" s="37">
        <f t="shared" si="3"/>
        <v>3.054545454545455</v>
      </c>
      <c r="I16" s="38">
        <f>COUNTIF(Vertices[Out-Degree],"&gt;= "&amp;H16)-COUNTIF(Vertices[Out-Degree],"&gt;="&amp;H17)</f>
        <v>0</v>
      </c>
      <c r="J16" s="37">
        <f t="shared" si="4"/>
        <v>1162.8455096363637</v>
      </c>
      <c r="K16" s="38">
        <f>COUNTIF(Vertices[Betweenness Centrality],"&gt;= "&amp;J16)-COUNTIF(Vertices[Betweenness Centrality],"&gt;="&amp;J17)</f>
        <v>1</v>
      </c>
      <c r="L16" s="37">
        <f t="shared" si="5"/>
        <v>0.1272727272727273</v>
      </c>
      <c r="M16" s="38">
        <f>COUNTIF(Vertices[Closeness Centrality],"&gt;= "&amp;L16)-COUNTIF(Vertices[Closeness Centrality],"&gt;="&amp;L17)</f>
        <v>0</v>
      </c>
      <c r="N16" s="37">
        <f t="shared" si="6"/>
        <v>0.017164</v>
      </c>
      <c r="O16" s="38">
        <f>COUNTIF(Vertices[Eigenvector Centrality],"&gt;= "&amp;N16)-COUNTIF(Vertices[Eigenvector Centrality],"&gt;="&amp;N17)</f>
        <v>0</v>
      </c>
      <c r="P16" s="37">
        <f t="shared" si="7"/>
        <v>2.252041636363636</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102</v>
      </c>
      <c r="D17" s="32">
        <f t="shared" si="1"/>
        <v>0</v>
      </c>
      <c r="E17" s="3">
        <f>COUNTIF(Vertices[Degree],"&gt;= "&amp;D17)-COUNTIF(Vertices[Degree],"&gt;="&amp;D18)</f>
        <v>0</v>
      </c>
      <c r="F17" s="39">
        <f t="shared" si="2"/>
        <v>10.363636363636367</v>
      </c>
      <c r="G17" s="40">
        <f>COUNTIF(Vertices[In-Degree],"&gt;= "&amp;F17)-COUNTIF(Vertices[In-Degree],"&gt;="&amp;F18)</f>
        <v>2</v>
      </c>
      <c r="H17" s="39">
        <f t="shared" si="3"/>
        <v>3.2727272727272734</v>
      </c>
      <c r="I17" s="40">
        <f>COUNTIF(Vertices[Out-Degree],"&gt;= "&amp;H17)-COUNTIF(Vertices[Out-Degree],"&gt;="&amp;H18)</f>
        <v>0</v>
      </c>
      <c r="J17" s="39">
        <f t="shared" si="4"/>
        <v>1245.9059031818183</v>
      </c>
      <c r="K17" s="40">
        <f>COUNTIF(Vertices[Betweenness Centrality],"&gt;= "&amp;J17)-COUNTIF(Vertices[Betweenness Centrality],"&gt;="&amp;J18)</f>
        <v>0</v>
      </c>
      <c r="L17" s="39">
        <f t="shared" si="5"/>
        <v>0.13636363636363638</v>
      </c>
      <c r="M17" s="40">
        <f>COUNTIF(Vertices[Closeness Centrality],"&gt;= "&amp;L17)-COUNTIF(Vertices[Closeness Centrality],"&gt;="&amp;L18)</f>
        <v>1</v>
      </c>
      <c r="N17" s="39">
        <f t="shared" si="6"/>
        <v>0.01839</v>
      </c>
      <c r="O17" s="40">
        <f>COUNTIF(Vertices[Eigenvector Centrality],"&gt;= "&amp;N17)-COUNTIF(Vertices[Eigenvector Centrality],"&gt;="&amp;N18)</f>
        <v>1</v>
      </c>
      <c r="P17" s="39">
        <f t="shared" si="7"/>
        <v>2.3905841818181814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321</v>
      </c>
      <c r="D18" s="32">
        <f t="shared" si="1"/>
        <v>0</v>
      </c>
      <c r="E18" s="3">
        <f>COUNTIF(Vertices[Degree],"&gt;= "&amp;D18)-COUNTIF(Vertices[Degree],"&gt;="&amp;D19)</f>
        <v>0</v>
      </c>
      <c r="F18" s="37">
        <f t="shared" si="2"/>
        <v>11.054545454545458</v>
      </c>
      <c r="G18" s="38">
        <f>COUNTIF(Vertices[In-Degree],"&gt;= "&amp;F18)-COUNTIF(Vertices[In-Degree],"&gt;="&amp;F19)</f>
        <v>0</v>
      </c>
      <c r="H18" s="37">
        <f t="shared" si="3"/>
        <v>3.4909090909090916</v>
      </c>
      <c r="I18" s="38">
        <f>COUNTIF(Vertices[Out-Degree],"&gt;= "&amp;H18)-COUNTIF(Vertices[Out-Degree],"&gt;="&amp;H19)</f>
        <v>0</v>
      </c>
      <c r="J18" s="37">
        <f t="shared" si="4"/>
        <v>1328.966296727273</v>
      </c>
      <c r="K18" s="38">
        <f>COUNTIF(Vertices[Betweenness Centrality],"&gt;= "&amp;J18)-COUNTIF(Vertices[Betweenness Centrality],"&gt;="&amp;J19)</f>
        <v>1</v>
      </c>
      <c r="L18" s="37">
        <f t="shared" si="5"/>
        <v>0.14545454545454548</v>
      </c>
      <c r="M18" s="38">
        <f>COUNTIF(Vertices[Closeness Centrality],"&gt;= "&amp;L18)-COUNTIF(Vertices[Closeness Centrality],"&gt;="&amp;L19)</f>
        <v>0</v>
      </c>
      <c r="N18" s="37">
        <f t="shared" si="6"/>
        <v>0.019616</v>
      </c>
      <c r="O18" s="38">
        <f>COUNTIF(Vertices[Eigenvector Centrality],"&gt;= "&amp;N18)-COUNTIF(Vertices[Eigenvector Centrality],"&gt;="&amp;N19)</f>
        <v>0</v>
      </c>
      <c r="P18" s="37">
        <f t="shared" si="7"/>
        <v>2.5291267272727267</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119"/>
      <c r="B19" s="119"/>
      <c r="D19" s="32">
        <f t="shared" si="1"/>
        <v>0</v>
      </c>
      <c r="E19" s="3">
        <f>COUNTIF(Vertices[Degree],"&gt;= "&amp;D19)-COUNTIF(Vertices[Degree],"&gt;="&amp;D20)</f>
        <v>0</v>
      </c>
      <c r="F19" s="39">
        <f t="shared" si="2"/>
        <v>11.74545454545455</v>
      </c>
      <c r="G19" s="40">
        <f>COUNTIF(Vertices[In-Degree],"&gt;= "&amp;F19)-COUNTIF(Vertices[In-Degree],"&gt;="&amp;F20)</f>
        <v>0</v>
      </c>
      <c r="H19" s="39">
        <f t="shared" si="3"/>
        <v>3.70909090909091</v>
      </c>
      <c r="I19" s="40">
        <f>COUNTIF(Vertices[Out-Degree],"&gt;= "&amp;H19)-COUNTIF(Vertices[Out-Degree],"&gt;="&amp;H20)</f>
        <v>0</v>
      </c>
      <c r="J19" s="39">
        <f t="shared" si="4"/>
        <v>1412.0266902727276</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0.020842000000000003</v>
      </c>
      <c r="O19" s="40">
        <f>COUNTIF(Vertices[Eigenvector Centrality],"&gt;= "&amp;N19)-COUNTIF(Vertices[Eigenvector Centrality],"&gt;="&amp;N20)</f>
        <v>0</v>
      </c>
      <c r="P19" s="39">
        <f t="shared" si="7"/>
        <v>2.667669272727272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12.436363636363641</v>
      </c>
      <c r="G20" s="38">
        <f>COUNTIF(Vertices[In-Degree],"&gt;= "&amp;F20)-COUNTIF(Vertices[In-Degree],"&gt;="&amp;F21)</f>
        <v>1</v>
      </c>
      <c r="H20" s="37">
        <f t="shared" si="3"/>
        <v>3.927272727272728</v>
      </c>
      <c r="I20" s="38">
        <f>COUNTIF(Vertices[Out-Degree],"&gt;= "&amp;H20)-COUNTIF(Vertices[Out-Degree],"&gt;="&amp;H21)</f>
        <v>6</v>
      </c>
      <c r="J20" s="37">
        <f t="shared" si="4"/>
        <v>1495.0870838181822</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0.022068000000000004</v>
      </c>
      <c r="O20" s="38">
        <f>COUNTIF(Vertices[Eigenvector Centrality],"&gt;= "&amp;N20)-COUNTIF(Vertices[Eigenvector Centrality],"&gt;="&amp;N21)</f>
        <v>0</v>
      </c>
      <c r="P20" s="37">
        <f t="shared" si="7"/>
        <v>2.806211818181817</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2.694763</v>
      </c>
      <c r="D21" s="32">
        <f t="shared" si="1"/>
        <v>0</v>
      </c>
      <c r="E21" s="3">
        <f>COUNTIF(Vertices[Degree],"&gt;= "&amp;D21)-COUNTIF(Vertices[Degree],"&gt;="&amp;D22)</f>
        <v>0</v>
      </c>
      <c r="F21" s="39">
        <f t="shared" si="2"/>
        <v>13.127272727272732</v>
      </c>
      <c r="G21" s="40">
        <f>COUNTIF(Vertices[In-Degree],"&gt;= "&amp;F21)-COUNTIF(Vertices[In-Degree],"&gt;="&amp;F22)</f>
        <v>0</v>
      </c>
      <c r="H21" s="39">
        <f t="shared" si="3"/>
        <v>4.145454545454546</v>
      </c>
      <c r="I21" s="40">
        <f>COUNTIF(Vertices[Out-Degree],"&gt;= "&amp;H21)-COUNTIF(Vertices[Out-Degree],"&gt;="&amp;H22)</f>
        <v>0</v>
      </c>
      <c r="J21" s="39">
        <f t="shared" si="4"/>
        <v>1578.1474773636369</v>
      </c>
      <c r="K21" s="40">
        <f>COUNTIF(Vertices[Betweenness Centrality],"&gt;= "&amp;J21)-COUNTIF(Vertices[Betweenness Centrality],"&gt;="&amp;J22)</f>
        <v>1</v>
      </c>
      <c r="L21" s="39">
        <f t="shared" si="5"/>
        <v>0.17272727272727276</v>
      </c>
      <c r="M21" s="40">
        <f>COUNTIF(Vertices[Closeness Centrality],"&gt;= "&amp;L21)-COUNTIF(Vertices[Closeness Centrality],"&gt;="&amp;L22)</f>
        <v>0</v>
      </c>
      <c r="N21" s="39">
        <f t="shared" si="6"/>
        <v>0.023294000000000006</v>
      </c>
      <c r="O21" s="40">
        <f>COUNTIF(Vertices[Eigenvector Centrality],"&gt;= "&amp;N21)-COUNTIF(Vertices[Eigenvector Centrality],"&gt;="&amp;N22)</f>
        <v>1</v>
      </c>
      <c r="P21" s="39">
        <f t="shared" si="7"/>
        <v>2.9447543636363624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13.818181818181824</v>
      </c>
      <c r="G22" s="38">
        <f>COUNTIF(Vertices[In-Degree],"&gt;= "&amp;F22)-COUNTIF(Vertices[In-Degree],"&gt;="&amp;F23)</f>
        <v>0</v>
      </c>
      <c r="H22" s="37">
        <f t="shared" si="3"/>
        <v>4.363636363636364</v>
      </c>
      <c r="I22" s="38">
        <f>COUNTIF(Vertices[Out-Degree],"&gt;= "&amp;H22)-COUNTIF(Vertices[Out-Degree],"&gt;="&amp;H23)</f>
        <v>0</v>
      </c>
      <c r="J22" s="37">
        <f t="shared" si="4"/>
        <v>1661.2078709090915</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0.024520000000000007</v>
      </c>
      <c r="O22" s="38">
        <f>COUNTIF(Vertices[Eigenvector Centrality],"&gt;= "&amp;N22)-COUNTIF(Vertices[Eigenvector Centrality],"&gt;="&amp;N23)</f>
        <v>0</v>
      </c>
      <c r="P22" s="37">
        <f t="shared" si="7"/>
        <v>3.0832969090909077</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0.02142524452724732</v>
      </c>
      <c r="D23" s="32">
        <f t="shared" si="1"/>
        <v>0</v>
      </c>
      <c r="E23" s="3">
        <f>COUNTIF(Vertices[Degree],"&gt;= "&amp;D23)-COUNTIF(Vertices[Degree],"&gt;="&amp;D24)</f>
        <v>0</v>
      </c>
      <c r="F23" s="39">
        <f t="shared" si="2"/>
        <v>14.509090909090915</v>
      </c>
      <c r="G23" s="40">
        <f>COUNTIF(Vertices[In-Degree],"&gt;= "&amp;F23)-COUNTIF(Vertices[In-Degree],"&gt;="&amp;F24)</f>
        <v>0</v>
      </c>
      <c r="H23" s="39">
        <f t="shared" si="3"/>
        <v>4.581818181818182</v>
      </c>
      <c r="I23" s="40">
        <f>COUNTIF(Vertices[Out-Degree],"&gt;= "&amp;H23)-COUNTIF(Vertices[Out-Degree],"&gt;="&amp;H24)</f>
        <v>0</v>
      </c>
      <c r="J23" s="39">
        <f t="shared" si="4"/>
        <v>1744.2682644545462</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0.02574600000000001</v>
      </c>
      <c r="O23" s="40">
        <f>COUNTIF(Vertices[Eigenvector Centrality],"&gt;= "&amp;N23)-COUNTIF(Vertices[Eigenvector Centrality],"&gt;="&amp;N24)</f>
        <v>0</v>
      </c>
      <c r="P23" s="39">
        <f t="shared" si="7"/>
        <v>3.221839454545453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1793</v>
      </c>
      <c r="B24" s="34">
        <v>0.505491</v>
      </c>
      <c r="D24" s="32">
        <f t="shared" si="1"/>
        <v>0</v>
      </c>
      <c r="E24" s="3">
        <f>COUNTIF(Vertices[Degree],"&gt;= "&amp;D24)-COUNTIF(Vertices[Degree],"&gt;="&amp;D25)</f>
        <v>0</v>
      </c>
      <c r="F24" s="37">
        <f t="shared" si="2"/>
        <v>15.200000000000006</v>
      </c>
      <c r="G24" s="38">
        <f>COUNTIF(Vertices[In-Degree],"&gt;= "&amp;F24)-COUNTIF(Vertices[In-Degree],"&gt;="&amp;F25)</f>
        <v>0</v>
      </c>
      <c r="H24" s="37">
        <f t="shared" si="3"/>
        <v>4.8</v>
      </c>
      <c r="I24" s="38">
        <f>COUNTIF(Vertices[Out-Degree],"&gt;= "&amp;H24)-COUNTIF(Vertices[Out-Degree],"&gt;="&amp;H25)</f>
        <v>2</v>
      </c>
      <c r="J24" s="37">
        <f t="shared" si="4"/>
        <v>1827.3286580000008</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0.02697200000000001</v>
      </c>
      <c r="O24" s="38">
        <f>COUNTIF(Vertices[Eigenvector Centrality],"&gt;= "&amp;N24)-COUNTIF(Vertices[Eigenvector Centrality],"&gt;="&amp;N25)</f>
        <v>1</v>
      </c>
      <c r="P24" s="37">
        <f t="shared" si="7"/>
        <v>3.360381999999998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9"/>
      <c r="B25" s="119"/>
      <c r="D25" s="32">
        <f t="shared" si="1"/>
        <v>0</v>
      </c>
      <c r="E25" s="3">
        <f>COUNTIF(Vertices[Degree],"&gt;= "&amp;D25)-COUNTIF(Vertices[Degree],"&gt;="&amp;D26)</f>
        <v>0</v>
      </c>
      <c r="F25" s="39">
        <f t="shared" si="2"/>
        <v>15.890909090909098</v>
      </c>
      <c r="G25" s="40">
        <f>COUNTIF(Vertices[In-Degree],"&gt;= "&amp;F25)-COUNTIF(Vertices[In-Degree],"&gt;="&amp;F26)</f>
        <v>0</v>
      </c>
      <c r="H25" s="39">
        <f t="shared" si="3"/>
        <v>5.018181818181818</v>
      </c>
      <c r="I25" s="40">
        <f>COUNTIF(Vertices[Out-Degree],"&gt;= "&amp;H25)-COUNTIF(Vertices[Out-Degree],"&gt;="&amp;H26)</f>
        <v>0</v>
      </c>
      <c r="J25" s="39">
        <f t="shared" si="4"/>
        <v>1910.3890515454555</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0.02819800000000001</v>
      </c>
      <c r="O25" s="40">
        <f>COUNTIF(Vertices[Eigenvector Centrality],"&gt;= "&amp;N25)-COUNTIF(Vertices[Eigenvector Centrality],"&gt;="&amp;N26)</f>
        <v>0</v>
      </c>
      <c r="P25" s="39">
        <f t="shared" si="7"/>
        <v>3.4989245454545435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1794</v>
      </c>
      <c r="B26" s="34" t="s">
        <v>1795</v>
      </c>
      <c r="D26" s="32">
        <f t="shared" si="1"/>
        <v>0</v>
      </c>
      <c r="E26" s="3">
        <f>COUNTIF(Vertices[Degree],"&gt;= "&amp;D26)-COUNTIF(Vertices[Degree],"&gt;="&amp;D28)</f>
        <v>0</v>
      </c>
      <c r="F26" s="37">
        <f t="shared" si="2"/>
        <v>16.58181818181819</v>
      </c>
      <c r="G26" s="38">
        <f>COUNTIF(Vertices[In-Degree],"&gt;= "&amp;F26)-COUNTIF(Vertices[In-Degree],"&gt;="&amp;F28)</f>
        <v>0</v>
      </c>
      <c r="H26" s="37">
        <f t="shared" si="3"/>
        <v>5.236363636363635</v>
      </c>
      <c r="I26" s="38">
        <f>COUNTIF(Vertices[Out-Degree],"&gt;= "&amp;H26)-COUNTIF(Vertices[Out-Degree],"&gt;="&amp;H28)</f>
        <v>0</v>
      </c>
      <c r="J26" s="37">
        <f t="shared" si="4"/>
        <v>1993.44944509091</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0.029424000000000013</v>
      </c>
      <c r="O26" s="38">
        <f>COUNTIF(Vertices[Eigenvector Centrality],"&gt;= "&amp;N26)-COUNTIF(Vertices[Eigenvector Centrality],"&gt;="&amp;N28)</f>
        <v>0</v>
      </c>
      <c r="P26" s="37">
        <f t="shared" si="7"/>
        <v>3.6374670909090887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-4</v>
      </c>
      <c r="H27" s="61"/>
      <c r="I27" s="62">
        <f>COUNTIF(Vertices[Out-Degree],"&gt;= "&amp;H27)-COUNTIF(Vertices[Out-Degree],"&gt;="&amp;H28)</f>
        <v>-10</v>
      </c>
      <c r="J27" s="61"/>
      <c r="K27" s="62">
        <f>COUNTIF(Vertices[Betweenness Centrality],"&gt;= "&amp;J27)-COUNTIF(Vertices[Betweenness Centrality],"&gt;="&amp;J28)</f>
        <v>-2</v>
      </c>
      <c r="L27" s="61"/>
      <c r="M27" s="62">
        <f>COUNTIF(Vertices[Closeness Centrality],"&gt;= "&amp;L27)-COUNTIF(Vertices[Closeness Centrality],"&gt;="&amp;L28)</f>
        <v>-3</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-63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5.454545454545453</v>
      </c>
      <c r="I28" s="40">
        <f>COUNTIF(Vertices[Out-Degree],"&gt;= "&amp;H28)-COUNTIF(Vertices[Out-Degree],"&gt;="&amp;H40)</f>
        <v>0</v>
      </c>
      <c r="J28" s="39">
        <f>J26+($J$57-$J$2)/BinDivisor</f>
        <v>2076.5098386363647</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0.030650000000000014</v>
      </c>
      <c r="O28" s="40">
        <f>COUNTIF(Vertices[Eigenvector Centrality],"&gt;= "&amp;N28)-COUNTIF(Vertices[Eigenvector Centrality],"&gt;="&amp;N40)</f>
        <v>0</v>
      </c>
      <c r="P28" s="39">
        <f>P26+($P$57-$P$2)/BinDivisor</f>
        <v>3.776009636363634</v>
      </c>
      <c r="Q28" s="40">
        <f>COUNTIF(Vertices[PageRank],"&gt;= "&amp;P28)-COUNTIF(Vertices[PageRank],"&gt;="&amp;P40)</f>
        <v>1</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-10</v>
      </c>
      <c r="J38" s="61"/>
      <c r="K38" s="62">
        <f>COUNTIF(Vertices[Betweenness Centrality],"&gt;= "&amp;J38)-COUNTIF(Vertices[Betweenness Centrality],"&gt;="&amp;J40)</f>
        <v>-2</v>
      </c>
      <c r="L38" s="61"/>
      <c r="M38" s="62">
        <f>COUNTIF(Vertices[Closeness Centrality],"&gt;= "&amp;L38)-COUNTIF(Vertices[Closeness Centrality],"&gt;="&amp;L40)</f>
        <v>-3</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-62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-10</v>
      </c>
      <c r="J39" s="61"/>
      <c r="K39" s="62">
        <f>COUNTIF(Vertices[Betweenness Centrality],"&gt;= "&amp;J39)-COUNTIF(Vertices[Betweenness Centrality],"&gt;="&amp;J40)</f>
        <v>-2</v>
      </c>
      <c r="L39" s="61"/>
      <c r="M39" s="62">
        <f>COUNTIF(Vertices[Closeness Centrality],"&gt;= "&amp;L39)-COUNTIF(Vertices[Closeness Centrality],"&gt;="&amp;L40)</f>
        <v>-3</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-62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5.672727272727271</v>
      </c>
      <c r="I40" s="38">
        <f>COUNTIF(Vertices[Out-Degree],"&gt;= "&amp;H40)-COUNTIF(Vertices[Out-Degree],"&gt;="&amp;H41)</f>
        <v>0</v>
      </c>
      <c r="J40" s="37">
        <f>J28+($J$57-$J$2)/BinDivisor</f>
        <v>2159.5702321818194</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0.031876000000000015</v>
      </c>
      <c r="O40" s="38">
        <f>COUNTIF(Vertices[Eigenvector Centrality],"&gt;= "&amp;N40)-COUNTIF(Vertices[Eigenvector Centrality],"&gt;="&amp;N41)</f>
        <v>0</v>
      </c>
      <c r="P40" s="37">
        <f>P28+($P$57-$P$2)/BinDivisor</f>
        <v>3.914552181818179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5.890909090909089</v>
      </c>
      <c r="I41" s="40">
        <f>COUNTIF(Vertices[Out-Degree],"&gt;= "&amp;H41)-COUNTIF(Vertices[Out-Degree],"&gt;="&amp;H42)</f>
        <v>1</v>
      </c>
      <c r="J41" s="39">
        <f aca="true" t="shared" si="13" ref="J41:J56">J40+($J$57-$J$2)/BinDivisor</f>
        <v>2242.630625727274</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0.03310200000000001</v>
      </c>
      <c r="O41" s="40">
        <f>COUNTIF(Vertices[Eigenvector Centrality],"&gt;= "&amp;N41)-COUNTIF(Vertices[Eigenvector Centrality],"&gt;="&amp;N42)</f>
        <v>0</v>
      </c>
      <c r="P41" s="39">
        <f aca="true" t="shared" si="16" ref="P41:P56">P40+($P$57-$P$2)/BinDivisor</f>
        <v>4.0530947272727245</v>
      </c>
      <c r="Q41" s="40">
        <f>COUNTIF(Vertices[PageRank],"&gt;= "&amp;P41)-COUNTIF(Vertices[PageRank],"&gt;="&amp;P42)</f>
        <v>0</v>
      </c>
      <c r="R41" s="39">
        <f aca="true" t="shared" si="17" ref="R41:R56">R40+($R$57-$R$2)/BinDivisor</f>
        <v>0.490909090909091</v>
      </c>
      <c r="S41" s="44">
        <f>COUNTIF(Vertices[Clustering Coefficient],"&gt;= "&amp;R41)-COUNTIF(Vertices[Clustering Coefficient],"&gt;="&amp;R42)</f>
        <v>21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0</v>
      </c>
      <c r="H42" s="37">
        <f t="shared" si="12"/>
        <v>6.109090909090907</v>
      </c>
      <c r="I42" s="38">
        <f>COUNTIF(Vertices[Out-Degree],"&gt;= "&amp;H42)-COUNTIF(Vertices[Out-Degree],"&gt;="&amp;H43)</f>
        <v>0</v>
      </c>
      <c r="J42" s="37">
        <f t="shared" si="13"/>
        <v>2325.6910192727287</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0.03432800000000001</v>
      </c>
      <c r="O42" s="38">
        <f>COUNTIF(Vertices[Eigenvector Centrality],"&gt;= "&amp;N42)-COUNTIF(Vertices[Eigenvector Centrality],"&gt;="&amp;N43)</f>
        <v>0</v>
      </c>
      <c r="P42" s="37">
        <f t="shared" si="16"/>
        <v>4.19163727272727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6.3272727272727245</v>
      </c>
      <c r="I43" s="40">
        <f>COUNTIF(Vertices[Out-Degree],"&gt;= "&amp;H43)-COUNTIF(Vertices[Out-Degree],"&gt;="&amp;H44)</f>
        <v>0</v>
      </c>
      <c r="J43" s="39">
        <f t="shared" si="13"/>
        <v>2408.7514128181833</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0.03555400000000001</v>
      </c>
      <c r="O43" s="40">
        <f>COUNTIF(Vertices[Eigenvector Centrality],"&gt;= "&amp;N43)-COUNTIF(Vertices[Eigenvector Centrality],"&gt;="&amp;N44)</f>
        <v>0</v>
      </c>
      <c r="P43" s="39">
        <f t="shared" si="16"/>
        <v>4.330179818181816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6.545454545454542</v>
      </c>
      <c r="I44" s="38">
        <f>COUNTIF(Vertices[Out-Degree],"&gt;= "&amp;H44)-COUNTIF(Vertices[Out-Degree],"&gt;="&amp;H45)</f>
        <v>0</v>
      </c>
      <c r="J44" s="37">
        <f t="shared" si="13"/>
        <v>2491.811806363638</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0.03678000000000001</v>
      </c>
      <c r="O44" s="38">
        <f>COUNTIF(Vertices[Eigenvector Centrality],"&gt;= "&amp;N44)-COUNTIF(Vertices[Eigenvector Centrality],"&gt;="&amp;N45)</f>
        <v>0</v>
      </c>
      <c r="P44" s="37">
        <f t="shared" si="16"/>
        <v>4.4687223636363615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6.76363636363636</v>
      </c>
      <c r="I45" s="40">
        <f>COUNTIF(Vertices[Out-Degree],"&gt;= "&amp;H45)-COUNTIF(Vertices[Out-Degree],"&gt;="&amp;H46)</f>
        <v>0</v>
      </c>
      <c r="J45" s="39">
        <f t="shared" si="13"/>
        <v>2574.8721999090926</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0.038006000000000005</v>
      </c>
      <c r="O45" s="40">
        <f>COUNTIF(Vertices[Eigenvector Centrality],"&gt;= "&amp;N45)-COUNTIF(Vertices[Eigenvector Centrality],"&gt;="&amp;N46)</f>
        <v>0</v>
      </c>
      <c r="P45" s="39">
        <f t="shared" si="16"/>
        <v>4.607264909090907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6.981818181818178</v>
      </c>
      <c r="I46" s="38">
        <f>COUNTIF(Vertices[Out-Degree],"&gt;= "&amp;H46)-COUNTIF(Vertices[Out-Degree],"&gt;="&amp;H47)</f>
        <v>3</v>
      </c>
      <c r="J46" s="37">
        <f t="shared" si="13"/>
        <v>2657.9325934545473</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0.039232</v>
      </c>
      <c r="O46" s="38">
        <f>COUNTIF(Vertices[Eigenvector Centrality],"&gt;= "&amp;N46)-COUNTIF(Vertices[Eigenvector Centrality],"&gt;="&amp;N47)</f>
        <v>0</v>
      </c>
      <c r="P46" s="37">
        <f t="shared" si="16"/>
        <v>4.745807454545453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7.199999999999996</v>
      </c>
      <c r="I47" s="40">
        <f>COUNTIF(Vertices[Out-Degree],"&gt;= "&amp;H47)-COUNTIF(Vertices[Out-Degree],"&gt;="&amp;H48)</f>
        <v>0</v>
      </c>
      <c r="J47" s="39">
        <f t="shared" si="13"/>
        <v>2740.992987000002</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0.040458</v>
      </c>
      <c r="O47" s="40">
        <f>COUNTIF(Vertices[Eigenvector Centrality],"&gt;= "&amp;N47)-COUNTIF(Vertices[Eigenvector Centrality],"&gt;="&amp;N48)</f>
        <v>0</v>
      </c>
      <c r="P47" s="39">
        <f t="shared" si="16"/>
        <v>4.884349999999999</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7.4181818181818135</v>
      </c>
      <c r="I48" s="38">
        <f>COUNTIF(Vertices[Out-Degree],"&gt;= "&amp;H48)-COUNTIF(Vertices[Out-Degree],"&gt;="&amp;H49)</f>
        <v>0</v>
      </c>
      <c r="J48" s="37">
        <f t="shared" si="13"/>
        <v>2824.0533805454565</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0.041684</v>
      </c>
      <c r="O48" s="38">
        <f>COUNTIF(Vertices[Eigenvector Centrality],"&gt;= "&amp;N48)-COUNTIF(Vertices[Eigenvector Centrality],"&gt;="&amp;N49)</f>
        <v>0</v>
      </c>
      <c r="P48" s="37">
        <f t="shared" si="16"/>
        <v>5.022892545454544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7.636363636363631</v>
      </c>
      <c r="I49" s="40">
        <f>COUNTIF(Vertices[Out-Degree],"&gt;= "&amp;H49)-COUNTIF(Vertices[Out-Degree],"&gt;="&amp;H50)</f>
        <v>0</v>
      </c>
      <c r="J49" s="39">
        <f t="shared" si="13"/>
        <v>2907.113774090911</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0.04291</v>
      </c>
      <c r="O49" s="40">
        <f>COUNTIF(Vertices[Eigenvector Centrality],"&gt;= "&amp;N49)-COUNTIF(Vertices[Eigenvector Centrality],"&gt;="&amp;N50)</f>
        <v>0</v>
      </c>
      <c r="P49" s="39">
        <f t="shared" si="16"/>
        <v>5.16143509090909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7.854545454545449</v>
      </c>
      <c r="I50" s="38">
        <f>COUNTIF(Vertices[Out-Degree],"&gt;= "&amp;H50)-COUNTIF(Vertices[Out-Degree],"&gt;="&amp;H51)</f>
        <v>3</v>
      </c>
      <c r="J50" s="37">
        <f t="shared" si="13"/>
        <v>2990.174167636366</v>
      </c>
      <c r="K50" s="38">
        <f>COUNTIF(Vertices[Betweenness Centrality],"&gt;= "&amp;J50)-COUNTIF(Vertices[Betweenness Centrality],"&gt;="&amp;J51)</f>
        <v>0</v>
      </c>
      <c r="L50" s="37">
        <f t="shared" si="14"/>
        <v>0.3272727272727273</v>
      </c>
      <c r="M50" s="38">
        <f>COUNTIF(Vertices[Closeness Centrality],"&gt;= "&amp;L50)-COUNTIF(Vertices[Closeness Centrality],"&gt;="&amp;L51)</f>
        <v>0</v>
      </c>
      <c r="N50" s="37">
        <f t="shared" si="15"/>
        <v>0.044135999999999995</v>
      </c>
      <c r="O50" s="38">
        <f>COUNTIF(Vertices[Eigenvector Centrality],"&gt;= "&amp;N50)-COUNTIF(Vertices[Eigenvector Centrality],"&gt;="&amp;N51)</f>
        <v>0</v>
      </c>
      <c r="P50" s="37">
        <f t="shared" si="16"/>
        <v>5.299977636363636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8.072727272727267</v>
      </c>
      <c r="I51" s="40">
        <f>COUNTIF(Vertices[Out-Degree],"&gt;= "&amp;H51)-COUNTIF(Vertices[Out-Degree],"&gt;="&amp;H52)</f>
        <v>0</v>
      </c>
      <c r="J51" s="39">
        <f t="shared" si="13"/>
        <v>3073.2345611818205</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0.04536199999999999</v>
      </c>
      <c r="O51" s="40">
        <f>COUNTIF(Vertices[Eigenvector Centrality],"&gt;= "&amp;N51)-COUNTIF(Vertices[Eigenvector Centrality],"&gt;="&amp;N52)</f>
        <v>0</v>
      </c>
      <c r="P51" s="39">
        <f t="shared" si="16"/>
        <v>5.438520181818181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8.290909090909086</v>
      </c>
      <c r="I52" s="38">
        <f>COUNTIF(Vertices[Out-Degree],"&gt;= "&amp;H52)-COUNTIF(Vertices[Out-Degree],"&gt;="&amp;H53)</f>
        <v>0</v>
      </c>
      <c r="J52" s="37">
        <f t="shared" si="13"/>
        <v>3156.294954727275</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0.04658799999999999</v>
      </c>
      <c r="O52" s="38">
        <f>COUNTIF(Vertices[Eigenvector Centrality],"&gt;= "&amp;N52)-COUNTIF(Vertices[Eigenvector Centrality],"&gt;="&amp;N53)</f>
        <v>1</v>
      </c>
      <c r="P52" s="37">
        <f t="shared" si="16"/>
        <v>5.577062727272727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1</v>
      </c>
      <c r="H53" s="39">
        <f t="shared" si="12"/>
        <v>8.509090909090904</v>
      </c>
      <c r="I53" s="40">
        <f>COUNTIF(Vertices[Out-Degree],"&gt;= "&amp;H53)-COUNTIF(Vertices[Out-Degree],"&gt;="&amp;H54)</f>
        <v>0</v>
      </c>
      <c r="J53" s="39">
        <f t="shared" si="13"/>
        <v>3239.3553482727298</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0.04781399999999999</v>
      </c>
      <c r="O53" s="40">
        <f>COUNTIF(Vertices[Eigenvector Centrality],"&gt;= "&amp;N53)-COUNTIF(Vertices[Eigenvector Centrality],"&gt;="&amp;N54)</f>
        <v>0</v>
      </c>
      <c r="P53" s="39">
        <f t="shared" si="16"/>
        <v>5.715605272727273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1</v>
      </c>
      <c r="H54" s="37">
        <f t="shared" si="12"/>
        <v>8.727272727272723</v>
      </c>
      <c r="I54" s="38">
        <f>COUNTIF(Vertices[Out-Degree],"&gt;= "&amp;H54)-COUNTIF(Vertices[Out-Degree],"&gt;="&amp;H55)</f>
        <v>0</v>
      </c>
      <c r="J54" s="37">
        <f t="shared" si="13"/>
        <v>3322.4157418181844</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0.049039999999999986</v>
      </c>
      <c r="O54" s="38">
        <f>COUNTIF(Vertices[Eigenvector Centrality],"&gt;= "&amp;N54)-COUNTIF(Vertices[Eigenvector Centrality],"&gt;="&amp;N55)</f>
        <v>0</v>
      </c>
      <c r="P54" s="37">
        <f t="shared" si="16"/>
        <v>5.8541478181818185</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8.945454545454542</v>
      </c>
      <c r="I55" s="40">
        <f>COUNTIF(Vertices[Out-Degree],"&gt;= "&amp;H55)-COUNTIF(Vertices[Out-Degree],"&gt;="&amp;H56)</f>
        <v>1</v>
      </c>
      <c r="J55" s="39">
        <f t="shared" si="13"/>
        <v>3405.476135363639</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0.050265999999999984</v>
      </c>
      <c r="O55" s="40">
        <f>COUNTIF(Vertices[Eigenvector Centrality],"&gt;= "&amp;N55)-COUNTIF(Vertices[Eigenvector Centrality],"&gt;="&amp;N56)</f>
        <v>0</v>
      </c>
      <c r="P55" s="39">
        <f t="shared" si="16"/>
        <v>5.992690363636364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1</v>
      </c>
      <c r="H56" s="37">
        <f t="shared" si="12"/>
        <v>9.16363636363636</v>
      </c>
      <c r="I56" s="38">
        <f>COUNTIF(Vertices[Out-Degree],"&gt;= "&amp;H56)-COUNTIF(Vertices[Out-Degree],"&gt;="&amp;H57)</f>
        <v>1</v>
      </c>
      <c r="J56" s="37">
        <f t="shared" si="13"/>
        <v>3488.5365289090937</v>
      </c>
      <c r="K56" s="38">
        <f>COUNTIF(Vertices[Betweenness Centrality],"&gt;= "&amp;J56)-COUNTIF(Vertices[Betweenness Centrality],"&gt;="&amp;J57)</f>
        <v>1</v>
      </c>
      <c r="L56" s="37">
        <f t="shared" si="14"/>
        <v>0.3818181818181819</v>
      </c>
      <c r="M56" s="38">
        <f>COUNTIF(Vertices[Closeness Centrality],"&gt;= "&amp;L56)-COUNTIF(Vertices[Closeness Centrality],"&gt;="&amp;L57)</f>
        <v>0</v>
      </c>
      <c r="N56" s="37">
        <f t="shared" si="15"/>
        <v>0.05149199999999998</v>
      </c>
      <c r="O56" s="38">
        <f>COUNTIF(Vertices[Eigenvector Centrality],"&gt;= "&amp;N56)-COUNTIF(Vertices[Eigenvector Centrality],"&gt;="&amp;N57)</f>
        <v>1</v>
      </c>
      <c r="P56" s="37">
        <f t="shared" si="16"/>
        <v>6.13123290909091</v>
      </c>
      <c r="Q56" s="38">
        <f>COUNTIF(Vertices[PageRank],"&gt;= "&amp;P56)-COUNTIF(Vertices[PageRank],"&gt;="&amp;P57)</f>
        <v>1</v>
      </c>
      <c r="R56" s="37">
        <f t="shared" si="17"/>
        <v>0.7636363636363638</v>
      </c>
      <c r="S56" s="43">
        <f>COUNTIF(Vertices[Clustering Coefficient],"&gt;= "&amp;R56)-COUNTIF(Vertices[Clustering Coefficient],"&gt;="&amp;R57)</f>
        <v>27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12</v>
      </c>
      <c r="I57" s="42">
        <f>COUNTIF(Vertices[Out-Degree],"&gt;= "&amp;H57)-COUNTIF(Vertices[Out-Degree],"&gt;="&amp;H58)</f>
        <v>1</v>
      </c>
      <c r="J57" s="41">
        <f>MAX(Vertices[Betweenness Centrality])</f>
        <v>4568.321645</v>
      </c>
      <c r="K57" s="42">
        <f>COUNTIF(Vertices[Betweenness Centrality],"&gt;= "&amp;J57)-COUNTIF(Vertices[Betweenness Centrality],"&gt;="&amp;J58)</f>
        <v>1</v>
      </c>
      <c r="L57" s="41">
        <f>MAX(Vertices[Closeness Centrality])</f>
        <v>0.5</v>
      </c>
      <c r="M57" s="42">
        <f>COUNTIF(Vertices[Closeness Centrality],"&gt;= "&amp;L57)-COUNTIF(Vertices[Closeness Centrality],"&gt;="&amp;L58)</f>
        <v>3</v>
      </c>
      <c r="N57" s="41">
        <f>MAX(Vertices[Eigenvector Centrality])</f>
        <v>0.06743</v>
      </c>
      <c r="O57" s="42">
        <f>COUNTIF(Vertices[Eigenvector Centrality],"&gt;= "&amp;N57)-COUNTIF(Vertices[Eigenvector Centrality],"&gt;="&amp;N58)</f>
        <v>1</v>
      </c>
      <c r="P57" s="41">
        <f>MAX(Vertices[PageRank])</f>
        <v>7.932286</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2.5526315789473686</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2.5526315789473686</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4568.321645</v>
      </c>
    </row>
    <row r="99" spans="1:2" ht="15">
      <c r="A99" s="33" t="s">
        <v>102</v>
      </c>
      <c r="B99" s="47">
        <f>_xlfn.IFERROR(AVERAGE(Vertices[Betweenness Centrality]),NoMetricMessage)</f>
        <v>156.56140352631581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0.023172377192982478</v>
      </c>
    </row>
    <row r="114" spans="1:2" ht="15">
      <c r="A114" s="33" t="s">
        <v>109</v>
      </c>
      <c r="B114" s="47">
        <f>_xlfn.IFERROR(MEDIAN(Vertices[Closeness Centrality]),NoMetricMessage)</f>
        <v>0.003759</v>
      </c>
    </row>
    <row r="125" spans="1:2" ht="15">
      <c r="A125" s="33" t="s">
        <v>112</v>
      </c>
      <c r="B125" s="47">
        <f>IF(COUNT(Vertices[Eigenvector Centrality])&gt;0,N2,NoMetricMessage)</f>
        <v>0</v>
      </c>
    </row>
    <row r="126" spans="1:2" ht="15">
      <c r="A126" s="33" t="s">
        <v>113</v>
      </c>
      <c r="B126" s="47">
        <f>IF(COUNT(Vertices[Eigenvector Centrality])&gt;0,N57,NoMetricMessage)</f>
        <v>0.06743</v>
      </c>
    </row>
    <row r="127" spans="1:2" ht="15">
      <c r="A127" s="33" t="s">
        <v>114</v>
      </c>
      <c r="B127" s="47">
        <f>_xlfn.IFERROR(AVERAGE(Vertices[Eigenvector Centrality]),NoMetricMessage)</f>
        <v>0.008771973684210529</v>
      </c>
    </row>
    <row r="128" spans="1:2" ht="15">
      <c r="A128" s="33" t="s">
        <v>115</v>
      </c>
      <c r="B128" s="47">
        <f>_xlfn.IFERROR(MEDIAN(Vertices[Eigenvector Centrality]),NoMetricMessage)</f>
        <v>0.005874</v>
      </c>
    </row>
    <row r="139" spans="1:2" ht="15">
      <c r="A139" s="33" t="s">
        <v>140</v>
      </c>
      <c r="B139" s="47">
        <f>IF(COUNT(Vertices[PageRank])&gt;0,P2,NoMetricMessage)</f>
        <v>0.312446</v>
      </c>
    </row>
    <row r="140" spans="1:2" ht="15">
      <c r="A140" s="33" t="s">
        <v>141</v>
      </c>
      <c r="B140" s="47">
        <f>IF(COUNT(Vertices[PageRank])&gt;0,P57,NoMetricMessage)</f>
        <v>7.932286</v>
      </c>
    </row>
    <row r="141" spans="1:2" ht="15">
      <c r="A141" s="33" t="s">
        <v>142</v>
      </c>
      <c r="B141" s="47">
        <f>_xlfn.IFERROR(AVERAGE(Vertices[PageRank]),NoMetricMessage)</f>
        <v>0.999995885964913</v>
      </c>
    </row>
    <row r="142" spans="1:2" ht="15">
      <c r="A142" s="33" t="s">
        <v>143</v>
      </c>
      <c r="B142" s="47">
        <f>_xlfn.IFERROR(MEDIAN(Vertices[PageRank]),NoMetricMessage)</f>
        <v>0.581462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0.46989667874245694</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1735</v>
      </c>
      <c r="K7" s="13" t="s">
        <v>1736</v>
      </c>
    </row>
    <row r="8" spans="1:11" ht="409.5">
      <c r="A8"/>
      <c r="B8">
        <v>2</v>
      </c>
      <c r="C8">
        <v>2</v>
      </c>
      <c r="D8" t="s">
        <v>61</v>
      </c>
      <c r="E8" t="s">
        <v>61</v>
      </c>
      <c r="H8" t="s">
        <v>73</v>
      </c>
      <c r="J8" t="s">
        <v>1737</v>
      </c>
      <c r="K8" s="13" t="s">
        <v>1738</v>
      </c>
    </row>
    <row r="9" spans="1:11" ht="409.5">
      <c r="A9"/>
      <c r="B9">
        <v>3</v>
      </c>
      <c r="C9">
        <v>4</v>
      </c>
      <c r="D9" t="s">
        <v>62</v>
      </c>
      <c r="E9" t="s">
        <v>62</v>
      </c>
      <c r="H9" t="s">
        <v>74</v>
      </c>
      <c r="J9" t="s">
        <v>1739</v>
      </c>
      <c r="K9" s="102" t="s">
        <v>1740</v>
      </c>
    </row>
    <row r="10" spans="1:11" ht="409.5">
      <c r="A10"/>
      <c r="B10">
        <v>4</v>
      </c>
      <c r="D10" t="s">
        <v>63</v>
      </c>
      <c r="E10" t="s">
        <v>63</v>
      </c>
      <c r="H10" t="s">
        <v>75</v>
      </c>
      <c r="J10" t="s">
        <v>1741</v>
      </c>
      <c r="K10" s="13" t="s">
        <v>1742</v>
      </c>
    </row>
    <row r="11" spans="1:11" ht="15">
      <c r="A11"/>
      <c r="B11">
        <v>5</v>
      </c>
      <c r="D11" t="s">
        <v>46</v>
      </c>
      <c r="E11">
        <v>1</v>
      </c>
      <c r="H11" t="s">
        <v>76</v>
      </c>
      <c r="J11" t="s">
        <v>1743</v>
      </c>
      <c r="K11" t="s">
        <v>1744</v>
      </c>
    </row>
    <row r="12" spans="1:11" ht="15">
      <c r="A12"/>
      <c r="B12"/>
      <c r="D12" t="s">
        <v>64</v>
      </c>
      <c r="E12">
        <v>2</v>
      </c>
      <c r="H12">
        <v>0</v>
      </c>
      <c r="J12" t="s">
        <v>1745</v>
      </c>
      <c r="K12" t="s">
        <v>1746</v>
      </c>
    </row>
    <row r="13" spans="1:11" ht="15">
      <c r="A13"/>
      <c r="B13"/>
      <c r="D13">
        <v>1</v>
      </c>
      <c r="E13">
        <v>3</v>
      </c>
      <c r="H13">
        <v>1</v>
      </c>
      <c r="J13" t="s">
        <v>1747</v>
      </c>
      <c r="K13" t="s">
        <v>1748</v>
      </c>
    </row>
    <row r="14" spans="4:11" ht="15">
      <c r="D14">
        <v>2</v>
      </c>
      <c r="E14">
        <v>4</v>
      </c>
      <c r="H14">
        <v>2</v>
      </c>
      <c r="J14" t="s">
        <v>1749</v>
      </c>
      <c r="K14" t="s">
        <v>1750</v>
      </c>
    </row>
    <row r="15" spans="4:11" ht="15">
      <c r="D15">
        <v>3</v>
      </c>
      <c r="E15">
        <v>5</v>
      </c>
      <c r="H15">
        <v>3</v>
      </c>
      <c r="J15" t="s">
        <v>1751</v>
      </c>
      <c r="K15" t="s">
        <v>1752</v>
      </c>
    </row>
    <row r="16" spans="4:11" ht="15">
      <c r="D16">
        <v>4</v>
      </c>
      <c r="E16">
        <v>6</v>
      </c>
      <c r="H16">
        <v>4</v>
      </c>
      <c r="J16" t="s">
        <v>1753</v>
      </c>
      <c r="K16" t="s">
        <v>1754</v>
      </c>
    </row>
    <row r="17" spans="4:11" ht="15">
      <c r="D17">
        <v>5</v>
      </c>
      <c r="E17">
        <v>7</v>
      </c>
      <c r="H17">
        <v>5</v>
      </c>
      <c r="J17" t="s">
        <v>1755</v>
      </c>
      <c r="K17" t="s">
        <v>1756</v>
      </c>
    </row>
    <row r="18" spans="4:11" ht="15">
      <c r="D18">
        <v>6</v>
      </c>
      <c r="E18">
        <v>8</v>
      </c>
      <c r="H18">
        <v>6</v>
      </c>
      <c r="J18" t="s">
        <v>1757</v>
      </c>
      <c r="K18" t="s">
        <v>1758</v>
      </c>
    </row>
    <row r="19" spans="4:11" ht="15">
      <c r="D19">
        <v>7</v>
      </c>
      <c r="E19">
        <v>9</v>
      </c>
      <c r="H19">
        <v>7</v>
      </c>
      <c r="J19" t="s">
        <v>1759</v>
      </c>
      <c r="K19" t="s">
        <v>1760</v>
      </c>
    </row>
    <row r="20" spans="4:11" ht="15">
      <c r="D20">
        <v>8</v>
      </c>
      <c r="H20">
        <v>8</v>
      </c>
      <c r="J20" t="s">
        <v>1761</v>
      </c>
      <c r="K20" t="s">
        <v>1762</v>
      </c>
    </row>
    <row r="21" spans="4:11" ht="409.5">
      <c r="D21">
        <v>9</v>
      </c>
      <c r="H21">
        <v>9</v>
      </c>
      <c r="J21" t="s">
        <v>1763</v>
      </c>
      <c r="K21" s="13" t="s">
        <v>1764</v>
      </c>
    </row>
    <row r="22" spans="4:11" ht="409.5">
      <c r="D22">
        <v>10</v>
      </c>
      <c r="J22" t="s">
        <v>1765</v>
      </c>
      <c r="K22" s="13" t="s">
        <v>1766</v>
      </c>
    </row>
    <row r="23" spans="4:11" ht="409.5">
      <c r="D23">
        <v>11</v>
      </c>
      <c r="J23" t="s">
        <v>1767</v>
      </c>
      <c r="K23" s="13" t="s">
        <v>1768</v>
      </c>
    </row>
    <row r="24" spans="10:11" ht="409.5">
      <c r="J24" t="s">
        <v>1769</v>
      </c>
      <c r="K24" s="13" t="s">
        <v>2416</v>
      </c>
    </row>
    <row r="25" spans="10:11" ht="15">
      <c r="J25" t="s">
        <v>1770</v>
      </c>
      <c r="K25" t="b">
        <v>0</v>
      </c>
    </row>
    <row r="26" spans="10:11" ht="15">
      <c r="J26" t="s">
        <v>2413</v>
      </c>
      <c r="K26" t="s">
        <v>2414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1789</v>
      </c>
      <c r="B2" s="117" t="s">
        <v>1790</v>
      </c>
      <c r="C2" s="118" t="s">
        <v>1791</v>
      </c>
    </row>
    <row r="3" spans="1:3" ht="15">
      <c r="A3" s="116" t="s">
        <v>1772</v>
      </c>
      <c r="B3" s="116" t="s">
        <v>1772</v>
      </c>
      <c r="C3" s="34">
        <v>121</v>
      </c>
    </row>
    <row r="4" spans="1:3" ht="15">
      <c r="A4" s="116" t="s">
        <v>1772</v>
      </c>
      <c r="B4" s="116" t="s">
        <v>1773</v>
      </c>
      <c r="C4" s="34">
        <v>10</v>
      </c>
    </row>
    <row r="5" spans="1:3" ht="15">
      <c r="A5" s="116" t="s">
        <v>1772</v>
      </c>
      <c r="B5" s="116" t="s">
        <v>1774</v>
      </c>
      <c r="C5" s="34">
        <v>1</v>
      </c>
    </row>
    <row r="6" spans="1:3" ht="15">
      <c r="A6" s="116" t="s">
        <v>1773</v>
      </c>
      <c r="B6" s="116" t="s">
        <v>1773</v>
      </c>
      <c r="C6" s="34">
        <v>129</v>
      </c>
    </row>
    <row r="7" spans="1:3" ht="15">
      <c r="A7" s="116" t="s">
        <v>1773</v>
      </c>
      <c r="B7" s="116" t="s">
        <v>1774</v>
      </c>
      <c r="C7" s="34">
        <v>10</v>
      </c>
    </row>
    <row r="8" spans="1:3" ht="15">
      <c r="A8" s="116" t="s">
        <v>1773</v>
      </c>
      <c r="B8" s="116" t="s">
        <v>1776</v>
      </c>
      <c r="C8" s="34">
        <v>1</v>
      </c>
    </row>
    <row r="9" spans="1:3" ht="15">
      <c r="A9" s="116" t="s">
        <v>1774</v>
      </c>
      <c r="B9" s="116" t="s">
        <v>1772</v>
      </c>
      <c r="C9" s="34">
        <v>1</v>
      </c>
    </row>
    <row r="10" spans="1:3" ht="15">
      <c r="A10" s="116" t="s">
        <v>1774</v>
      </c>
      <c r="B10" s="116" t="s">
        <v>1773</v>
      </c>
      <c r="C10" s="34">
        <v>10</v>
      </c>
    </row>
    <row r="11" spans="1:3" ht="15">
      <c r="A11" s="116" t="s">
        <v>1774</v>
      </c>
      <c r="B11" s="116" t="s">
        <v>1774</v>
      </c>
      <c r="C11" s="34">
        <v>31</v>
      </c>
    </row>
    <row r="12" spans="1:3" ht="15">
      <c r="A12" s="116" t="s">
        <v>1775</v>
      </c>
      <c r="B12" s="116" t="s">
        <v>1775</v>
      </c>
      <c r="C12" s="34">
        <v>12</v>
      </c>
    </row>
    <row r="13" spans="1:3" ht="15">
      <c r="A13" s="116" t="s">
        <v>1776</v>
      </c>
      <c r="B13" s="116" t="s">
        <v>1773</v>
      </c>
      <c r="C13" s="34">
        <v>1</v>
      </c>
    </row>
    <row r="14" spans="1:3" ht="15">
      <c r="A14" s="116" t="s">
        <v>1776</v>
      </c>
      <c r="B14" s="116" t="s">
        <v>1776</v>
      </c>
      <c r="C14" s="34">
        <v>6</v>
      </c>
    </row>
    <row r="15" spans="1:3" ht="15">
      <c r="A15" s="116" t="s">
        <v>1777</v>
      </c>
      <c r="B15" s="116" t="s">
        <v>1777</v>
      </c>
      <c r="C15" s="34">
        <v>5</v>
      </c>
    </row>
    <row r="16" spans="1:3" ht="15">
      <c r="A16" s="116" t="s">
        <v>1778</v>
      </c>
      <c r="B16" s="116" t="s">
        <v>1778</v>
      </c>
      <c r="C16"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1796</v>
      </c>
      <c r="B1" s="13" t="s">
        <v>1797</v>
      </c>
      <c r="C1" s="78" t="s">
        <v>1798</v>
      </c>
      <c r="D1" s="78" t="s">
        <v>1800</v>
      </c>
      <c r="E1" s="13" t="s">
        <v>1799</v>
      </c>
      <c r="F1" s="13" t="s">
        <v>1802</v>
      </c>
      <c r="G1" s="13" t="s">
        <v>1801</v>
      </c>
      <c r="H1" s="13" t="s">
        <v>1804</v>
      </c>
      <c r="I1" s="13" t="s">
        <v>1803</v>
      </c>
      <c r="J1" s="13" t="s">
        <v>1806</v>
      </c>
      <c r="K1" s="78" t="s">
        <v>1805</v>
      </c>
      <c r="L1" s="78" t="s">
        <v>1808</v>
      </c>
      <c r="M1" s="13" t="s">
        <v>1807</v>
      </c>
      <c r="N1" s="13" t="s">
        <v>1810</v>
      </c>
      <c r="O1" s="78" t="s">
        <v>1809</v>
      </c>
      <c r="P1" s="78" t="s">
        <v>1811</v>
      </c>
    </row>
    <row r="2" spans="1:16" ht="15">
      <c r="A2" s="83" t="s">
        <v>442</v>
      </c>
      <c r="B2" s="78">
        <v>4</v>
      </c>
      <c r="C2" s="78"/>
      <c r="D2" s="78"/>
      <c r="E2" s="83" t="s">
        <v>442</v>
      </c>
      <c r="F2" s="78">
        <v>3</v>
      </c>
      <c r="G2" s="83" t="s">
        <v>442</v>
      </c>
      <c r="H2" s="78">
        <v>1</v>
      </c>
      <c r="I2" s="83" t="s">
        <v>446</v>
      </c>
      <c r="J2" s="78">
        <v>2</v>
      </c>
      <c r="K2" s="78"/>
      <c r="L2" s="78"/>
      <c r="M2" s="83" t="s">
        <v>440</v>
      </c>
      <c r="N2" s="78">
        <v>1</v>
      </c>
      <c r="O2" s="78"/>
      <c r="P2" s="78"/>
    </row>
    <row r="3" spans="1:16" ht="15">
      <c r="A3" s="83" t="s">
        <v>450</v>
      </c>
      <c r="B3" s="78">
        <v>2</v>
      </c>
      <c r="C3" s="78"/>
      <c r="D3" s="78"/>
      <c r="E3" s="83" t="s">
        <v>450</v>
      </c>
      <c r="F3" s="78">
        <v>2</v>
      </c>
      <c r="G3" s="83" t="s">
        <v>441</v>
      </c>
      <c r="H3" s="78">
        <v>1</v>
      </c>
      <c r="I3" s="83" t="s">
        <v>444</v>
      </c>
      <c r="J3" s="78">
        <v>1</v>
      </c>
      <c r="K3" s="78"/>
      <c r="L3" s="78"/>
      <c r="M3" s="78"/>
      <c r="N3" s="78"/>
      <c r="O3" s="78"/>
      <c r="P3" s="78"/>
    </row>
    <row r="4" spans="1:16" ht="15">
      <c r="A4" s="83" t="s">
        <v>446</v>
      </c>
      <c r="B4" s="78">
        <v>2</v>
      </c>
      <c r="C4" s="78"/>
      <c r="D4" s="78"/>
      <c r="E4" s="83" t="s">
        <v>445</v>
      </c>
      <c r="F4" s="78">
        <v>1</v>
      </c>
      <c r="G4" s="78"/>
      <c r="H4" s="78"/>
      <c r="I4" s="78"/>
      <c r="J4" s="78"/>
      <c r="K4" s="78"/>
      <c r="L4" s="78"/>
      <c r="M4" s="78"/>
      <c r="N4" s="78"/>
      <c r="O4" s="78"/>
      <c r="P4" s="78"/>
    </row>
    <row r="5" spans="1:16" ht="15">
      <c r="A5" s="83" t="s">
        <v>448</v>
      </c>
      <c r="B5" s="78">
        <v>1</v>
      </c>
      <c r="C5" s="78"/>
      <c r="D5" s="78"/>
      <c r="E5" s="83" t="s">
        <v>449</v>
      </c>
      <c r="F5" s="78">
        <v>1</v>
      </c>
      <c r="G5" s="78"/>
      <c r="H5" s="78"/>
      <c r="I5" s="78"/>
      <c r="J5" s="78"/>
      <c r="K5" s="78"/>
      <c r="L5" s="78"/>
      <c r="M5" s="78"/>
      <c r="N5" s="78"/>
      <c r="O5" s="78"/>
      <c r="P5" s="78"/>
    </row>
    <row r="6" spans="1:16" ht="15">
      <c r="A6" s="83" t="s">
        <v>447</v>
      </c>
      <c r="B6" s="78">
        <v>1</v>
      </c>
      <c r="C6" s="78"/>
      <c r="D6" s="78"/>
      <c r="E6" s="83" t="s">
        <v>447</v>
      </c>
      <c r="F6" s="78">
        <v>1</v>
      </c>
      <c r="G6" s="78"/>
      <c r="H6" s="78"/>
      <c r="I6" s="78"/>
      <c r="J6" s="78"/>
      <c r="K6" s="78"/>
      <c r="L6" s="78"/>
      <c r="M6" s="78"/>
      <c r="N6" s="78"/>
      <c r="O6" s="78"/>
      <c r="P6" s="78"/>
    </row>
    <row r="7" spans="1:16" ht="15">
      <c r="A7" s="83" t="s">
        <v>449</v>
      </c>
      <c r="B7" s="78">
        <v>1</v>
      </c>
      <c r="C7" s="78"/>
      <c r="D7" s="78"/>
      <c r="E7" s="83" t="s">
        <v>448</v>
      </c>
      <c r="F7" s="78">
        <v>1</v>
      </c>
      <c r="G7" s="78"/>
      <c r="H7" s="78"/>
      <c r="I7" s="78"/>
      <c r="J7" s="78"/>
      <c r="K7" s="78"/>
      <c r="L7" s="78"/>
      <c r="M7" s="78"/>
      <c r="N7" s="78"/>
      <c r="O7" s="78"/>
      <c r="P7" s="78"/>
    </row>
    <row r="8" spans="1:16" ht="15">
      <c r="A8" s="83" t="s">
        <v>444</v>
      </c>
      <c r="B8" s="78">
        <v>1</v>
      </c>
      <c r="C8" s="78"/>
      <c r="D8" s="78"/>
      <c r="E8" s="83" t="s">
        <v>443</v>
      </c>
      <c r="F8" s="78">
        <v>1</v>
      </c>
      <c r="G8" s="78"/>
      <c r="H8" s="78"/>
      <c r="I8" s="78"/>
      <c r="J8" s="78"/>
      <c r="K8" s="78"/>
      <c r="L8" s="78"/>
      <c r="M8" s="78"/>
      <c r="N8" s="78"/>
      <c r="O8" s="78"/>
      <c r="P8" s="78"/>
    </row>
    <row r="9" spans="1:16" ht="15">
      <c r="A9" s="83" t="s">
        <v>443</v>
      </c>
      <c r="B9" s="78">
        <v>1</v>
      </c>
      <c r="C9" s="78"/>
      <c r="D9" s="78"/>
      <c r="E9" s="78"/>
      <c r="F9" s="78"/>
      <c r="G9" s="78"/>
      <c r="H9" s="78"/>
      <c r="I9" s="78"/>
      <c r="J9" s="78"/>
      <c r="K9" s="78"/>
      <c r="L9" s="78"/>
      <c r="M9" s="78"/>
      <c r="N9" s="78"/>
      <c r="O9" s="78"/>
      <c r="P9" s="78"/>
    </row>
    <row r="10" spans="1:16" ht="15">
      <c r="A10" s="83" t="s">
        <v>445</v>
      </c>
      <c r="B10" s="78">
        <v>1</v>
      </c>
      <c r="C10" s="78"/>
      <c r="D10" s="78"/>
      <c r="E10" s="78"/>
      <c r="F10" s="78"/>
      <c r="G10" s="78"/>
      <c r="H10" s="78"/>
      <c r="I10" s="78"/>
      <c r="J10" s="78"/>
      <c r="K10" s="78"/>
      <c r="L10" s="78"/>
      <c r="M10" s="78"/>
      <c r="N10" s="78"/>
      <c r="O10" s="78"/>
      <c r="P10" s="78"/>
    </row>
    <row r="11" spans="1:16" ht="15">
      <c r="A11" s="83" t="s">
        <v>441</v>
      </c>
      <c r="B11" s="78">
        <v>1</v>
      </c>
      <c r="C11" s="78"/>
      <c r="D11" s="78"/>
      <c r="E11" s="78"/>
      <c r="F11" s="78"/>
      <c r="G11" s="78"/>
      <c r="H11" s="78"/>
      <c r="I11" s="78"/>
      <c r="J11" s="78"/>
      <c r="K11" s="78"/>
      <c r="L11" s="78"/>
      <c r="M11" s="78"/>
      <c r="N11" s="78"/>
      <c r="O11" s="78"/>
      <c r="P11" s="78"/>
    </row>
    <row r="14" spans="1:16" ht="15" customHeight="1">
      <c r="A14" s="13" t="s">
        <v>1816</v>
      </c>
      <c r="B14" s="13" t="s">
        <v>1797</v>
      </c>
      <c r="C14" s="78" t="s">
        <v>1817</v>
      </c>
      <c r="D14" s="78" t="s">
        <v>1800</v>
      </c>
      <c r="E14" s="13" t="s">
        <v>1818</v>
      </c>
      <c r="F14" s="13" t="s">
        <v>1802</v>
      </c>
      <c r="G14" s="13" t="s">
        <v>1819</v>
      </c>
      <c r="H14" s="13" t="s">
        <v>1804</v>
      </c>
      <c r="I14" s="13" t="s">
        <v>1820</v>
      </c>
      <c r="J14" s="13" t="s">
        <v>1806</v>
      </c>
      <c r="K14" s="78" t="s">
        <v>1821</v>
      </c>
      <c r="L14" s="78" t="s">
        <v>1808</v>
      </c>
      <c r="M14" s="13" t="s">
        <v>1822</v>
      </c>
      <c r="N14" s="13" t="s">
        <v>1810</v>
      </c>
      <c r="O14" s="78" t="s">
        <v>1823</v>
      </c>
      <c r="P14" s="78" t="s">
        <v>1811</v>
      </c>
    </row>
    <row r="15" spans="1:16" ht="15">
      <c r="A15" s="78" t="s">
        <v>453</v>
      </c>
      <c r="B15" s="78">
        <v>5</v>
      </c>
      <c r="C15" s="78"/>
      <c r="D15" s="78"/>
      <c r="E15" s="78" t="s">
        <v>453</v>
      </c>
      <c r="F15" s="78">
        <v>3</v>
      </c>
      <c r="G15" s="78" t="s">
        <v>453</v>
      </c>
      <c r="H15" s="78">
        <v>1</v>
      </c>
      <c r="I15" s="78" t="s">
        <v>452</v>
      </c>
      <c r="J15" s="78">
        <v>2</v>
      </c>
      <c r="K15" s="78"/>
      <c r="L15" s="78"/>
      <c r="M15" s="78" t="s">
        <v>451</v>
      </c>
      <c r="N15" s="78">
        <v>1</v>
      </c>
      <c r="O15" s="78"/>
      <c r="P15" s="78"/>
    </row>
    <row r="16" spans="1:16" ht="15">
      <c r="A16" s="78" t="s">
        <v>452</v>
      </c>
      <c r="B16" s="78">
        <v>3</v>
      </c>
      <c r="C16" s="78"/>
      <c r="D16" s="78"/>
      <c r="E16" s="78" t="s">
        <v>459</v>
      </c>
      <c r="F16" s="78">
        <v>2</v>
      </c>
      <c r="G16" s="78" t="s">
        <v>452</v>
      </c>
      <c r="H16" s="78">
        <v>1</v>
      </c>
      <c r="I16" s="78" t="s">
        <v>453</v>
      </c>
      <c r="J16" s="78">
        <v>1</v>
      </c>
      <c r="K16" s="78"/>
      <c r="L16" s="78"/>
      <c r="M16" s="78"/>
      <c r="N16" s="78"/>
      <c r="O16" s="78"/>
      <c r="P16" s="78"/>
    </row>
    <row r="17" spans="1:16" ht="15">
      <c r="A17" s="78" t="s">
        <v>459</v>
      </c>
      <c r="B17" s="78">
        <v>2</v>
      </c>
      <c r="C17" s="78"/>
      <c r="D17" s="78"/>
      <c r="E17" s="78" t="s">
        <v>455</v>
      </c>
      <c r="F17" s="78">
        <v>1</v>
      </c>
      <c r="G17" s="78"/>
      <c r="H17" s="78"/>
      <c r="I17" s="78"/>
      <c r="J17" s="78"/>
      <c r="K17" s="78"/>
      <c r="L17" s="78"/>
      <c r="M17" s="78"/>
      <c r="N17" s="78"/>
      <c r="O17" s="78"/>
      <c r="P17" s="78"/>
    </row>
    <row r="18" spans="1:16" ht="15">
      <c r="A18" s="78" t="s">
        <v>457</v>
      </c>
      <c r="B18" s="78">
        <v>1</v>
      </c>
      <c r="C18" s="78"/>
      <c r="D18" s="78"/>
      <c r="E18" s="78" t="s">
        <v>458</v>
      </c>
      <c r="F18" s="78">
        <v>1</v>
      </c>
      <c r="G18" s="78"/>
      <c r="H18" s="78"/>
      <c r="I18" s="78"/>
      <c r="J18" s="78"/>
      <c r="K18" s="78"/>
      <c r="L18" s="78"/>
      <c r="M18" s="78"/>
      <c r="N18" s="78"/>
      <c r="O18" s="78"/>
      <c r="P18" s="78"/>
    </row>
    <row r="19" spans="1:16" ht="15">
      <c r="A19" s="78" t="s">
        <v>456</v>
      </c>
      <c r="B19" s="78">
        <v>1</v>
      </c>
      <c r="C19" s="78"/>
      <c r="D19" s="78"/>
      <c r="E19" s="78" t="s">
        <v>456</v>
      </c>
      <c r="F19" s="78">
        <v>1</v>
      </c>
      <c r="G19" s="78"/>
      <c r="H19" s="78"/>
      <c r="I19" s="78"/>
      <c r="J19" s="78"/>
      <c r="K19" s="78"/>
      <c r="L19" s="78"/>
      <c r="M19" s="78"/>
      <c r="N19" s="78"/>
      <c r="O19" s="78"/>
      <c r="P19" s="78"/>
    </row>
    <row r="20" spans="1:16" ht="15">
      <c r="A20" s="78" t="s">
        <v>458</v>
      </c>
      <c r="B20" s="78">
        <v>1</v>
      </c>
      <c r="C20" s="78"/>
      <c r="D20" s="78"/>
      <c r="E20" s="78" t="s">
        <v>457</v>
      </c>
      <c r="F20" s="78">
        <v>1</v>
      </c>
      <c r="G20" s="78"/>
      <c r="H20" s="78"/>
      <c r="I20" s="78"/>
      <c r="J20" s="78"/>
      <c r="K20" s="78"/>
      <c r="L20" s="78"/>
      <c r="M20" s="78"/>
      <c r="N20" s="78"/>
      <c r="O20" s="78"/>
      <c r="P20" s="78"/>
    </row>
    <row r="21" spans="1:16" ht="15">
      <c r="A21" s="78" t="s">
        <v>454</v>
      </c>
      <c r="B21" s="78">
        <v>1</v>
      </c>
      <c r="C21" s="78"/>
      <c r="D21" s="78"/>
      <c r="E21" s="78" t="s">
        <v>454</v>
      </c>
      <c r="F21" s="78">
        <v>1</v>
      </c>
      <c r="G21" s="78"/>
      <c r="H21" s="78"/>
      <c r="I21" s="78"/>
      <c r="J21" s="78"/>
      <c r="K21" s="78"/>
      <c r="L21" s="78"/>
      <c r="M21" s="78"/>
      <c r="N21" s="78"/>
      <c r="O21" s="78"/>
      <c r="P21" s="78"/>
    </row>
    <row r="22" spans="1:16" ht="15">
      <c r="A22" s="78" t="s">
        <v>455</v>
      </c>
      <c r="B22" s="78">
        <v>1</v>
      </c>
      <c r="C22" s="78"/>
      <c r="D22" s="78"/>
      <c r="E22" s="78"/>
      <c r="F22" s="78"/>
      <c r="G22" s="78"/>
      <c r="H22" s="78"/>
      <c r="I22" s="78"/>
      <c r="J22" s="78"/>
      <c r="K22" s="78"/>
      <c r="L22" s="78"/>
      <c r="M22" s="78"/>
      <c r="N22" s="78"/>
      <c r="O22" s="78"/>
      <c r="P22" s="78"/>
    </row>
    <row r="23" spans="1:16" ht="15">
      <c r="A23" s="78" t="s">
        <v>451</v>
      </c>
      <c r="B23" s="78">
        <v>1</v>
      </c>
      <c r="C23" s="78"/>
      <c r="D23" s="78"/>
      <c r="E23" s="78"/>
      <c r="F23" s="78"/>
      <c r="G23" s="78"/>
      <c r="H23" s="78"/>
      <c r="I23" s="78"/>
      <c r="J23" s="78"/>
      <c r="K23" s="78"/>
      <c r="L23" s="78"/>
      <c r="M23" s="78"/>
      <c r="N23" s="78"/>
      <c r="O23" s="78"/>
      <c r="P23" s="78"/>
    </row>
    <row r="26" spans="1:16" ht="15" customHeight="1">
      <c r="A26" s="13" t="s">
        <v>1828</v>
      </c>
      <c r="B26" s="13" t="s">
        <v>1797</v>
      </c>
      <c r="C26" s="13" t="s">
        <v>1838</v>
      </c>
      <c r="D26" s="13" t="s">
        <v>1800</v>
      </c>
      <c r="E26" s="13" t="s">
        <v>1839</v>
      </c>
      <c r="F26" s="13" t="s">
        <v>1802</v>
      </c>
      <c r="G26" s="13" t="s">
        <v>1844</v>
      </c>
      <c r="H26" s="13" t="s">
        <v>1804</v>
      </c>
      <c r="I26" s="13" t="s">
        <v>1847</v>
      </c>
      <c r="J26" s="13" t="s">
        <v>1806</v>
      </c>
      <c r="K26" s="13" t="s">
        <v>1849</v>
      </c>
      <c r="L26" s="13" t="s">
        <v>1808</v>
      </c>
      <c r="M26" s="13" t="s">
        <v>1850</v>
      </c>
      <c r="N26" s="13" t="s">
        <v>1810</v>
      </c>
      <c r="O26" s="13" t="s">
        <v>1854</v>
      </c>
      <c r="P26" s="13" t="s">
        <v>1811</v>
      </c>
    </row>
    <row r="27" spans="1:16" ht="15">
      <c r="A27" s="78" t="s">
        <v>460</v>
      </c>
      <c r="B27" s="78">
        <v>166</v>
      </c>
      <c r="C27" s="78" t="s">
        <v>460</v>
      </c>
      <c r="D27" s="78">
        <v>49</v>
      </c>
      <c r="E27" s="78" t="s">
        <v>460</v>
      </c>
      <c r="F27" s="78">
        <v>77</v>
      </c>
      <c r="G27" s="78" t="s">
        <v>460</v>
      </c>
      <c r="H27" s="78">
        <v>28</v>
      </c>
      <c r="I27" s="78" t="s">
        <v>460</v>
      </c>
      <c r="J27" s="78">
        <v>3</v>
      </c>
      <c r="K27" s="78" t="s">
        <v>460</v>
      </c>
      <c r="L27" s="78">
        <v>3</v>
      </c>
      <c r="M27" s="78" t="s">
        <v>460</v>
      </c>
      <c r="N27" s="78">
        <v>4</v>
      </c>
      <c r="O27" s="78" t="s">
        <v>460</v>
      </c>
      <c r="P27" s="78">
        <v>2</v>
      </c>
    </row>
    <row r="28" spans="1:16" ht="15">
      <c r="A28" s="78" t="s">
        <v>1829</v>
      </c>
      <c r="B28" s="78">
        <v>4</v>
      </c>
      <c r="C28" s="78" t="s">
        <v>1834</v>
      </c>
      <c r="D28" s="78">
        <v>2</v>
      </c>
      <c r="E28" s="78" t="s">
        <v>1829</v>
      </c>
      <c r="F28" s="78">
        <v>4</v>
      </c>
      <c r="G28" s="78" t="s">
        <v>1835</v>
      </c>
      <c r="H28" s="78">
        <v>2</v>
      </c>
      <c r="I28" s="78" t="s">
        <v>1848</v>
      </c>
      <c r="J28" s="78">
        <v>1</v>
      </c>
      <c r="K28" s="78" t="s">
        <v>1831</v>
      </c>
      <c r="L28" s="78">
        <v>3</v>
      </c>
      <c r="M28" s="78" t="s">
        <v>1851</v>
      </c>
      <c r="N28" s="78">
        <v>1</v>
      </c>
      <c r="O28" s="78"/>
      <c r="P28" s="78"/>
    </row>
    <row r="29" spans="1:16" ht="15">
      <c r="A29" s="78" t="s">
        <v>1830</v>
      </c>
      <c r="B29" s="78">
        <v>4</v>
      </c>
      <c r="C29" s="78"/>
      <c r="D29" s="78"/>
      <c r="E29" s="78" t="s">
        <v>1830</v>
      </c>
      <c r="F29" s="78">
        <v>3</v>
      </c>
      <c r="G29" s="78" t="s">
        <v>1830</v>
      </c>
      <c r="H29" s="78">
        <v>1</v>
      </c>
      <c r="I29" s="78"/>
      <c r="J29" s="78"/>
      <c r="K29" s="78" t="s">
        <v>1832</v>
      </c>
      <c r="L29" s="78">
        <v>3</v>
      </c>
      <c r="M29" s="78" t="s">
        <v>1852</v>
      </c>
      <c r="N29" s="78">
        <v>1</v>
      </c>
      <c r="O29" s="78"/>
      <c r="P29" s="78"/>
    </row>
    <row r="30" spans="1:16" ht="15">
      <c r="A30" s="78" t="s">
        <v>1831</v>
      </c>
      <c r="B30" s="78">
        <v>3</v>
      </c>
      <c r="C30" s="78"/>
      <c r="D30" s="78"/>
      <c r="E30" s="78" t="s">
        <v>1833</v>
      </c>
      <c r="F30" s="78">
        <v>2</v>
      </c>
      <c r="G30" s="78" t="s">
        <v>1845</v>
      </c>
      <c r="H30" s="78">
        <v>1</v>
      </c>
      <c r="I30" s="78"/>
      <c r="J30" s="78"/>
      <c r="K30" s="78"/>
      <c r="L30" s="78"/>
      <c r="M30" s="78" t="s">
        <v>1853</v>
      </c>
      <c r="N30" s="78">
        <v>1</v>
      </c>
      <c r="O30" s="78"/>
      <c r="P30" s="78"/>
    </row>
    <row r="31" spans="1:16" ht="15">
      <c r="A31" s="78" t="s">
        <v>1832</v>
      </c>
      <c r="B31" s="78">
        <v>3</v>
      </c>
      <c r="C31" s="78"/>
      <c r="D31" s="78"/>
      <c r="E31" s="78" t="s">
        <v>1836</v>
      </c>
      <c r="F31" s="78">
        <v>1</v>
      </c>
      <c r="G31" s="78" t="s">
        <v>1846</v>
      </c>
      <c r="H31" s="78">
        <v>1</v>
      </c>
      <c r="I31" s="78"/>
      <c r="J31" s="78"/>
      <c r="K31" s="78"/>
      <c r="L31" s="78"/>
      <c r="M31" s="78"/>
      <c r="N31" s="78"/>
      <c r="O31" s="78"/>
      <c r="P31" s="78"/>
    </row>
    <row r="32" spans="1:16" ht="15">
      <c r="A32" s="78" t="s">
        <v>1833</v>
      </c>
      <c r="B32" s="78">
        <v>2</v>
      </c>
      <c r="C32" s="78"/>
      <c r="D32" s="78"/>
      <c r="E32" s="78" t="s">
        <v>1837</v>
      </c>
      <c r="F32" s="78">
        <v>1</v>
      </c>
      <c r="G32" s="78"/>
      <c r="H32" s="78"/>
      <c r="I32" s="78"/>
      <c r="J32" s="78"/>
      <c r="K32" s="78"/>
      <c r="L32" s="78"/>
      <c r="M32" s="78"/>
      <c r="N32" s="78"/>
      <c r="O32" s="78"/>
      <c r="P32" s="78"/>
    </row>
    <row r="33" spans="1:16" ht="15">
      <c r="A33" s="78" t="s">
        <v>1834</v>
      </c>
      <c r="B33" s="78">
        <v>2</v>
      </c>
      <c r="C33" s="78"/>
      <c r="D33" s="78"/>
      <c r="E33" s="78" t="s">
        <v>1840</v>
      </c>
      <c r="F33" s="78">
        <v>1</v>
      </c>
      <c r="G33" s="78"/>
      <c r="H33" s="78"/>
      <c r="I33" s="78"/>
      <c r="J33" s="78"/>
      <c r="K33" s="78"/>
      <c r="L33" s="78"/>
      <c r="M33" s="78"/>
      <c r="N33" s="78"/>
      <c r="O33" s="78"/>
      <c r="P33" s="78"/>
    </row>
    <row r="34" spans="1:16" ht="15">
      <c r="A34" s="78" t="s">
        <v>1835</v>
      </c>
      <c r="B34" s="78">
        <v>2</v>
      </c>
      <c r="C34" s="78"/>
      <c r="D34" s="78"/>
      <c r="E34" s="78" t="s">
        <v>1841</v>
      </c>
      <c r="F34" s="78">
        <v>1</v>
      </c>
      <c r="G34" s="78"/>
      <c r="H34" s="78"/>
      <c r="I34" s="78"/>
      <c r="J34" s="78"/>
      <c r="K34" s="78"/>
      <c r="L34" s="78"/>
      <c r="M34" s="78"/>
      <c r="N34" s="78"/>
      <c r="O34" s="78"/>
      <c r="P34" s="78"/>
    </row>
    <row r="35" spans="1:16" ht="15">
      <c r="A35" s="78" t="s">
        <v>1836</v>
      </c>
      <c r="B35" s="78">
        <v>1</v>
      </c>
      <c r="C35" s="78"/>
      <c r="D35" s="78"/>
      <c r="E35" s="78" t="s">
        <v>1842</v>
      </c>
      <c r="F35" s="78">
        <v>1</v>
      </c>
      <c r="G35" s="78"/>
      <c r="H35" s="78"/>
      <c r="I35" s="78"/>
      <c r="J35" s="78"/>
      <c r="K35" s="78"/>
      <c r="L35" s="78"/>
      <c r="M35" s="78"/>
      <c r="N35" s="78"/>
      <c r="O35" s="78"/>
      <c r="P35" s="78"/>
    </row>
    <row r="36" spans="1:16" ht="15">
      <c r="A36" s="78" t="s">
        <v>1837</v>
      </c>
      <c r="B36" s="78">
        <v>1</v>
      </c>
      <c r="C36" s="78"/>
      <c r="D36" s="78"/>
      <c r="E36" s="78" t="s">
        <v>1843</v>
      </c>
      <c r="F36" s="78">
        <v>1</v>
      </c>
      <c r="G36" s="78"/>
      <c r="H36" s="78"/>
      <c r="I36" s="78"/>
      <c r="J36" s="78"/>
      <c r="K36" s="78"/>
      <c r="L36" s="78"/>
      <c r="M36" s="78"/>
      <c r="N36" s="78"/>
      <c r="O36" s="78"/>
      <c r="P36" s="78"/>
    </row>
    <row r="39" spans="1:16" ht="15" customHeight="1">
      <c r="A39" s="13" t="s">
        <v>1860</v>
      </c>
      <c r="B39" s="13" t="s">
        <v>1797</v>
      </c>
      <c r="C39" s="13" t="s">
        <v>1869</v>
      </c>
      <c r="D39" s="13" t="s">
        <v>1800</v>
      </c>
      <c r="E39" s="13" t="s">
        <v>1875</v>
      </c>
      <c r="F39" s="13" t="s">
        <v>1802</v>
      </c>
      <c r="G39" s="13" t="s">
        <v>1882</v>
      </c>
      <c r="H39" s="13" t="s">
        <v>1804</v>
      </c>
      <c r="I39" s="13" t="s">
        <v>1891</v>
      </c>
      <c r="J39" s="13" t="s">
        <v>1806</v>
      </c>
      <c r="K39" s="13" t="s">
        <v>1899</v>
      </c>
      <c r="L39" s="13" t="s">
        <v>1808</v>
      </c>
      <c r="M39" s="13" t="s">
        <v>1908</v>
      </c>
      <c r="N39" s="13" t="s">
        <v>1810</v>
      </c>
      <c r="O39" s="13" t="s">
        <v>1916</v>
      </c>
      <c r="P39" s="13" t="s">
        <v>1811</v>
      </c>
    </row>
    <row r="40" spans="1:16" ht="15">
      <c r="A40" s="84" t="s">
        <v>1861</v>
      </c>
      <c r="B40" s="84">
        <v>132</v>
      </c>
      <c r="C40" s="84" t="s">
        <v>1866</v>
      </c>
      <c r="D40" s="84">
        <v>49</v>
      </c>
      <c r="E40" s="84" t="s">
        <v>1866</v>
      </c>
      <c r="F40" s="84">
        <v>79</v>
      </c>
      <c r="G40" s="84" t="s">
        <v>1866</v>
      </c>
      <c r="H40" s="84">
        <v>28</v>
      </c>
      <c r="I40" s="84" t="s">
        <v>1868</v>
      </c>
      <c r="J40" s="84">
        <v>3</v>
      </c>
      <c r="K40" s="84" t="s">
        <v>1866</v>
      </c>
      <c r="L40" s="84">
        <v>3</v>
      </c>
      <c r="M40" s="84" t="s">
        <v>1866</v>
      </c>
      <c r="N40" s="84">
        <v>4</v>
      </c>
      <c r="O40" s="84" t="s">
        <v>1866</v>
      </c>
      <c r="P40" s="84">
        <v>2</v>
      </c>
    </row>
    <row r="41" spans="1:16" ht="15">
      <c r="A41" s="84" t="s">
        <v>1862</v>
      </c>
      <c r="B41" s="84">
        <v>31</v>
      </c>
      <c r="C41" s="84" t="s">
        <v>1868</v>
      </c>
      <c r="D41" s="84">
        <v>39</v>
      </c>
      <c r="E41" s="84" t="s">
        <v>1867</v>
      </c>
      <c r="F41" s="84">
        <v>50</v>
      </c>
      <c r="G41" s="84" t="s">
        <v>1883</v>
      </c>
      <c r="H41" s="84">
        <v>18</v>
      </c>
      <c r="I41" s="84" t="s">
        <v>1892</v>
      </c>
      <c r="J41" s="84">
        <v>3</v>
      </c>
      <c r="K41" s="84" t="s">
        <v>1900</v>
      </c>
      <c r="L41" s="84">
        <v>3</v>
      </c>
      <c r="M41" s="84" t="s">
        <v>1909</v>
      </c>
      <c r="N41" s="84">
        <v>3</v>
      </c>
      <c r="O41" s="84" t="s">
        <v>1917</v>
      </c>
      <c r="P41" s="84">
        <v>2</v>
      </c>
    </row>
    <row r="42" spans="1:16" ht="15">
      <c r="A42" s="84" t="s">
        <v>1863</v>
      </c>
      <c r="B42" s="84">
        <v>0</v>
      </c>
      <c r="C42" s="84" t="s">
        <v>291</v>
      </c>
      <c r="D42" s="84">
        <v>39</v>
      </c>
      <c r="E42" s="84" t="s">
        <v>283</v>
      </c>
      <c r="F42" s="84">
        <v>30</v>
      </c>
      <c r="G42" s="84" t="s">
        <v>307</v>
      </c>
      <c r="H42" s="84">
        <v>8</v>
      </c>
      <c r="I42" s="84" t="s">
        <v>1893</v>
      </c>
      <c r="J42" s="84">
        <v>3</v>
      </c>
      <c r="K42" s="84" t="s">
        <v>1901</v>
      </c>
      <c r="L42" s="84">
        <v>3</v>
      </c>
      <c r="M42" s="84" t="s">
        <v>1910</v>
      </c>
      <c r="N42" s="84">
        <v>3</v>
      </c>
      <c r="O42" s="84" t="s">
        <v>1918</v>
      </c>
      <c r="P42" s="84">
        <v>2</v>
      </c>
    </row>
    <row r="43" spans="1:16" ht="15">
      <c r="A43" s="84" t="s">
        <v>1864</v>
      </c>
      <c r="B43" s="84">
        <v>3380</v>
      </c>
      <c r="C43" s="84" t="s">
        <v>289</v>
      </c>
      <c r="D43" s="84">
        <v>39</v>
      </c>
      <c r="E43" s="84" t="s">
        <v>1876</v>
      </c>
      <c r="F43" s="84">
        <v>29</v>
      </c>
      <c r="G43" s="84" t="s">
        <v>1884</v>
      </c>
      <c r="H43" s="84">
        <v>7</v>
      </c>
      <c r="I43" s="84" t="s">
        <v>1894</v>
      </c>
      <c r="J43" s="84">
        <v>3</v>
      </c>
      <c r="K43" s="84" t="s">
        <v>1902</v>
      </c>
      <c r="L43" s="84">
        <v>3</v>
      </c>
      <c r="M43" s="84" t="s">
        <v>1911</v>
      </c>
      <c r="N43" s="84">
        <v>2</v>
      </c>
      <c r="O43" s="84"/>
      <c r="P43" s="84"/>
    </row>
    <row r="44" spans="1:16" ht="15">
      <c r="A44" s="84" t="s">
        <v>1865</v>
      </c>
      <c r="B44" s="84">
        <v>3543</v>
      </c>
      <c r="C44" s="84" t="s">
        <v>290</v>
      </c>
      <c r="D44" s="84">
        <v>30</v>
      </c>
      <c r="E44" s="84" t="s">
        <v>1877</v>
      </c>
      <c r="F44" s="84">
        <v>17</v>
      </c>
      <c r="G44" s="84" t="s">
        <v>1885</v>
      </c>
      <c r="H44" s="84">
        <v>7</v>
      </c>
      <c r="I44" s="84" t="s">
        <v>1895</v>
      </c>
      <c r="J44" s="84">
        <v>3</v>
      </c>
      <c r="K44" s="84" t="s">
        <v>1903</v>
      </c>
      <c r="L44" s="84">
        <v>3</v>
      </c>
      <c r="M44" s="84" t="s">
        <v>1912</v>
      </c>
      <c r="N44" s="84">
        <v>2</v>
      </c>
      <c r="O44" s="84"/>
      <c r="P44" s="84"/>
    </row>
    <row r="45" spans="1:16" ht="15">
      <c r="A45" s="84" t="s">
        <v>1866</v>
      </c>
      <c r="B45" s="84">
        <v>168</v>
      </c>
      <c r="C45" s="84" t="s">
        <v>1870</v>
      </c>
      <c r="D45" s="84">
        <v>29</v>
      </c>
      <c r="E45" s="84" t="s">
        <v>1835</v>
      </c>
      <c r="F45" s="84">
        <v>16</v>
      </c>
      <c r="G45" s="84" t="s">
        <v>1886</v>
      </c>
      <c r="H45" s="84">
        <v>7</v>
      </c>
      <c r="I45" s="84" t="s">
        <v>1896</v>
      </c>
      <c r="J45" s="84">
        <v>3</v>
      </c>
      <c r="K45" s="84" t="s">
        <v>1904</v>
      </c>
      <c r="L45" s="84">
        <v>3</v>
      </c>
      <c r="M45" s="84" t="s">
        <v>1913</v>
      </c>
      <c r="N45" s="84">
        <v>2</v>
      </c>
      <c r="O45" s="84"/>
      <c r="P45" s="84"/>
    </row>
    <row r="46" spans="1:16" ht="15">
      <c r="A46" s="84" t="s">
        <v>1867</v>
      </c>
      <c r="B46" s="84">
        <v>66</v>
      </c>
      <c r="C46" s="84" t="s">
        <v>1871</v>
      </c>
      <c r="D46" s="84">
        <v>29</v>
      </c>
      <c r="E46" s="84" t="s">
        <v>1878</v>
      </c>
      <c r="F46" s="84">
        <v>15</v>
      </c>
      <c r="G46" s="84" t="s">
        <v>1887</v>
      </c>
      <c r="H46" s="84">
        <v>7</v>
      </c>
      <c r="I46" s="84" t="s">
        <v>1897</v>
      </c>
      <c r="J46" s="84">
        <v>3</v>
      </c>
      <c r="K46" s="84" t="s">
        <v>1905</v>
      </c>
      <c r="L46" s="84">
        <v>3</v>
      </c>
      <c r="M46" s="84" t="s">
        <v>1914</v>
      </c>
      <c r="N46" s="84">
        <v>2</v>
      </c>
      <c r="O46" s="84"/>
      <c r="P46" s="84"/>
    </row>
    <row r="47" spans="1:16" ht="15">
      <c r="A47" s="84" t="s">
        <v>1868</v>
      </c>
      <c r="B47" s="84">
        <v>48</v>
      </c>
      <c r="C47" s="84" t="s">
        <v>1872</v>
      </c>
      <c r="D47" s="84">
        <v>29</v>
      </c>
      <c r="E47" s="84" t="s">
        <v>1879</v>
      </c>
      <c r="F47" s="84">
        <v>14</v>
      </c>
      <c r="G47" s="84" t="s">
        <v>1888</v>
      </c>
      <c r="H47" s="84">
        <v>7</v>
      </c>
      <c r="I47" s="84" t="s">
        <v>1898</v>
      </c>
      <c r="J47" s="84">
        <v>3</v>
      </c>
      <c r="K47" s="84" t="s">
        <v>1906</v>
      </c>
      <c r="L47" s="84">
        <v>3</v>
      </c>
      <c r="M47" s="84" t="s">
        <v>1915</v>
      </c>
      <c r="N47" s="84">
        <v>2</v>
      </c>
      <c r="O47" s="84"/>
      <c r="P47" s="84"/>
    </row>
    <row r="48" spans="1:16" ht="15">
      <c r="A48" s="84" t="s">
        <v>291</v>
      </c>
      <c r="B48" s="84">
        <v>40</v>
      </c>
      <c r="C48" s="84" t="s">
        <v>1873</v>
      </c>
      <c r="D48" s="84">
        <v>29</v>
      </c>
      <c r="E48" s="84" t="s">
        <v>1880</v>
      </c>
      <c r="F48" s="84">
        <v>11</v>
      </c>
      <c r="G48" s="84" t="s">
        <v>1889</v>
      </c>
      <c r="H48" s="84">
        <v>7</v>
      </c>
      <c r="I48" s="84" t="s">
        <v>315</v>
      </c>
      <c r="J48" s="84">
        <v>3</v>
      </c>
      <c r="K48" s="84" t="s">
        <v>1907</v>
      </c>
      <c r="L48" s="84">
        <v>3</v>
      </c>
      <c r="M48" s="84" t="s">
        <v>306</v>
      </c>
      <c r="N48" s="84">
        <v>2</v>
      </c>
      <c r="O48" s="84"/>
      <c r="P48" s="84"/>
    </row>
    <row r="49" spans="1:16" ht="15">
      <c r="A49" s="84" t="s">
        <v>289</v>
      </c>
      <c r="B49" s="84">
        <v>39</v>
      </c>
      <c r="C49" s="84" t="s">
        <v>1874</v>
      </c>
      <c r="D49" s="84">
        <v>29</v>
      </c>
      <c r="E49" s="84" t="s">
        <v>1881</v>
      </c>
      <c r="F49" s="84">
        <v>11</v>
      </c>
      <c r="G49" s="84" t="s">
        <v>1890</v>
      </c>
      <c r="H49" s="84">
        <v>7</v>
      </c>
      <c r="I49" s="84" t="s">
        <v>1866</v>
      </c>
      <c r="J49" s="84">
        <v>3</v>
      </c>
      <c r="K49" s="84" t="s">
        <v>308</v>
      </c>
      <c r="L49" s="84">
        <v>3</v>
      </c>
      <c r="M49" s="84" t="s">
        <v>1867</v>
      </c>
      <c r="N49" s="84">
        <v>2</v>
      </c>
      <c r="O49" s="84"/>
      <c r="P49" s="84"/>
    </row>
    <row r="52" spans="1:16" ht="15" customHeight="1">
      <c r="A52" s="13" t="s">
        <v>1927</v>
      </c>
      <c r="B52" s="13" t="s">
        <v>1797</v>
      </c>
      <c r="C52" s="13" t="s">
        <v>1938</v>
      </c>
      <c r="D52" s="13" t="s">
        <v>1800</v>
      </c>
      <c r="E52" s="13" t="s">
        <v>1940</v>
      </c>
      <c r="F52" s="13" t="s">
        <v>1802</v>
      </c>
      <c r="G52" s="13" t="s">
        <v>1950</v>
      </c>
      <c r="H52" s="13" t="s">
        <v>1804</v>
      </c>
      <c r="I52" s="13" t="s">
        <v>1961</v>
      </c>
      <c r="J52" s="13" t="s">
        <v>1806</v>
      </c>
      <c r="K52" s="13" t="s">
        <v>1972</v>
      </c>
      <c r="L52" s="13" t="s">
        <v>1808</v>
      </c>
      <c r="M52" s="13" t="s">
        <v>1983</v>
      </c>
      <c r="N52" s="13" t="s">
        <v>1810</v>
      </c>
      <c r="O52" s="78" t="s">
        <v>1994</v>
      </c>
      <c r="P52" s="78" t="s">
        <v>1811</v>
      </c>
    </row>
    <row r="53" spans="1:16" ht="15">
      <c r="A53" s="84" t="s">
        <v>1928</v>
      </c>
      <c r="B53" s="84">
        <v>35</v>
      </c>
      <c r="C53" s="84" t="s">
        <v>1929</v>
      </c>
      <c r="D53" s="84">
        <v>29</v>
      </c>
      <c r="E53" s="84" t="s">
        <v>1928</v>
      </c>
      <c r="F53" s="84">
        <v>29</v>
      </c>
      <c r="G53" s="84" t="s">
        <v>1951</v>
      </c>
      <c r="H53" s="84">
        <v>7</v>
      </c>
      <c r="I53" s="84" t="s">
        <v>1962</v>
      </c>
      <c r="J53" s="84">
        <v>3</v>
      </c>
      <c r="K53" s="84" t="s">
        <v>1973</v>
      </c>
      <c r="L53" s="84">
        <v>3</v>
      </c>
      <c r="M53" s="84" t="s">
        <v>1984</v>
      </c>
      <c r="N53" s="84">
        <v>2</v>
      </c>
      <c r="O53" s="84"/>
      <c r="P53" s="84"/>
    </row>
    <row r="54" spans="1:16" ht="15">
      <c r="A54" s="84" t="s">
        <v>1929</v>
      </c>
      <c r="B54" s="84">
        <v>29</v>
      </c>
      <c r="C54" s="84" t="s">
        <v>1930</v>
      </c>
      <c r="D54" s="84">
        <v>29</v>
      </c>
      <c r="E54" s="84" t="s">
        <v>1941</v>
      </c>
      <c r="F54" s="84">
        <v>13</v>
      </c>
      <c r="G54" s="84" t="s">
        <v>1952</v>
      </c>
      <c r="H54" s="84">
        <v>7</v>
      </c>
      <c r="I54" s="84" t="s">
        <v>1963</v>
      </c>
      <c r="J54" s="84">
        <v>3</v>
      </c>
      <c r="K54" s="84" t="s">
        <v>1974</v>
      </c>
      <c r="L54" s="84">
        <v>3</v>
      </c>
      <c r="M54" s="84" t="s">
        <v>1985</v>
      </c>
      <c r="N54" s="84">
        <v>2</v>
      </c>
      <c r="O54" s="84"/>
      <c r="P54" s="84"/>
    </row>
    <row r="55" spans="1:16" ht="15">
      <c r="A55" s="84" t="s">
        <v>1930</v>
      </c>
      <c r="B55" s="84">
        <v>29</v>
      </c>
      <c r="C55" s="84" t="s">
        <v>1931</v>
      </c>
      <c r="D55" s="84">
        <v>29</v>
      </c>
      <c r="E55" s="84" t="s">
        <v>1942</v>
      </c>
      <c r="F55" s="84">
        <v>10</v>
      </c>
      <c r="G55" s="84" t="s">
        <v>1953</v>
      </c>
      <c r="H55" s="84">
        <v>7</v>
      </c>
      <c r="I55" s="84" t="s">
        <v>1964</v>
      </c>
      <c r="J55" s="84">
        <v>3</v>
      </c>
      <c r="K55" s="84" t="s">
        <v>1975</v>
      </c>
      <c r="L55" s="84">
        <v>3</v>
      </c>
      <c r="M55" s="84" t="s">
        <v>1986</v>
      </c>
      <c r="N55" s="84">
        <v>2</v>
      </c>
      <c r="O55" s="84"/>
      <c r="P55" s="84"/>
    </row>
    <row r="56" spans="1:16" ht="15">
      <c r="A56" s="84" t="s">
        <v>1931</v>
      </c>
      <c r="B56" s="84">
        <v>29</v>
      </c>
      <c r="C56" s="84" t="s">
        <v>1932</v>
      </c>
      <c r="D56" s="84">
        <v>29</v>
      </c>
      <c r="E56" s="84" t="s">
        <v>1943</v>
      </c>
      <c r="F56" s="84">
        <v>9</v>
      </c>
      <c r="G56" s="84" t="s">
        <v>1954</v>
      </c>
      <c r="H56" s="84">
        <v>7</v>
      </c>
      <c r="I56" s="84" t="s">
        <v>1965</v>
      </c>
      <c r="J56" s="84">
        <v>3</v>
      </c>
      <c r="K56" s="84" t="s">
        <v>1976</v>
      </c>
      <c r="L56" s="84">
        <v>3</v>
      </c>
      <c r="M56" s="84" t="s">
        <v>1987</v>
      </c>
      <c r="N56" s="84">
        <v>2</v>
      </c>
      <c r="O56" s="84"/>
      <c r="P56" s="84"/>
    </row>
    <row r="57" spans="1:16" ht="15">
      <c r="A57" s="84" t="s">
        <v>1932</v>
      </c>
      <c r="B57" s="84">
        <v>29</v>
      </c>
      <c r="C57" s="84" t="s">
        <v>1933</v>
      </c>
      <c r="D57" s="84">
        <v>29</v>
      </c>
      <c r="E57" s="84" t="s">
        <v>1944</v>
      </c>
      <c r="F57" s="84">
        <v>9</v>
      </c>
      <c r="G57" s="84" t="s">
        <v>1955</v>
      </c>
      <c r="H57" s="84">
        <v>7</v>
      </c>
      <c r="I57" s="84" t="s">
        <v>1966</v>
      </c>
      <c r="J57" s="84">
        <v>3</v>
      </c>
      <c r="K57" s="84" t="s">
        <v>1977</v>
      </c>
      <c r="L57" s="84">
        <v>3</v>
      </c>
      <c r="M57" s="84" t="s">
        <v>1988</v>
      </c>
      <c r="N57" s="84">
        <v>2</v>
      </c>
      <c r="O57" s="84"/>
      <c r="P57" s="84"/>
    </row>
    <row r="58" spans="1:16" ht="15">
      <c r="A58" s="84" t="s">
        <v>1933</v>
      </c>
      <c r="B58" s="84">
        <v>29</v>
      </c>
      <c r="C58" s="84" t="s">
        <v>1934</v>
      </c>
      <c r="D58" s="84">
        <v>29</v>
      </c>
      <c r="E58" s="84" t="s">
        <v>1945</v>
      </c>
      <c r="F58" s="84">
        <v>9</v>
      </c>
      <c r="G58" s="84" t="s">
        <v>1956</v>
      </c>
      <c r="H58" s="84">
        <v>7</v>
      </c>
      <c r="I58" s="84" t="s">
        <v>1967</v>
      </c>
      <c r="J58" s="84">
        <v>3</v>
      </c>
      <c r="K58" s="84" t="s">
        <v>1978</v>
      </c>
      <c r="L58" s="84">
        <v>3</v>
      </c>
      <c r="M58" s="84" t="s">
        <v>1989</v>
      </c>
      <c r="N58" s="84">
        <v>2</v>
      </c>
      <c r="O58" s="84"/>
      <c r="P58" s="84"/>
    </row>
    <row r="59" spans="1:16" ht="15">
      <c r="A59" s="84" t="s">
        <v>1934</v>
      </c>
      <c r="B59" s="84">
        <v>29</v>
      </c>
      <c r="C59" s="84" t="s">
        <v>1935</v>
      </c>
      <c r="D59" s="84">
        <v>29</v>
      </c>
      <c r="E59" s="84" t="s">
        <v>1946</v>
      </c>
      <c r="F59" s="84">
        <v>9</v>
      </c>
      <c r="G59" s="84" t="s">
        <v>1957</v>
      </c>
      <c r="H59" s="84">
        <v>7</v>
      </c>
      <c r="I59" s="84" t="s">
        <v>1968</v>
      </c>
      <c r="J59" s="84">
        <v>3</v>
      </c>
      <c r="K59" s="84" t="s">
        <v>1979</v>
      </c>
      <c r="L59" s="84">
        <v>3</v>
      </c>
      <c r="M59" s="84" t="s">
        <v>1990</v>
      </c>
      <c r="N59" s="84">
        <v>2</v>
      </c>
      <c r="O59" s="84"/>
      <c r="P59" s="84"/>
    </row>
    <row r="60" spans="1:16" ht="15">
      <c r="A60" s="84" t="s">
        <v>1935</v>
      </c>
      <c r="B60" s="84">
        <v>29</v>
      </c>
      <c r="C60" s="84" t="s">
        <v>1936</v>
      </c>
      <c r="D60" s="84">
        <v>29</v>
      </c>
      <c r="E60" s="84" t="s">
        <v>1947</v>
      </c>
      <c r="F60" s="84">
        <v>9</v>
      </c>
      <c r="G60" s="84" t="s">
        <v>1958</v>
      </c>
      <c r="H60" s="84">
        <v>7</v>
      </c>
      <c r="I60" s="84" t="s">
        <v>1969</v>
      </c>
      <c r="J60" s="84">
        <v>3</v>
      </c>
      <c r="K60" s="84" t="s">
        <v>1980</v>
      </c>
      <c r="L60" s="84">
        <v>3</v>
      </c>
      <c r="M60" s="84" t="s">
        <v>1991</v>
      </c>
      <c r="N60" s="84">
        <v>2</v>
      </c>
      <c r="O60" s="84"/>
      <c r="P60" s="84"/>
    </row>
    <row r="61" spans="1:16" ht="15">
      <c r="A61" s="84" t="s">
        <v>1936</v>
      </c>
      <c r="B61" s="84">
        <v>29</v>
      </c>
      <c r="C61" s="84" t="s">
        <v>1937</v>
      </c>
      <c r="D61" s="84">
        <v>29</v>
      </c>
      <c r="E61" s="84" t="s">
        <v>1948</v>
      </c>
      <c r="F61" s="84">
        <v>9</v>
      </c>
      <c r="G61" s="84" t="s">
        <v>1959</v>
      </c>
      <c r="H61" s="84">
        <v>7</v>
      </c>
      <c r="I61" s="84" t="s">
        <v>1970</v>
      </c>
      <c r="J61" s="84">
        <v>2</v>
      </c>
      <c r="K61" s="84" t="s">
        <v>1981</v>
      </c>
      <c r="L61" s="84">
        <v>3</v>
      </c>
      <c r="M61" s="84" t="s">
        <v>1992</v>
      </c>
      <c r="N61" s="84">
        <v>2</v>
      </c>
      <c r="O61" s="84"/>
      <c r="P61" s="84"/>
    </row>
    <row r="62" spans="1:16" ht="15">
      <c r="A62" s="84" t="s">
        <v>1937</v>
      </c>
      <c r="B62" s="84">
        <v>29</v>
      </c>
      <c r="C62" s="84" t="s">
        <v>1939</v>
      </c>
      <c r="D62" s="84">
        <v>28</v>
      </c>
      <c r="E62" s="84" t="s">
        <v>1949</v>
      </c>
      <c r="F62" s="84">
        <v>9</v>
      </c>
      <c r="G62" s="84" t="s">
        <v>1960</v>
      </c>
      <c r="H62" s="84">
        <v>7</v>
      </c>
      <c r="I62" s="84" t="s">
        <v>1971</v>
      </c>
      <c r="J62" s="84">
        <v>2</v>
      </c>
      <c r="K62" s="84" t="s">
        <v>1982</v>
      </c>
      <c r="L62" s="84">
        <v>2</v>
      </c>
      <c r="M62" s="84" t="s">
        <v>1993</v>
      </c>
      <c r="N62" s="84">
        <v>2</v>
      </c>
      <c r="O62" s="84"/>
      <c r="P62" s="84"/>
    </row>
    <row r="65" spans="1:16" ht="15" customHeight="1">
      <c r="A65" s="13" t="s">
        <v>2002</v>
      </c>
      <c r="B65" s="13" t="s">
        <v>1797</v>
      </c>
      <c r="C65" s="78" t="s">
        <v>2004</v>
      </c>
      <c r="D65" s="78" t="s">
        <v>1800</v>
      </c>
      <c r="E65" s="13" t="s">
        <v>2005</v>
      </c>
      <c r="F65" s="13" t="s">
        <v>1802</v>
      </c>
      <c r="G65" s="13" t="s">
        <v>2008</v>
      </c>
      <c r="H65" s="13" t="s">
        <v>1804</v>
      </c>
      <c r="I65" s="78" t="s">
        <v>2010</v>
      </c>
      <c r="J65" s="78" t="s">
        <v>1806</v>
      </c>
      <c r="K65" s="78" t="s">
        <v>2012</v>
      </c>
      <c r="L65" s="78" t="s">
        <v>1808</v>
      </c>
      <c r="M65" s="78" t="s">
        <v>2014</v>
      </c>
      <c r="N65" s="78" t="s">
        <v>1810</v>
      </c>
      <c r="O65" s="78" t="s">
        <v>2016</v>
      </c>
      <c r="P65" s="78" t="s">
        <v>1811</v>
      </c>
    </row>
    <row r="66" spans="1:16" ht="15">
      <c r="A66" s="78" t="s">
        <v>283</v>
      </c>
      <c r="B66" s="78">
        <v>2</v>
      </c>
      <c r="C66" s="78"/>
      <c r="D66" s="78"/>
      <c r="E66" s="78" t="s">
        <v>283</v>
      </c>
      <c r="F66" s="78">
        <v>1</v>
      </c>
      <c r="G66" s="78" t="s">
        <v>283</v>
      </c>
      <c r="H66" s="78">
        <v>1</v>
      </c>
      <c r="I66" s="78"/>
      <c r="J66" s="78"/>
      <c r="K66" s="78"/>
      <c r="L66" s="78"/>
      <c r="M66" s="78"/>
      <c r="N66" s="78"/>
      <c r="O66" s="78"/>
      <c r="P66" s="78"/>
    </row>
    <row r="69" spans="1:16" ht="15" customHeight="1">
      <c r="A69" s="13" t="s">
        <v>2003</v>
      </c>
      <c r="B69" s="13" t="s">
        <v>1797</v>
      </c>
      <c r="C69" s="13" t="s">
        <v>2006</v>
      </c>
      <c r="D69" s="13" t="s">
        <v>1800</v>
      </c>
      <c r="E69" s="13" t="s">
        <v>2007</v>
      </c>
      <c r="F69" s="13" t="s">
        <v>1802</v>
      </c>
      <c r="G69" s="13" t="s">
        <v>2009</v>
      </c>
      <c r="H69" s="13" t="s">
        <v>1804</v>
      </c>
      <c r="I69" s="13" t="s">
        <v>2011</v>
      </c>
      <c r="J69" s="13" t="s">
        <v>1806</v>
      </c>
      <c r="K69" s="13" t="s">
        <v>2013</v>
      </c>
      <c r="L69" s="13" t="s">
        <v>1808</v>
      </c>
      <c r="M69" s="13" t="s">
        <v>2015</v>
      </c>
      <c r="N69" s="13" t="s">
        <v>1810</v>
      </c>
      <c r="O69" s="78" t="s">
        <v>2017</v>
      </c>
      <c r="P69" s="78" t="s">
        <v>1811</v>
      </c>
    </row>
    <row r="70" spans="1:16" ht="15">
      <c r="A70" s="78" t="s">
        <v>291</v>
      </c>
      <c r="B70" s="78">
        <v>40</v>
      </c>
      <c r="C70" s="78" t="s">
        <v>291</v>
      </c>
      <c r="D70" s="78">
        <v>39</v>
      </c>
      <c r="E70" s="78" t="s">
        <v>283</v>
      </c>
      <c r="F70" s="78">
        <v>29</v>
      </c>
      <c r="G70" s="78" t="s">
        <v>307</v>
      </c>
      <c r="H70" s="78">
        <v>8</v>
      </c>
      <c r="I70" s="78" t="s">
        <v>315</v>
      </c>
      <c r="J70" s="78">
        <v>3</v>
      </c>
      <c r="K70" s="78" t="s">
        <v>308</v>
      </c>
      <c r="L70" s="78">
        <v>3</v>
      </c>
      <c r="M70" s="78" t="s">
        <v>306</v>
      </c>
      <c r="N70" s="78">
        <v>2</v>
      </c>
      <c r="O70" s="78"/>
      <c r="P70" s="78"/>
    </row>
    <row r="71" spans="1:16" ht="15">
      <c r="A71" s="78" t="s">
        <v>289</v>
      </c>
      <c r="B71" s="78">
        <v>39</v>
      </c>
      <c r="C71" s="78" t="s">
        <v>289</v>
      </c>
      <c r="D71" s="78">
        <v>39</v>
      </c>
      <c r="E71" s="78" t="s">
        <v>300</v>
      </c>
      <c r="F71" s="78">
        <v>11</v>
      </c>
      <c r="G71" s="78" t="s">
        <v>288</v>
      </c>
      <c r="H71" s="78">
        <v>7</v>
      </c>
      <c r="I71" s="78" t="s">
        <v>281</v>
      </c>
      <c r="J71" s="78">
        <v>2</v>
      </c>
      <c r="K71" s="78" t="s">
        <v>234</v>
      </c>
      <c r="L71" s="78">
        <v>2</v>
      </c>
      <c r="M71" s="78" t="s">
        <v>218</v>
      </c>
      <c r="N71" s="78">
        <v>1</v>
      </c>
      <c r="O71" s="78"/>
      <c r="P71" s="78"/>
    </row>
    <row r="72" spans="1:16" ht="15">
      <c r="A72" s="78" t="s">
        <v>283</v>
      </c>
      <c r="B72" s="78">
        <v>35</v>
      </c>
      <c r="C72" s="78" t="s">
        <v>290</v>
      </c>
      <c r="D72" s="78">
        <v>30</v>
      </c>
      <c r="E72" s="78" t="s">
        <v>267</v>
      </c>
      <c r="F72" s="78">
        <v>10</v>
      </c>
      <c r="G72" s="78" t="s">
        <v>260</v>
      </c>
      <c r="H72" s="78">
        <v>5</v>
      </c>
      <c r="I72" s="78" t="s">
        <v>314</v>
      </c>
      <c r="J72" s="78">
        <v>2</v>
      </c>
      <c r="K72" s="78" t="s">
        <v>299</v>
      </c>
      <c r="L72" s="78">
        <v>1</v>
      </c>
      <c r="M72" s="78"/>
      <c r="N72" s="78"/>
      <c r="O72" s="78"/>
      <c r="P72" s="78"/>
    </row>
    <row r="73" spans="1:16" ht="15">
      <c r="A73" s="78" t="s">
        <v>290</v>
      </c>
      <c r="B73" s="78">
        <v>30</v>
      </c>
      <c r="C73" s="78" t="s">
        <v>312</v>
      </c>
      <c r="D73" s="78">
        <v>4</v>
      </c>
      <c r="E73" s="78" t="s">
        <v>305</v>
      </c>
      <c r="F73" s="78">
        <v>9</v>
      </c>
      <c r="G73" s="78" t="s">
        <v>259</v>
      </c>
      <c r="H73" s="78">
        <v>4</v>
      </c>
      <c r="I73" s="78" t="s">
        <v>286</v>
      </c>
      <c r="J73" s="78">
        <v>2</v>
      </c>
      <c r="K73" s="78"/>
      <c r="L73" s="78"/>
      <c r="M73" s="78"/>
      <c r="N73" s="78"/>
      <c r="O73" s="78"/>
      <c r="P73" s="78"/>
    </row>
    <row r="74" spans="1:16" ht="15">
      <c r="A74" s="78" t="s">
        <v>299</v>
      </c>
      <c r="B74" s="78">
        <v>14</v>
      </c>
      <c r="C74" s="78" t="s">
        <v>311</v>
      </c>
      <c r="D74" s="78">
        <v>4</v>
      </c>
      <c r="E74" s="78" t="s">
        <v>299</v>
      </c>
      <c r="F74" s="78">
        <v>7</v>
      </c>
      <c r="G74" s="78" t="s">
        <v>283</v>
      </c>
      <c r="H74" s="78">
        <v>3</v>
      </c>
      <c r="I74" s="78" t="s">
        <v>287</v>
      </c>
      <c r="J74" s="78">
        <v>1</v>
      </c>
      <c r="K74" s="78"/>
      <c r="L74" s="78"/>
      <c r="M74" s="78"/>
      <c r="N74" s="78"/>
      <c r="O74" s="78"/>
      <c r="P74" s="78"/>
    </row>
    <row r="75" spans="1:16" ht="15">
      <c r="A75" s="78" t="s">
        <v>305</v>
      </c>
      <c r="B75" s="78">
        <v>12</v>
      </c>
      <c r="C75" s="78" t="s">
        <v>310</v>
      </c>
      <c r="D75" s="78">
        <v>4</v>
      </c>
      <c r="E75" s="78" t="s">
        <v>301</v>
      </c>
      <c r="F75" s="78">
        <v>6</v>
      </c>
      <c r="G75" s="78" t="s">
        <v>299</v>
      </c>
      <c r="H75" s="78">
        <v>3</v>
      </c>
      <c r="I75" s="78" t="s">
        <v>313</v>
      </c>
      <c r="J75" s="78">
        <v>1</v>
      </c>
      <c r="K75" s="78"/>
      <c r="L75" s="78"/>
      <c r="M75" s="78"/>
      <c r="N75" s="78"/>
      <c r="O75" s="78"/>
      <c r="P75" s="78"/>
    </row>
    <row r="76" spans="1:16" ht="15">
      <c r="A76" s="78" t="s">
        <v>267</v>
      </c>
      <c r="B76" s="78">
        <v>12</v>
      </c>
      <c r="C76" s="78" t="s">
        <v>292</v>
      </c>
      <c r="D76" s="78">
        <v>4</v>
      </c>
      <c r="E76" s="78" t="s">
        <v>260</v>
      </c>
      <c r="F76" s="78">
        <v>4</v>
      </c>
      <c r="G76" s="78" t="s">
        <v>319</v>
      </c>
      <c r="H76" s="78">
        <v>2</v>
      </c>
      <c r="I76" s="78"/>
      <c r="J76" s="78"/>
      <c r="K76" s="78"/>
      <c r="L76" s="78"/>
      <c r="M76" s="78"/>
      <c r="N76" s="78"/>
      <c r="O76" s="78"/>
      <c r="P76" s="78"/>
    </row>
    <row r="77" spans="1:16" ht="15">
      <c r="A77" s="78" t="s">
        <v>300</v>
      </c>
      <c r="B77" s="78">
        <v>11</v>
      </c>
      <c r="C77" s="78" t="s">
        <v>283</v>
      </c>
      <c r="D77" s="78">
        <v>3</v>
      </c>
      <c r="E77" s="78" t="s">
        <v>304</v>
      </c>
      <c r="F77" s="78">
        <v>3</v>
      </c>
      <c r="G77" s="78" t="s">
        <v>291</v>
      </c>
      <c r="H77" s="78">
        <v>1</v>
      </c>
      <c r="I77" s="78"/>
      <c r="J77" s="78"/>
      <c r="K77" s="78"/>
      <c r="L77" s="78"/>
      <c r="M77" s="78"/>
      <c r="N77" s="78"/>
      <c r="O77" s="78"/>
      <c r="P77" s="78"/>
    </row>
    <row r="78" spans="1:16" ht="15">
      <c r="A78" s="78" t="s">
        <v>307</v>
      </c>
      <c r="B78" s="78">
        <v>11</v>
      </c>
      <c r="C78" s="78" t="s">
        <v>299</v>
      </c>
      <c r="D78" s="78">
        <v>3</v>
      </c>
      <c r="E78" s="78" t="s">
        <v>321</v>
      </c>
      <c r="F78" s="78">
        <v>3</v>
      </c>
      <c r="G78" s="78" t="s">
        <v>305</v>
      </c>
      <c r="H78" s="78">
        <v>1</v>
      </c>
      <c r="I78" s="78"/>
      <c r="J78" s="78"/>
      <c r="K78" s="78"/>
      <c r="L78" s="78"/>
      <c r="M78" s="78"/>
      <c r="N78" s="78"/>
      <c r="O78" s="78"/>
      <c r="P78" s="78"/>
    </row>
    <row r="79" spans="1:16" ht="15">
      <c r="A79" s="78" t="s">
        <v>288</v>
      </c>
      <c r="B79" s="78">
        <v>10</v>
      </c>
      <c r="C79" s="78" t="s">
        <v>305</v>
      </c>
      <c r="D79" s="78">
        <v>2</v>
      </c>
      <c r="E79" s="78" t="s">
        <v>284</v>
      </c>
      <c r="F79" s="78">
        <v>3</v>
      </c>
      <c r="G79" s="78" t="s">
        <v>267</v>
      </c>
      <c r="H79" s="78">
        <v>1</v>
      </c>
      <c r="I79" s="78"/>
      <c r="J79" s="78"/>
      <c r="K79" s="78"/>
      <c r="L79" s="78"/>
      <c r="M79" s="78"/>
      <c r="N79" s="78"/>
      <c r="O79" s="78"/>
      <c r="P79" s="78"/>
    </row>
    <row r="82" spans="1:16" ht="15" customHeight="1">
      <c r="A82" s="13" t="s">
        <v>2026</v>
      </c>
      <c r="B82" s="13" t="s">
        <v>1797</v>
      </c>
      <c r="C82" s="13" t="s">
        <v>2027</v>
      </c>
      <c r="D82" s="13" t="s">
        <v>1800</v>
      </c>
      <c r="E82" s="13" t="s">
        <v>2028</v>
      </c>
      <c r="F82" s="13" t="s">
        <v>1802</v>
      </c>
      <c r="G82" s="13" t="s">
        <v>2029</v>
      </c>
      <c r="H82" s="13" t="s">
        <v>1804</v>
      </c>
      <c r="I82" s="13" t="s">
        <v>2030</v>
      </c>
      <c r="J82" s="13" t="s">
        <v>1806</v>
      </c>
      <c r="K82" s="13" t="s">
        <v>2031</v>
      </c>
      <c r="L82" s="13" t="s">
        <v>1808</v>
      </c>
      <c r="M82" s="13" t="s">
        <v>2032</v>
      </c>
      <c r="N82" s="13" t="s">
        <v>1810</v>
      </c>
      <c r="O82" s="13" t="s">
        <v>2033</v>
      </c>
      <c r="P82" s="13" t="s">
        <v>1811</v>
      </c>
    </row>
    <row r="83" spans="1:16" ht="15">
      <c r="A83" s="115" t="s">
        <v>322</v>
      </c>
      <c r="B83" s="78">
        <v>364043</v>
      </c>
      <c r="C83" s="115" t="s">
        <v>265</v>
      </c>
      <c r="D83" s="78">
        <v>319109</v>
      </c>
      <c r="E83" s="115" t="s">
        <v>322</v>
      </c>
      <c r="F83" s="78">
        <v>364043</v>
      </c>
      <c r="G83" s="115" t="s">
        <v>307</v>
      </c>
      <c r="H83" s="78">
        <v>24040</v>
      </c>
      <c r="I83" s="115" t="s">
        <v>282</v>
      </c>
      <c r="J83" s="78">
        <v>14785</v>
      </c>
      <c r="K83" s="115" t="s">
        <v>222</v>
      </c>
      <c r="L83" s="78">
        <v>1137</v>
      </c>
      <c r="M83" s="115" t="s">
        <v>218</v>
      </c>
      <c r="N83" s="78">
        <v>20672</v>
      </c>
      <c r="O83" s="115" t="s">
        <v>221</v>
      </c>
      <c r="P83" s="78">
        <v>321</v>
      </c>
    </row>
    <row r="84" spans="1:16" ht="15">
      <c r="A84" s="115" t="s">
        <v>265</v>
      </c>
      <c r="B84" s="78">
        <v>319109</v>
      </c>
      <c r="C84" s="115" t="s">
        <v>244</v>
      </c>
      <c r="D84" s="78">
        <v>125909</v>
      </c>
      <c r="E84" s="115" t="s">
        <v>318</v>
      </c>
      <c r="F84" s="78">
        <v>66674</v>
      </c>
      <c r="G84" s="115" t="s">
        <v>214</v>
      </c>
      <c r="H84" s="78">
        <v>11856</v>
      </c>
      <c r="I84" s="115" t="s">
        <v>313</v>
      </c>
      <c r="J84" s="78">
        <v>313</v>
      </c>
      <c r="K84" s="115" t="s">
        <v>234</v>
      </c>
      <c r="L84" s="78">
        <v>264</v>
      </c>
      <c r="M84" s="115" t="s">
        <v>212</v>
      </c>
      <c r="N84" s="78">
        <v>3091</v>
      </c>
      <c r="O84" s="115" t="s">
        <v>213</v>
      </c>
      <c r="P84" s="78">
        <v>294</v>
      </c>
    </row>
    <row r="85" spans="1:16" ht="15">
      <c r="A85" s="115" t="s">
        <v>244</v>
      </c>
      <c r="B85" s="78">
        <v>125909</v>
      </c>
      <c r="C85" s="115" t="s">
        <v>245</v>
      </c>
      <c r="D85" s="78">
        <v>120306</v>
      </c>
      <c r="E85" s="115" t="s">
        <v>302</v>
      </c>
      <c r="F85" s="78">
        <v>28748</v>
      </c>
      <c r="G85" s="115" t="s">
        <v>220</v>
      </c>
      <c r="H85" s="78">
        <v>10765</v>
      </c>
      <c r="I85" s="115" t="s">
        <v>281</v>
      </c>
      <c r="J85" s="78">
        <v>278</v>
      </c>
      <c r="K85" s="115" t="s">
        <v>308</v>
      </c>
      <c r="L85" s="78">
        <v>192</v>
      </c>
      <c r="M85" s="115" t="s">
        <v>306</v>
      </c>
      <c r="N85" s="78">
        <v>277</v>
      </c>
      <c r="O85" s="115"/>
      <c r="P85" s="78"/>
    </row>
    <row r="86" spans="1:16" ht="15">
      <c r="A86" s="115" t="s">
        <v>245</v>
      </c>
      <c r="B86" s="78">
        <v>120306</v>
      </c>
      <c r="C86" s="115" t="s">
        <v>250</v>
      </c>
      <c r="D86" s="78">
        <v>111773</v>
      </c>
      <c r="E86" s="115" t="s">
        <v>298</v>
      </c>
      <c r="F86" s="78">
        <v>16795</v>
      </c>
      <c r="G86" s="115" t="s">
        <v>256</v>
      </c>
      <c r="H86" s="78">
        <v>3962</v>
      </c>
      <c r="I86" s="115" t="s">
        <v>315</v>
      </c>
      <c r="J86" s="78">
        <v>124</v>
      </c>
      <c r="K86" s="115" t="s">
        <v>235</v>
      </c>
      <c r="L86" s="78">
        <v>74</v>
      </c>
      <c r="M86" s="115"/>
      <c r="N86" s="78"/>
      <c r="O86" s="115"/>
      <c r="P86" s="78"/>
    </row>
    <row r="87" spans="1:16" ht="15">
      <c r="A87" s="115" t="s">
        <v>250</v>
      </c>
      <c r="B87" s="78">
        <v>111773</v>
      </c>
      <c r="C87" s="115" t="s">
        <v>275</v>
      </c>
      <c r="D87" s="78">
        <v>62854</v>
      </c>
      <c r="E87" s="115" t="s">
        <v>226</v>
      </c>
      <c r="F87" s="78">
        <v>12966</v>
      </c>
      <c r="G87" s="115" t="s">
        <v>219</v>
      </c>
      <c r="H87" s="78">
        <v>3754</v>
      </c>
      <c r="I87" s="115" t="s">
        <v>287</v>
      </c>
      <c r="J87" s="78">
        <v>55</v>
      </c>
      <c r="K87" s="115"/>
      <c r="L87" s="78"/>
      <c r="M87" s="115"/>
      <c r="N87" s="78"/>
      <c r="O87" s="115"/>
      <c r="P87" s="78"/>
    </row>
    <row r="88" spans="1:16" ht="15">
      <c r="A88" s="115" t="s">
        <v>318</v>
      </c>
      <c r="B88" s="78">
        <v>66674</v>
      </c>
      <c r="C88" s="115" t="s">
        <v>230</v>
      </c>
      <c r="D88" s="78">
        <v>57603</v>
      </c>
      <c r="E88" s="115" t="s">
        <v>323</v>
      </c>
      <c r="F88" s="78">
        <v>11540</v>
      </c>
      <c r="G88" s="115" t="s">
        <v>261</v>
      </c>
      <c r="H88" s="78">
        <v>2983</v>
      </c>
      <c r="I88" s="115" t="s">
        <v>286</v>
      </c>
      <c r="J88" s="78">
        <v>4</v>
      </c>
      <c r="K88" s="115"/>
      <c r="L88" s="78"/>
      <c r="M88" s="115"/>
      <c r="N88" s="78"/>
      <c r="O88" s="115"/>
      <c r="P88" s="78"/>
    </row>
    <row r="89" spans="1:16" ht="15">
      <c r="A89" s="115" t="s">
        <v>275</v>
      </c>
      <c r="B89" s="78">
        <v>62854</v>
      </c>
      <c r="C89" s="115" t="s">
        <v>253</v>
      </c>
      <c r="D89" s="78">
        <v>53225</v>
      </c>
      <c r="E89" s="115" t="s">
        <v>238</v>
      </c>
      <c r="F89" s="78">
        <v>8880</v>
      </c>
      <c r="G89" s="115" t="s">
        <v>260</v>
      </c>
      <c r="H89" s="78">
        <v>1718</v>
      </c>
      <c r="I89" s="115" t="s">
        <v>314</v>
      </c>
      <c r="J89" s="78">
        <v>0</v>
      </c>
      <c r="K89" s="115"/>
      <c r="L89" s="78"/>
      <c r="M89" s="115"/>
      <c r="N89" s="78"/>
      <c r="O89" s="115"/>
      <c r="P89" s="78"/>
    </row>
    <row r="90" spans="1:16" ht="15">
      <c r="A90" s="115" t="s">
        <v>230</v>
      </c>
      <c r="B90" s="78">
        <v>57603</v>
      </c>
      <c r="C90" s="115" t="s">
        <v>252</v>
      </c>
      <c r="D90" s="78">
        <v>44824</v>
      </c>
      <c r="E90" s="115" t="s">
        <v>296</v>
      </c>
      <c r="F90" s="78">
        <v>6565</v>
      </c>
      <c r="G90" s="115" t="s">
        <v>288</v>
      </c>
      <c r="H90" s="78">
        <v>1710</v>
      </c>
      <c r="I90" s="115"/>
      <c r="J90" s="78"/>
      <c r="K90" s="115"/>
      <c r="L90" s="78"/>
      <c r="M90" s="115"/>
      <c r="N90" s="78"/>
      <c r="O90" s="115"/>
      <c r="P90" s="78"/>
    </row>
    <row r="91" spans="1:16" ht="15">
      <c r="A91" s="115" t="s">
        <v>253</v>
      </c>
      <c r="B91" s="78">
        <v>53225</v>
      </c>
      <c r="C91" s="115" t="s">
        <v>280</v>
      </c>
      <c r="D91" s="78">
        <v>27300</v>
      </c>
      <c r="E91" s="115" t="s">
        <v>255</v>
      </c>
      <c r="F91" s="78">
        <v>5783</v>
      </c>
      <c r="G91" s="115" t="s">
        <v>233</v>
      </c>
      <c r="H91" s="78">
        <v>1543</v>
      </c>
      <c r="I91" s="115"/>
      <c r="J91" s="78"/>
      <c r="K91" s="115"/>
      <c r="L91" s="78"/>
      <c r="M91" s="115"/>
      <c r="N91" s="78"/>
      <c r="O91" s="115"/>
      <c r="P91" s="78"/>
    </row>
    <row r="92" spans="1:16" ht="15">
      <c r="A92" s="115" t="s">
        <v>252</v>
      </c>
      <c r="B92" s="78">
        <v>44824</v>
      </c>
      <c r="C92" s="115" t="s">
        <v>311</v>
      </c>
      <c r="D92" s="78">
        <v>23983</v>
      </c>
      <c r="E92" s="115" t="s">
        <v>305</v>
      </c>
      <c r="F92" s="78">
        <v>3666</v>
      </c>
      <c r="G92" s="115" t="s">
        <v>223</v>
      </c>
      <c r="H92" s="78">
        <v>1298</v>
      </c>
      <c r="I92" s="115"/>
      <c r="J92" s="78"/>
      <c r="K92" s="115"/>
      <c r="L92" s="78"/>
      <c r="M92" s="115"/>
      <c r="N92" s="78"/>
      <c r="O92" s="115"/>
      <c r="P92" s="78"/>
    </row>
  </sheetData>
  <hyperlinks>
    <hyperlink ref="A2" r:id="rId1" display="https://websci19.webscience.org/"/>
    <hyperlink ref="A3" r:id="rId2" display="https://solar.lowtechmagazine.com/about.html"/>
    <hyperlink ref="A4" r:id="rId3" display="https://twitter.com/ka_kinder/status/1145684376283275264"/>
    <hyperlink ref="A5" r:id="rId4" display="https://dh.fbk.eu/sites/dh.fbk.eu/files/creepdemo_1.m4v"/>
    <hyperlink ref="A6" r:id="rId5" display="https://www.nytimes.com/2019/06/30/opinion/immigrants-social-media.html"/>
    <hyperlink ref="A7" r:id="rId6" display="https://www.vice.com/en_us/article/d3b7na/the-story-of-lenny-the-internets-favorite-telemarketing-troll"/>
    <hyperlink ref="A8" r:id="rId7" display="https://websci19.webscience.org/papers.html"/>
    <hyperlink ref="A9" r:id="rId8" display="https://www.khoury.northeastern.edu/general/acm-websci-19-at-northeastern-brings-together-experts-from-many-disciplines/"/>
    <hyperlink ref="A10" r:id="rId9" display="http://mcn.edu/pronoun-stickers-mcn-2016/"/>
    <hyperlink ref="A11" r:id="rId10" display="https://twitter.com/foucaultwelles/status/1145300996316286976"/>
    <hyperlink ref="E2" r:id="rId11" display="https://websci19.webscience.org/"/>
    <hyperlink ref="E3" r:id="rId12" display="https://solar.lowtechmagazine.com/about.html"/>
    <hyperlink ref="E4" r:id="rId13" display="http://mcn.edu/pronoun-stickers-mcn-2016/"/>
    <hyperlink ref="E5" r:id="rId14" display="https://www.vice.com/en_us/article/d3b7na/the-story-of-lenny-the-internets-favorite-telemarketing-troll"/>
    <hyperlink ref="E6" r:id="rId15" display="https://www.nytimes.com/2019/06/30/opinion/immigrants-social-media.html"/>
    <hyperlink ref="E7" r:id="rId16" display="https://dh.fbk.eu/sites/dh.fbk.eu/files/creepdemo_1.m4v"/>
    <hyperlink ref="E8" r:id="rId17" display="https://www.khoury.northeastern.edu/general/acm-websci-19-at-northeastern-brings-together-experts-from-many-disciplines/"/>
    <hyperlink ref="G2" r:id="rId18" display="https://websci19.webscience.org/"/>
    <hyperlink ref="G3" r:id="rId19" display="https://twitter.com/foucaultwelles/status/1145300996316286976"/>
    <hyperlink ref="I2" r:id="rId20" display="https://twitter.com/ka_kinder/status/1145684376283275264"/>
    <hyperlink ref="I3" r:id="rId21" display="https://websci19.webscience.org/papers.html"/>
    <hyperlink ref="M2" r:id="rId22" display="https://pervade.umd.edu/event/websci-19/"/>
  </hyperlinks>
  <printOptions/>
  <pageMargins left="0.7" right="0.7" top="0.75" bottom="0.75" header="0.3" footer="0.3"/>
  <pageSetup orientation="portrait" paperSize="9"/>
  <tableParts>
    <tablePart r:id="rId23"/>
    <tablePart r:id="rId24"/>
    <tablePart r:id="rId29"/>
    <tablePart r:id="rId26"/>
    <tablePart r:id="rId27"/>
    <tablePart r:id="rId28"/>
    <tablePart r:id="rId25"/>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2019-07-02T14:35:07Z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