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<sst xmlns="http://schemas.openxmlformats.org/spreadsheetml/2006/main" count="20699" uniqueCount="3754">
  <si>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</si>
  <si>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</si>
  <si>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</si>
  <si>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</si>
  <si>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</si>
  <si>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</si>
  <si>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</si>
  <si>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</si>
  <si>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</si>
  <si>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</si>
  <si>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</si>
  <si>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</si>
  <si>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</si>
  <si>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</si>
  <si>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</si>
  <si>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</si>
  <si>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</si>
  <si>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</si>
  <si>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</si>
  <si>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</si>
  <si>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</si>
  <si>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</si>
  <si>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</si>
  <si>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</si>
  <si>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</si>
  <si>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</si>
  <si>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</si>
  <si>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</si>
  <si>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</si>
  <si>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</si>
  <si>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</si>
  <si>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</si>
  <si>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</si>
  <si>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</si>
  <si>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</si>
  <si>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</si>
  <si>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</si>
  <si>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</si>
  <si>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</si>
  <si>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</si>
  <si>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</si>
  <si>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</si>
  <si>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</si>
  <si>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</si>
  <si>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</si>
  <si>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</si>
  <si>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</si>
  <si>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</si>
  <si>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</si>
  <si>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</si>
  <si>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</si>
  <si>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</si>
  <si>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</si>
  <si>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</si>
  <si>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</si>
  <si>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</si>
  <si>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</si>
  <si>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</si>
  <si>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</si>
  <si>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</si>
  <si>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</si>
  <si>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</si>
  <si>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</si>
  <si>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</si>
  <si>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</si>
  <si>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</si>
  <si>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</si>
  <si>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</si>
  <si>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</si>
  <si>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</si>
  <si>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</si>
  <si>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</si>
  <si>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</si>
  <si>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</si>
  <si>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</si>
  <si>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</si>
  <si>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</si>
  <si>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</si>
  <si>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</si>
  <si>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</si>
  <si>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</si>
  <si>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</si>
  <si>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</si>
  <si>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</si>
  <si>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</si>
  <si>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</si>
  <si>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</si>
  <si>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</si>
  <si>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</si>
  <si>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</si>
  <si>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</si>
  <si>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</si>
  <si>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</si>
  <si>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</si>
  <si>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</si>
  <si>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</si>
  <si>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</si>
  <si>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</si>
  <si>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</si>
  <si>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</si>
  <si>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</si>
  <si>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</si>
  <si>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</si>
  <si>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</si>
  <si>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</si>
  <si>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</si>
  <si>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</si>
  <si>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</si>
  <si>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</si>
  <si>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</si>
  <si>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</si>
  <si>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</si>
  <si>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</si>
  <si>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</si>
  <si>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</si>
  <si>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</si>
  <si>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</si>
  <si>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</si>
  <si>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</si>
  <si>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</si>
  <si>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</si>
  <si>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</si>
  <si>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</si>
  <si>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</si>
  <si>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</si>
  <si>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</si>
  <si>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</si>
  <si>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</si>
  <si>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</si>
  <si>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</si>
  <si>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</si>
  <si>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</si>
  <si>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</si>
  <si>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</si>
  <si>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</si>
  <si>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</si>
  <si>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</si>
  <si>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</si>
  <si>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</si>
  <si>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</si>
  <si>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</si>
  <si>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</si>
  <si>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</si>
  <si>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</si>
  <si>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</si>
  <si>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</si>
  <si>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</si>
  <si>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</si>
  <si>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</si>
  <si>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</si>
  <si>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</si>
  <si>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</si>
  <si>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</si>
  <si>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</si>
  <si>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</si>
  <si>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</si>
  <si>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</si>
  <si>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</si>
  <si>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</si>
  <si>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</si>
  <si>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</si>
  <si>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</si>
  <si>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</si>
  <si>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</si>
  <si>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</si>
  <si>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</si>
  <si>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</si>
  <si>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</si>
  <si>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</si>
  <si>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</si>
  <si>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</si>
  <si>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</si>
  <si>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</si>
  <si>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</si>
  <si>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</si>
  <si>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</si>
  <si>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</si>
  <si>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</si>
  <si>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</si>
  <si>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</si>
  <si>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</si>
  <si>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</si>
  <si>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</si>
  <si>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</si>
  <si>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</si>
  <si>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</si>
  <si>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</si>
  <si>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</si>
  <si>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</si>
  <si>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</si>
  <si>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</si>
  <si>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</si>
  <si>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</si>
  <si>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</si>
  <si>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</si>
  <si>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</si>
  <si>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</si>
  <si>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</si>
  <si>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</si>
  <si>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</si>
  <si>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</si>
  <si>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</si>
  <si>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</si>
  <si>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</si>
  <si>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</si>
  <si>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</si>
  <si>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</si>
  <si>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</si>
  <si>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</si>
  <si>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</si>
  <si>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</si>
  <si>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</si>
  <si>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jdrfresearch</t>
  </si>
  <si>
    <t>gingervieira</t>
  </si>
  <si>
    <t>hemadurrehman</t>
  </si>
  <si>
    <t>claire_cropper</t>
  </si>
  <si>
    <t>jafazzone</t>
  </si>
  <si>
    <t>plowboytrading</t>
  </si>
  <si>
    <t>palaceian</t>
  </si>
  <si>
    <t>portfare</t>
  </si>
  <si>
    <t>alejaddamo</t>
  </si>
  <si>
    <t>ronicolet</t>
  </si>
  <si>
    <t>mmarotis</t>
  </si>
  <si>
    <t>moniquegaitan</t>
  </si>
  <si>
    <t>estherrobotham</t>
  </si>
  <si>
    <t>lilidebeni</t>
  </si>
  <si>
    <t>aivliscuca</t>
  </si>
  <si>
    <t>gastonmarraok</t>
  </si>
  <si>
    <t>monica_b123</t>
  </si>
  <si>
    <t>kdvin</t>
  </si>
  <si>
    <t>graciela266</t>
  </si>
  <si>
    <t>lvarangot</t>
  </si>
  <si>
    <t>myribeatriz</t>
  </si>
  <si>
    <t>maredondos72</t>
  </si>
  <si>
    <t>xeneixexxx</t>
  </si>
  <si>
    <t>exitosaabogada</t>
  </si>
  <si>
    <t>rodoteescribe</t>
  </si>
  <si>
    <t>caovaequipos</t>
  </si>
  <si>
    <t>oar6lsee0alzk4t</t>
  </si>
  <si>
    <t>semarroy72</t>
  </si>
  <si>
    <t>helvelyn1960</t>
  </si>
  <si>
    <t>katybowers87</t>
  </si>
  <si>
    <t>tillybather</t>
  </si>
  <si>
    <t>iammrswild</t>
  </si>
  <si>
    <t>wilby71</t>
  </si>
  <si>
    <t>lesleydmwest</t>
  </si>
  <si>
    <t>diabetes_leeds</t>
  </si>
  <si>
    <t>steelhoof</t>
  </si>
  <si>
    <t>omissyangel</t>
  </si>
  <si>
    <t>diabetesforo</t>
  </si>
  <si>
    <t>jamerz1826</t>
  </si>
  <si>
    <t>mum_type</t>
  </si>
  <si>
    <t>moyaelgueta</t>
  </si>
  <si>
    <t>stuffbydelle</t>
  </si>
  <si>
    <t>abhinshah</t>
  </si>
  <si>
    <t>juntos_salud</t>
  </si>
  <si>
    <t>t1djohnny</t>
  </si>
  <si>
    <t>gogobli</t>
  </si>
  <si>
    <t>organiclemon</t>
  </si>
  <si>
    <t>sweetpeagifts</t>
  </si>
  <si>
    <t>shafiq_ahmed</t>
  </si>
  <si>
    <t>accuchekchile</t>
  </si>
  <si>
    <t>lipbalmdesigns</t>
  </si>
  <si>
    <t>sumitsh25408426</t>
  </si>
  <si>
    <t>accuchekindia</t>
  </si>
  <si>
    <t>accuchek_pk</t>
  </si>
  <si>
    <t>nextwavet2d</t>
  </si>
  <si>
    <t>rlapedis</t>
  </si>
  <si>
    <t>accuchek_us</t>
  </si>
  <si>
    <t>marie_thompson1</t>
  </si>
  <si>
    <t>carmarky</t>
  </si>
  <si>
    <t>anniecoops</t>
  </si>
  <si>
    <t>joltdude</t>
  </si>
  <si>
    <t>ieatkillerbees</t>
  </si>
  <si>
    <t>t2dremission</t>
  </si>
  <si>
    <t>thehangrywoman</t>
  </si>
  <si>
    <t>hispurpleshirt</t>
  </si>
  <si>
    <t>cdcdiabetes</t>
  </si>
  <si>
    <t>sharmilacommins</t>
  </si>
  <si>
    <t>justalittlesuga</t>
  </si>
  <si>
    <t>aadediabetes</t>
  </si>
  <si>
    <t>diabetes4cast</t>
  </si>
  <si>
    <t>soylapolaca</t>
  </si>
  <si>
    <t>diabetesmine</t>
  </si>
  <si>
    <t>stubblefie1</t>
  </si>
  <si>
    <t>grumpy_pumper</t>
  </si>
  <si>
    <t>lividlipids</t>
  </si>
  <si>
    <t>princessxtia</t>
  </si>
  <si>
    <t>beyondtype2</t>
  </si>
  <si>
    <t>diabetesalish</t>
  </si>
  <si>
    <t>jeezecriminy</t>
  </si>
  <si>
    <t>kikisbetes</t>
  </si>
  <si>
    <t>rrobinson1216</t>
  </si>
  <si>
    <t>diabetessisters</t>
  </si>
  <si>
    <t>accuchek_nl</t>
  </si>
  <si>
    <t>nikimatts</t>
  </si>
  <si>
    <t>mysugr</t>
  </si>
  <si>
    <t>jdrf</t>
  </si>
  <si>
    <t>diabetesstrong</t>
  </si>
  <si>
    <t>uhc</t>
  </si>
  <si>
    <t>medtronic</t>
  </si>
  <si>
    <t>skipamania</t>
  </si>
  <si>
    <t>ebay</t>
  </si>
  <si>
    <t>rightrelevance</t>
  </si>
  <si>
    <t>alefiliberti</t>
  </si>
  <si>
    <t>remolino202</t>
  </si>
  <si>
    <t>roche</t>
  </si>
  <si>
    <t>diabetesuk</t>
  </si>
  <si>
    <t>jdrfuk</t>
  </si>
  <si>
    <t>parthaskar</t>
  </si>
  <si>
    <t>diabetescouk</t>
  </si>
  <si>
    <t>diabe</t>
  </si>
  <si>
    <t>samsungmobile</t>
  </si>
  <si>
    <t>googleplay</t>
  </si>
  <si>
    <t>att</t>
  </si>
  <si>
    <t>attcares</t>
  </si>
  <si>
    <t>freestylediabet</t>
  </si>
  <si>
    <t>carefirst</t>
  </si>
  <si>
    <t>gdubs_16</t>
  </si>
  <si>
    <t>beyondtype1</t>
  </si>
  <si>
    <t>mygenteel</t>
  </si>
  <si>
    <t>myabetic</t>
  </si>
  <si>
    <t>accuchek_ca</t>
  </si>
  <si>
    <t>wasimakramlive</t>
  </si>
  <si>
    <t>sweetercherise</t>
  </si>
  <si>
    <t>cvspharmacy</t>
  </si>
  <si>
    <t>resoluteketo</t>
  </si>
  <si>
    <t>amdiabetesassn</t>
  </si>
  <si>
    <t>uptown_grrrl</t>
  </si>
  <si>
    <t>chelcierice</t>
  </si>
  <si>
    <t>diabeticdiva77</t>
  </si>
  <si>
    <t>krisguy</t>
  </si>
  <si>
    <t>mindofsnaps</t>
  </si>
  <si>
    <t>cmorri24</t>
  </si>
  <si>
    <t>diatribe</t>
  </si>
  <si>
    <t>therealrose_xo</t>
  </si>
  <si>
    <t>sarahkohler07</t>
  </si>
  <si>
    <t>johnnycoffee650</t>
  </si>
  <si>
    <t>type1hurdles</t>
  </si>
  <si>
    <t>pancreassassin</t>
  </si>
  <si>
    <t>t1dchick_</t>
  </si>
  <si>
    <t>fuelyourcore</t>
  </si>
  <si>
    <t>yojennnny</t>
  </si>
  <si>
    <t>diabetes</t>
  </si>
  <si>
    <t>peppgrad</t>
  </si>
  <si>
    <t>renza</t>
  </si>
  <si>
    <t>renzas</t>
  </si>
  <si>
    <t>cwdiabetes</t>
  </si>
  <si>
    <t>squatchlive</t>
  </si>
  <si>
    <t>Mentions</t>
  </si>
  <si>
    <t>Replies to</t>
  </si>
  <si>
    <t>In about 1% of cancer patients treated with immunotherapies,  their immune system goes haywire, and it attacks the beta cells in the pancreas, leaving them with type 1 #diabetes for life. Learn how @JDRF is working to change that. https://t.co/nXVNUYEmbT https://t.co/DR1n2Zir7O</t>
  </si>
  <si>
    <t>Trigger Finger is a lesser known complication of diabetes -- learn everything you need to know in my latest for @DiabetesStrong -- https://t.co/MU3o9fzhvc #T1D #T2D #diabetes #endocrinology #type2diabetes</t>
  </si>
  <si>
    <t>RT @AccuChek_Pk: Opt for healthier food options for Sehri and Iftaar this Ramadan. #AccuChek https://t.co/mtI0U9snZ3</t>
  </si>
  <si>
    <t>The fact that Type 1 Diabetics have to change the way we manage our condition because healthcare companies care more about their paycheck than their clients is revolting. @UHC has made contracts with @Medtronic &amp;amp; @accuchek_us to force us to use their products and I’m sick of it.</t>
  </si>
  <si>
    <t>@accuchek_us @SkipAMania _xD83D__xDC4F__xD83D__xDCAA_</t>
  </si>
  <si>
    <t>Check out Accu-Chek Compact Plus Blood Glucose Monitoring System Meter Model GT #AccuChek https://t.co/TysTxKiuZy via @eBay</t>
  </si>
  <si>
    <t>Golden Roasted Turkey Breast With Orange Zest, Spinach &amp;amp; Sun-Dried Tomato Stuffing https://t.co/KhorR9TTYK via @rightrelevance thanks @accuchek_us</t>
  </si>
  <si>
    <t>A Conversation on Diabetes and Disability (6.22.19) «  Just A Little Suga' https://t.co/K9VCCmHRBy via @rightrelevance thanks @accuchek_us</t>
  </si>
  <si>
    <t>RT @LipBalmDesigns: Check out NEW! ACCU Check Guide Blood Glucose Monitoring System  Smartphone Compatible #AccuChek https://t.co/kwJUGvwdZ…</t>
  </si>
  <si>
    <t>RT @LipBalmDesigns: ACCU Check Guide Blood Glucose Monitoring System  Smartphone Compatible #AccuChek https://t.co/kwJUGvwdZh via @eBay</t>
  </si>
  <si>
    <t>@MyriBeatriz Lo unico: yo usé el aparato para esas tiras y gasta pilas a rolete.
Volvi al Accuchek Performa, que sigue vigente</t>
  </si>
  <si>
    <t>@Remolino202 @MyriBeatriz @alefiliberti A mi mamá Pami le cubre sin cargo 50 tiras mensuales de Accuchek, sin problemas, es insulinodependiente</t>
  </si>
  <si>
    <t>RT @soylapolaca: Yo estoy segura que si me ayudan con muchos RT , los amigos de @accuchek_us y ACCU-CHEK ARGENTINA le van a dar una mano a…</t>
  </si>
  <si>
    <t>Day 5 on the insulin pump and the results are astounding! I thought I could only dream of having this level of control, thank you to @Roche for developing a device that has given me my life back. 
#T1D #insulinpump #type1 #diabetic #diabetes #pumptherapy #accuchek #Type1Diabetes https://t.co/DimDmoT858</t>
  </si>
  <si>
    <t>OFERTA DE LIQUIDACION EN GLUCOMETROS ACCU CHEK PERFORMA NUEVOS, PREGUNTA YA!!, ULTIMOS DISPONIBLES!! #equiposcaova #glucometro #accuchek #glucosaenlasangre https://t.co/Vl1Yw3UXiu</t>
  </si>
  <si>
    <t>https://t.co/9ZlDHAQsoW</t>
  </si>
  <si>
    <t>Exciting news regarding European travel if you have an insulin pump, CGM or Freestyle Libre  https://t.co/54UhmISaT0 @Diabetescouk @parthaskar @JDRFUK @DiabetesUK @Roche @Medtronic @FreeStyleDiabet @accuchek_nl</t>
  </si>
  <si>
    <t>RT @semarroy72: Exciting news regarding European travel if you have an insulin pump, CGM or Freestyle Libre  https://t.co/54UhmISaT0 @Diabe…</t>
  </si>
  <si>
    <t>@ATTCares Yeah I know it's up to date because you're f****** software updater just ran the other day without my permission. Point is if you would actually read the post Google Play does not represent that the @accuchek_us  app works on the @ATT version @SamsungMobile J7 phone
#Answers?</t>
  </si>
  <si>
    <t>@accuchek_us Not going to call
My phones are as mainstream as can be
On your intended list 
Yet not allowed by @GooglePlay 
Your development team needs to be funded to make sure the app continues to function.
Unlike painting a house, the app need continual work because each provider differs</t>
  </si>
  <si>
    <t>@accuchek_us @GooglePlay Hey @ATTCares 
What is the issue with your updates?  I think #if the folks at @accuchek_us actually made the app compatible, there is something in your updates that broke the compatibility.  Happened last year with my Banking App
Being able to track Blood Sugar is important</t>
  </si>
  <si>
    <t>@ATTCares clearly no one at @ATT @ATTCares is reading.
I cannot install the blood sugar device app if google play says it is not available for my device.
@ATT and @accuchek_us need to have a conversation and fix the problem with the app so @GooglePlay will allow it to install on my phone</t>
  </si>
  <si>
    <t>NOVEDADES DE ROCHEAntes de ponerme bomba fuí usuario del AccuChek Aviva Expert, que permite calcular el bolo de insulina. Ayer recibí un encuesta on-line de Roche que venía a ser una exploración de mercado. Me pregunta...Leer más https://t.co/5z51gZQo9G#diabetes #diabetESP https://t.co/M3Z39S9V0p</t>
  </si>
  <si>
    <t>@gdubs_16 @CareFirst Holy shit they answered _xD83D__xDE33_ but also yeah fuck my insurance too cause I’ve used OneTouch for my whole diabetic life of 13 years and this year they decided OH. ACCUCHEK OR NOTHING. Like bruh. They should all be the same price. It shouldn’t matter. Fuckin insurance</t>
  </si>
  <si>
    <t>@BeyondType1 Due to starting on Medtronic 640g pump, we’ve changed from Accuchek Aviva Expert to Contour Next metre. Though we have a Dexcom G6 and are now going off that more to reduce sore fingerpricks. I note Expert BGM isn’t present in the list pictured?</t>
  </si>
  <si>
    <t>RT @AccuChekChile: ¡El agua es diurética! Mientras más agua tomemos sin importar la hora del día entonces más limpio estará nuestro organis…</t>
  </si>
  <si>
    <t>@lividlipids @accuchek_us Ugh, that is some bs</t>
  </si>
  <si>
    <t>Super stoked about our ongoing results of our # #digitaltherapeutic as a combination therapeutic with Roche Diabetes Care's Accuchek Active, and proud to present them at #ADA2019 https://t.co/P2ASRUCaxT</t>
  </si>
  <si>
    <t>Tenemos lo que necesitas para cuidar tu salud
Despachos a todo Chile
.
.
.
.
.
.
.
.
Productos #blunding #omron #accuchek y más
#rodilleras #compresasreutilizables #kinesiotape #bandaelastica #ayudastecnicas… https://t.co/JWB52JXBh2</t>
  </si>
  <si>
    <t>@myabetic mysugr_us mysugr @mygenteel @accuchek_us  #doc #diabetes #t1d #typeone #typeonediabetes #insulin #insulindependent https://t.co/VG4IJ1VtfS</t>
  </si>
  <si>
    <t>Gogofriends, Penting lho untuk Cek Gula Darahmu. 
Yukk Dapatkan Di https://t.co/mzDY5dWfnQ atau Klik https://t.co/kqnPKS3xxk
#Gogobli #Accuchek #CekGuladarah #GulaDarah #Cekguldarahdirumah #Cekguladarahmudah https://t.co/SggdElnIYr</t>
  </si>
  <si>
    <t>#gbdoc  do you prefer Insulinx or Accuchek Expert ?  For MDI use .  Thanks</t>
  </si>
  <si>
    <t>RT @organiclemon: #gbdoc  do you prefer Insulinx or Accuchek Expert ?  For MDI use .  Thanks</t>
  </si>
  <si>
    <t>Check out ACCU-CHEK FastClix 100+2 Lancets 1-Box of 102 Exp 2022 FREE SHIPPING!!  #AccuChek https://t.co/2tVIDQeS1A via @eBay</t>
  </si>
  <si>
    <t>Check out NEW! Accu-Chek Guide Brand New Box -50 Test Strips- Exp 6/2020!  #AccuChek https://t.co/fRXirXPxRz via @eBay</t>
  </si>
  <si>
    <t>Check out NEW! Accu-Chek Guide Brand New Box -50 Test Strips- Exp 6/2020!  #AccuChek https://t.co/YwpQacbyux via @eBay</t>
  </si>
  <si>
    <t>Check out NEW! ACCU Check Guide Blood Glucose Monitoring System  Smartphone Compatible #AccuChek https://t.co/FDlnEFwVJq via @eBay</t>
  </si>
  <si>
    <t>NEW! Accu-Chek Guide Brand New Box -50 Test Strips- Exp 6/2020 8 BOXES AVAILABLE  https://t.co/YwpQacbyux via @eBay #accuchek #accuchekguideteststrips #teststripsforsale #diabeticsupplies #8boxesavailable #freeshipping #brandnewmintboxes #ebay</t>
  </si>
  <si>
    <t>Accu-Chek Guide Brand New Box -50 Test Strips- Exp 6/2020 8 BOXES AVAILABLE  https://t.co/fRXirXPxRz via @eBay #accuchek #accuchekguideteststrips #brandnewboxes #mintcondition #freeshipping #expires6-2020 #teststripsforsale #diabeticsuppliesforsale</t>
  </si>
  <si>
    <t>Check out NEW! Accu-Chek Guide Brand New  -8 Boxes of 50 Test Strips- Exp 9/2020   #AccuChek https://t.co/HyTSwR4po5 via @eBay #400teststripsfor$99 #accuchekguideteststrips #teststripsforsale #brandnewmintboxes #expires9/2020 #diabeticsuppliesebay #freeshipping #only$12.50perbox</t>
  </si>
  <si>
    <t>Check out NEW! Accu-Chek Guide Brand New Box -8 Boxes of 50 Test Strips- Exp 9/2020   #AccuChek https://t.co/Ak9hB9slUA via @eBay</t>
  </si>
  <si>
    <t>Check out ACCU-CHEK FastClix 100+2 Lancets 5 NEW Boxes of 102 Exp 2022 FREE SHIPPING!!  #AccuChek https://t.co/IezojDCnix via @eBay</t>
  </si>
  <si>
    <t>Check out ACCU-CHEK FastClix 5 BRAND NEW BOXES  100+2 Lancets Exp 2022 FREE SHIPPING!!  #AccuChek https://t.co/IezojDCnix via @eBay</t>
  </si>
  <si>
    <t>Check out 5 BRAND NEW BOXES ACCU-CHEK Fastclix 100+2 Lancets Exp 2022 FREE SHIPPING!!  #AccuChek https://t.co/IezojDCnix via @eBay</t>
  </si>
  <si>
    <t>Check out  ACCU-CHEK Fastclix  5 BRAND NEW BOXES 100+2 Lancets Exp 2022 FREE SHIPPING!!  #AccuChek https://t.co/IezojDCnix via @eBay</t>
  </si>
  <si>
    <t>Check out NEW! Accu-Chek Guide Brand New Box -50 Test Strips- Exp 9/2020!  #AccuChek https://t.co/Dd6eyWmv9G via @eBay</t>
  </si>
  <si>
    <t>Just Listed!! +ACCU-CHEK FastClix 100+2 Lancets 1-Box of 102 Exp 2022 FREE SHIPPING!!  #AccuChek https://t.co/iTvqoG8zW3 via @eBay #accucheklancets #freeshipping #brandnewmintboxes #lancetsforsale</t>
  </si>
  <si>
    <t>JUST LISTED! ACCU-CHEK FastClix 100+2 Lancets 1-Box of 102 Exp 2022 FREE SHIPPING!!  #AccuChek https://t.co/iTvqoG8zW3 via @eBay</t>
  </si>
  <si>
    <t>@FreeStyleDiabet Getting wildly different readings when comparing readings from your sensor compared with an Accuchek glucose meter. https://t.co/6SCwZmeUUh</t>
  </si>
  <si>
    <t>¡El agua es diurética! Mientras más agua tomemos sin importar la hora del día entonces más limpio estará nuestro organismo. #VidaSana #AccuChek https://t.co/SvxMwkKZFM</t>
  </si>
  <si>
    <t>Pequeño pero ahorrador: Accu-Chek® Performa Nano se apaga automáticamente una vez finalizada tu medición #AccuChek #PerformaNano https://t.co/3VTOwHueQJ</t>
  </si>
  <si>
    <t>¿Dónde se encuentra el Servicio de Atención al Cliente Accu-Chek®? Av. Suecia 0142 of. 801 Santiago, Chile. ¡A pasos de la nueva Línea 6 Metro Los Leones! #AccuChek https://t.co/m648Jf3wlJ</t>
  </si>
  <si>
    <t>Horarios de atención de nuestro Servicio de Atención al Cliente #Accu-Chek: lunes a viernes de 09:00 a 13:00 hrs. y de 14:00 a 18:00 hrs. #AccuChek</t>
  </si>
  <si>
    <t>Accu-Chek® FastClix es práctico e higénico, gracias a sus 6 lancetas en un cartucho, sin necesidad de ver o manipularlas.Conoce más &amp;gt; https://t.co/R6himxsxTa #AccuChek #FastClix https://t.co/dHDnQ6KBLz</t>
  </si>
  <si>
    <t>¡Conéctate! La APP Accu-Chek® Connect está disponible para iOS y Android. Revisa aquí si es compatible con tu dispositivo: https://t.co/KVNvThwfU9 #App #AccuChek https://t.co/wzXrLVvQh6</t>
  </si>
  <si>
    <t>Horarios de atención presencial de nuestro Servicio de Atención al Cliente: lunes a viernes de 09:00 a 13:00 hrs. y de 14:00 a 18:00 hrs. #AccuChek</t>
  </si>
  <si>
    <t>Ser consciente de lo que comes es importante para llevar una vida saludable como base del tratamiento de la diabetes. Siempre consulta con tu médico sobre la dieta adecuada para ti #Diabetes #AccuChek #Consejo</t>
  </si>
  <si>
    <t>Toma nota: Horarios de atención presencial de nuestro Servicio de Atención al Cliente: lunes a viernes de 09:00 a 13:00 hrs. y de 14:00 a 18:00 hrs. #AccuChek</t>
  </si>
  <si>
    <t>Las tiras reactivas de Accu-Chek® Instant tienen un borde amplio de fácil dosificación para facilitar la aplicación de una pequeña muestra de sangre #Instant #Medidor #AccuChek https://t.co/N4ICXQICXb</t>
  </si>
  <si>
    <t>Check out NEW! ACCU Check Guide Blood Glucose Monitoring System  Smartphone Compatible #AccuChek https://t.co/kwJUGvwdZh via @eBay</t>
  </si>
  <si>
    <t>Check out NEW! Accu-Chek Guide Brand New Box -50 Test Strips- Exp 6/2020!  #AccuChek https://t.co/2QDB5xch7y via @eBay</t>
  </si>
  <si>
    <t>NEW! ACCU Check Guide Blood Glucose Monitoring System  Smartphone Compatible #AccuChek https://t.co/kwJUGvwdZh via @eBay</t>
  </si>
  <si>
    <t>ACCU- Check Guide Blood Glucose Monitoring System  Smartphone Compatible #AccuChek https://t.co/kwJUGvwdZh via @eBay #smartphonecompatible #accuchekguidenewinbox #freeshipping #expirationdate2021 #brandnewmintbox #accuchekguide</t>
  </si>
  <si>
    <t>ACCU Check Guide Blood Glucose Monitoring System  Smartphone Compatible #AccuChek https://t.co/kwJUGvwdZh via @eBay</t>
  </si>
  <si>
    <t>NEW! Accu-Chek Guide Brand New Box -50 Test Strips- Exp 6/2020!  #AccuChek https://t.co/2QDB5xch7y via @eBay #teststripsforsale #freeshipping #brandnewmintboxes #accuchekguideteststrips #diabeticsuppliesforsale</t>
  </si>
  <si>
    <t>NEW! Accu-Chek Guide Brand New Box -50 Test Strips- Exp 6/2020 8 BOXES AVAILABLE  https://t.co/MxveNUr10K via @eBay #accuchek #accuchekguideteststrips #freeshipping #8boxesavailable #brandnewmintboxes #teststripsforsale #diabeticsuppliesforsale #ebay</t>
  </si>
  <si>
    <t>Check out NEW! Accu-Chek Guide Brand New Box -50 Test Strips- Exp 6/2020 8 BOXES AVAILABLE  https://t.co/2QDB5xch7y via @eBay #accuchek #accuchekguideteststrips #brandnewboxes #mintcondition #freeshipping #expires6-2020 #teststripsforsale #diabeticsuppliesforsale</t>
  </si>
  <si>
    <t>ACCU-CHEK FastClix 5 BRAND NEW BOXES  100+2 Lancets Exp 2022 FREE SHIPPING!!  #AccuChek https://t.co/MDCjJqF1mS via @eBay #freeshipping #accuchek #fastclixlancets #brandnewmintboxes #accuchekfastclix #lancetsforsale</t>
  </si>
  <si>
    <t>Check out ACCU-CHEK FastClix 100+2 Lancets 1-Box of 102 Exp 2022 FREE SHIPPING!!  #AccuChek https://t.co/qZYhVppBEa via @eBay</t>
  </si>
  <si>
    <t>ACCU-CHEK FastClix 100+2 Lancets 1-Box of 102 Exp 2022 FREE SHIPPING!!  #AccuChek https://t.co/L0DiVRqA3Y via @eBay</t>
  </si>
  <si>
    <t>NEW! 5 BOXES ACCU-CHEK Fastclix 100+2 Lancets Exp 2022 FREE SHIPPING!!  #AccuChek https://t.co/9U42pjtMro via @eBay</t>
  </si>
  <si>
    <t>Check out ACCU-CHEK FastClix 100+2 Lancets 1-Box of 102 Exp 2022 FREE SHIPPING!!  #AccuChek https://t.co/L0DiVRqA3Y via @eBay</t>
  </si>
  <si>
    <t>Check out NEW! 5 BOXES ACCU-CHEK Fastclix 100+2 Lancets Exp 2022 FREE SHIPPING!!  #AccuChek https://t.co/MDCjJqF1mS via @eBay</t>
  </si>
  <si>
    <t>Check out NEW! Accu-Chek Guide Brand New Box -50 Test Strips- Exp 9/2020!  #AccuChek https://t.co/q3Nyszcm5r via @eBay</t>
  </si>
  <si>
    <t>Check out NEW! Accu-Chek Guide Brand New Box -50 Test Strips- Exp 9/2020! 3 NEW BOXES!!! #AccuChek https://t.co/pHOIgTnYZs via @eBay</t>
  </si>
  <si>
    <t>Check out NEW! Accu-Chek Guide Brand New Box -50 Test Strips- Exp 9/2020!  #AccuChek https://t.co/RHYTykIorN via @eBay</t>
  </si>
  <si>
    <t>Check out 5 BRAND NEW BOXES ACCU-CHEK Fastclix 100+2 Lancets Exp 2022 FREE SHIPPING!!  #AccuChek https://t.co/9U42pjtMro via @eBay</t>
  </si>
  <si>
    <t>Check out  ACCU-CHEK Fastclix  5 BRAND NEW BOXES 100+2 Lancets Exp 2022 FREE SHIPPING!!  #AccuChek https://t.co/MDCjJqF1mS via @eBay</t>
  </si>
  <si>
    <t>Check out ACCU-CHEK BRAND NEW Fast Clix Lancets - Exp 10/2022 - FREE Same Bus Day Shipping  https://t.co/bNxVIRAYph via @eBay #accuchek #accuchekfastclix #freeshipping #samebusinessdayshipping #lancetsforsale #brandnewmintboxes</t>
  </si>
  <si>
    <t>@accuchekindia @accuchek_us @accuchek_ca What is the difference between Accu chek 'Active' and 'Instant S'? Which one excellent?</t>
  </si>
  <si>
    <t>@SumitSh25408426 @accuchek_us @accuchek_ca Hi Sumit, kindly visit https://t.co/TpGKp0aaFT to know more about the product and  https://t.co/dckrvTwupz to know more about the price or to make a purchase. Hope this helps!</t>
  </si>
  <si>
    <t>Accu-Chek wishes the Sultan of Swing @wasimakramlive all the happiness in the world. https://t.co/OmRCWbhDwO</t>
  </si>
  <si>
    <t>Opt for healthier food options for Sehri and Iftaar this Ramadan. #AccuChek https://t.co/mtI0U9snZ3</t>
  </si>
  <si>
    <t>Accu-Chek wishes all the Muslims across the globe Eid Mubarak. 
#AccuChekPakistan https://t.co/eQCgMJcswW</t>
  </si>
  <si>
    <t>Wasim Akram and Accu-Chek wishes everyone a very balanced Eid Mubarak. https://t.co/lPNXwyDixU</t>
  </si>
  <si>
    <t>Keep yourself hydrated, drink at least eight glasses of water everyday. https://t.co/gxUWkQEPt2</t>
  </si>
  <si>
    <t>A role model, a teacher, a homemaker or a friend. 
What does your father mean to you?
Comment your entry below and get a chance to be featured and win exciting prizes. 
Rule of the content:
- Entries can be in the form of write-ups, pictures and videos.
#MyDadsAHero https://t.co/7mg4ct6RBa</t>
  </si>
  <si>
    <t>Happy Father’s Day to all the heroes across the globe. 
#MyDadsAHero https://t.co/OnhPUT71mB</t>
  </si>
  <si>
    <t>Dr. Yakoob Ahmedani - Professor (Medicine)&amp;amp; Deputy Director BIDE will be going live from the Accu-Chek Facebook page on the 26th of June at 10:30 am to discuss about Diabetes &amp;amp; Hajj. 
Followed by a question answer session. https://t.co/cC6DS2h2C1</t>
  </si>
  <si>
    <t>Congratulations to all the winners of the #MyDadsAHero contest. 
Kindly inbox us your contact details. https://t.co/xE8boiOrK8</t>
  </si>
  <si>
    <t>RT @mysugr: Today we learn more about Cherise Shockley @SweeterCherise and the new @accuchek_us #DiabetesMoments podcast. _xD83D__xDDE3_️_xD83C__xDF99_️ Catch it her…</t>
  </si>
  <si>
    <t>@accuchek_us - Cannot use SimplePay. Rejected with “max voucher per member usage met” @cvspharmacy.  Has happened on 2 cards and your helpdesk cannot help. Options?</t>
  </si>
  <si>
    <t>@accuchek_us Please help. My SimplePay program card keeps getting rejected by @cvspharmacy and your help desk cannot help.</t>
  </si>
  <si>
    <t>@accuchek_us Hi Kari - I called the number and a nice call center agent told me that he was technical support and couldn’t help me. I tried clearing the coupon @cvspharmacy again, and it is still being rejected.</t>
  </si>
  <si>
    <t>@SkipAMania Congratulations!!! Keep on, keeping on. -cs</t>
  </si>
  <si>
    <t>@resoluteketo You are kicking tail and taking names. I hope your appointment went well. -cs</t>
  </si>
  <si>
    <t>@accuchek_us do you have a UK twitter feed?</t>
  </si>
  <si>
    <t>@accuchek_us Thank you _xD83D__xDE0A_</t>
  </si>
  <si>
    <t>@marie_thompson1 Hi! At this time they do not. You can reach out to them via their Contact Us page https://t.co/X4KvCJrUCY. Have a wonderful day! -Gretchen</t>
  </si>
  <si>
    <t>@accuchek_us @AmDiabetesAssn GRE’s and other such tests are not administered by schools, but I do work with my disability center in grad school. For me it’s a bit too late as I’m finishing my PhD, but future diabetics should be aware of difficulties beforehand</t>
  </si>
  <si>
    <t>@carmarky I am sorry this happened to you. Do you have accommodations with your school that would allow you to take a medical device with you will taking a test? If you do and still had issues, you should contact @AmDiabetesAssn. -cs</t>
  </si>
  <si>
    <t>@accuchek_us Thank you :)</t>
  </si>
  <si>
    <t>@Anniecoops Congratulations!!! -cs</t>
  </si>
  <si>
    <t>@Anniecoops You're welcome. -cs</t>
  </si>
  <si>
    <t>@uptown_grrrl I know it sucks that you have to give up gluten and dairy, but there are a lot of amazing recipes out there-granted they might not taste the same, but you can enjoy yourself https://t.co/pHRJu74GM3</t>
  </si>
  <si>
    <t>@ChelcieRice You once said, "I wish people knew that diabetes doesn't mean give up. You can find your joy, your peace, your laughter in spite the fact that you have a condition you didn't ask for. It's not easy, but getting stronger never is." Hang in there. -cs</t>
  </si>
  <si>
    <t>@ChelcieRice We're sending positive vibes your way. Have a great day. -cs</t>
  </si>
  <si>
    <t>@diabeticdiva77 We have the same goal. You've got this. _xD83D__xDCA5_-cs</t>
  </si>
  <si>
    <t>Hey @accuchek_us mysugr_us mysugr , lookey what I just found and got from CVS!!!!! #mySugr #MakeDiabetesSuckLess #doc #diabetes #t1d #typeone #typeonediabetes #mdi #insulin #insulindependent https://t.co/svXWqrJHJy</t>
  </si>
  <si>
    <t>Look at you with your fancy case, @accuchek_us !!! Me likey _xD83D__xDE4C__xD83C__xDFFC_ #accuchekguideme #accuchek #mySugr #MakeDiabetesSuckLess #doc #diabetes #t1d #typeone #typeonediabetes #mdi #insulin #insulindependent https://t.co/uR1mA3dY7a</t>
  </si>
  <si>
    <t>Pretty smooth, @accuchek_us . #accuchekguideme #accuchek #mySugr #MakeDiabetesSuckLess #doc #diabetes #t1d #typeone #typeonediabetes #mdi #insulin #insulindependent https://t.co/tXZujF2QW0</t>
  </si>
  <si>
    <t>Connected to mysugr_us mysugr !!! Let’s rock this @accuchek_us Guide Me meter _xD83D__xDE4C__xD83C__xDFFC__xD83D__xDE4C__xD83C__xDFFC__xD83D__xDE4C__xD83C__xDFFC_ #accuchek #accuchekguideme #mySugr #MakeDiabetesSuckLess #doc #diabetes #t1d #typeone #typeonediabetes #mdi #insulin #insulindependent https://t.co/7wMiZIv8No</t>
  </si>
  <si>
    <t>Success _xD83D__xDE4C__xD83C__xDFFC__xD83D__xDE4C__xD83C__xDFFC_. Very quick transfer from meter to the mysugr_us mysugr app! I like this @accuchek_us Guide Me meter. Small. Accurate. Easy to carry around. Fits in my super active day! #mySugr #MakeDiabetesSuckLess… https://t.co/0Pi6WXmlDA</t>
  </si>
  <si>
    <t>My first _xD83D__xDCAF_ onthis one! #accuchekguideme #accuchek #mySugr #MakeDiabetesSuckLess #doc #diabetes #t1d #typeone #typeonediabetes #mdi #insulin #insulindependent https://t.co/TXI4RwRCTw</t>
  </si>
  <si>
    <t>@accuchek_us . Am I correct in guessing that this spot by the test strips is for control solution? #accuchekguideme #accuchek #mySugr #MakeDiabetesSuckLess #doc #diabetes #t1d #typeone #typeonediabetes #insulin… https://t.co/Sm73QWyRa0</t>
  </si>
  <si>
    <t>Here’s a fun fact: the @accuchek_us Guide Me meter case has some space to insert your strip without ever having to physically take out the meter!! FANCY! #accuchek #accuchekguideme #mySugr #MakeDiabetesSuckLess #doc… https://t.co/fYu0IJ5yHt</t>
  </si>
  <si>
    <t>_xD83D__xDCAF__xD83D__xDCAF__xD83D__xDCAF_. Good fight, goodnight! #accuchekguideme #accuchek #mySugr #MakeDiabetesSuckLess #doc #diabetes #t1d #typeone #typeonediabetes #mdi #insulin #insulindependent https://t.co/F7nNsV7HkD</t>
  </si>
  <si>
    <t>I’m excited about this!!!!!!! Thank you to @accuchek_us , mysugr_us , mysugr , dexcom , and novonordiskus for making this possible _xD83D__xDE4C__xD83C__xDFFC_ #doc #MakeDiabetesSuckLess #diabetes #t1d #typeone #typeonediabetes #mdi #insulin… https://t.co/5J0TNtHmfg</t>
  </si>
  <si>
    <t>Keeping it ninety-#Sexybetic _xD83D__xDE4C__xD83C__xDFFC__xD83D__xDE4C__xD83C__xDFFC__xD83D__xDE4C__xD83C__xDFFC_. How are your numbers today? #doc #diabetes #mySugr #MakeDiabetesSuckLess #accuchek #t1d #typeone #typeonediabetes #insulin #insulindependent https://t.co/OSepr2kTyY</t>
  </si>
  <si>
    <t>@T1DJohnny Hi Johnny!  Yes, you are correct. That is the spot for the control solution. Have a great day! - Kari</t>
  </si>
  <si>
    <t>@krisguy WOOHOO, Kris!!! -cs https://t.co/0KoZZ98xEp</t>
  </si>
  <si>
    <t>@accuchek_us Thanks. It went much better than expected.   I stopped having high hopes quite some time ago</t>
  </si>
  <si>
    <t>@joltdude We hope your visit goes well. -cs</t>
  </si>
  <si>
    <t>@cmorri24 @MindofSnaps Congratulations! -cs</t>
  </si>
  <si>
    <t>@accuchek_us Cool cool cool, please charge less for your testing supplies. Not everyone is as privileged as I am.
But, like, thanks for the props.</t>
  </si>
  <si>
    <t>@ieatkillerbees Brag away! that's a huge accomplishment. -cs</t>
  </si>
  <si>
    <t>I advocate for aggressive behavioral self-treatment, and appropriate support services, for type 2 diabetes. I would never want to minimize the effects of behavioral management, for individuals or in the aggregate, for #T2D and its typical comorbidites and risks.</t>
  </si>
  <si>
    <t>RT @T2DRemission: I advocate for aggressive behavioral self-treatment, and appropriate support services, for type 2 diabetes. I would never…</t>
  </si>
  <si>
    <t>5 of my go-to recipes for breakfast. #lowcarb #t2d #DSMA https://t.co/ianZl6AG6P</t>
  </si>
  <si>
    <t>@accuchek_us Haha I’m willing to share him with the #doc. He’s done some amazing stuff for me!</t>
  </si>
  <si>
    <t>RT @thehangrywoman: 5 of my go-to recipes for breakfast. #lowcarb #t2d #DSMA https://t.co/ianZl6AG6P</t>
  </si>
  <si>
    <t>@thehangrywoman Your husband is awesome. The tomahawk looks yummy.    Is your husband the Instahubby for the #doc insta community? - cs https://t.co/2T5b9E1naH</t>
  </si>
  <si>
    <t>@accuchek_us @BeyondType2 @diatribe @DiabetesMine // Thank you so much for responding that fast. A new test will be taken to get the fasting result. Now I will get tablets to regulate my blood sugar. But I need all the knowledge and information I can get. 
Thank you once again.</t>
  </si>
  <si>
    <t>@HisPurpleShirt We're sorry to hear about your diagnosis. If you are looking for resources, check out @beyondtype2 https://t.co/gxcqGGNCDF for news and information @diatribe and @diabetesmine are great resources. -cs</t>
  </si>
  <si>
    <t>Planning a summer trip? Check this list of 21 tips for traveling with #diabetes! https://t.co/H7q03hoyEL https://t.co/rb96sQlh8i</t>
  </si>
  <si>
    <t>RT @CDCDiabetes: Planning a summer trip? Check this list of 21 tips for traveling with #diabetes! https://t.co/H7q03hoyEL https://t.co/rb96…</t>
  </si>
  <si>
    <t>@therealrose_xo We're sorry to learn of your diagnosis, there is a gestational diabetes community on Instagram. You can serach the #gestationaldiabetes. I hope this blog post helps https://t.co/tmn4aASsmY. You've got this. -cs</t>
  </si>
  <si>
    <t>@accuchek_us Guide monitor app is not supported on the new Samsung 10+ phone. When will it be supported? Need to know before I return the monitor, as I can't use it the way it is intended.</t>
  </si>
  <si>
    <t>@SharmilaCommins Hi Sharmila. We don't have a date on when it will be supported but you can check our compatibility site from time to time for a list of updated devices. Check it out here: https://t.co/8Xs7g6mUZr.</t>
  </si>
  <si>
    <t>@SharmilaCommins You can also download the meter to a computer with free software at https://t.co/WbImLldkZw or use the mySugr app. Have a nice weekend! -Gretchen</t>
  </si>
  <si>
    <t>@accuchek_us // Thank you for your kind words and support. 15 years is a very long time and I just found out. It´s definitely not easy but I do have the will to live by it I am not leaving back saying- I don´t want to change how I live.
I will get back to you.</t>
  </si>
  <si>
    <t>@HisPurpleShirt You're welcome! I hope it helps. As someone living with LADA diabetes for the past 15 years this June, it isn't easy all the time, but you've got this. If you need additional resources, let us know. -cs</t>
  </si>
  <si>
    <t>@SarahKohler07 Congratulations!! We're sending good vibes for your next appointment -cs</t>
  </si>
  <si>
    <t>@johnnyCoffee650 Congratulations! Diabetes is 24/7/365 don't forget to pat yourself on the back for small wins too. You deserve it. -cs</t>
  </si>
  <si>
    <t>@Type1Hurdles Excellent message. Thank you for sharing. I needed to see this today.-cs</t>
  </si>
  <si>
    <t>@Pancreassassin You should see my night stand _xD83D__xDE33_. cs</t>
  </si>
  <si>
    <t>@T1dchick_ _xD83D__xDE02_-cs https://t.co/BcsV2nrTYi</t>
  </si>
  <si>
    <t>I've been quiet on here lately, because...balance, but I'm breaking my Twitter hiatus because on 6/22, Just a Little Suga' is presenting, "Invisible Identities: A Conversation on #Diabetes and #Disability," This has been a labor of love. Learn more: https://t.co/SWMMj3ihV7 #doc https://t.co/nCCyihs6Md</t>
  </si>
  <si>
    <t>RT @justalittlesuga: I've been quiet on here lately, because...balance, but I'm breaking my Twitter hiatus because on 6/22, Just a Little S…</t>
  </si>
  <si>
    <t>People with diabetes (PWDs) face an increased risk of developing depression, but @FuelYourCore has 6 ways diabetes educators can support the mental health of PWDs, resources included. https://t.co/eVoyomdIaA #MentalHealthMonth https://t.co/HymlWtngYS</t>
  </si>
  <si>
    <t>RT @AADEdiabetes: People with diabetes (PWDs) face an increased risk of developing depression, but @FuelYourCore has 6 ways diabetes educat…</t>
  </si>
  <si>
    <t>Diabetes related retinopathy is the most common cause of vision loss among people with diabetes and a leading cause of blindness among working-age adults. For #HealthyVisionMonth, learn easy ways to keep your eyes healthy for years: https://t.co/e2M9WJRPY7 #MyVisionMyFuture https://t.co/MZiu0CyAUA</t>
  </si>
  <si>
    <t>RT @AADEdiabetes: Diabetes related retinopathy is the most common cause of vision loss among people with diabetes and a leading cause of bl…</t>
  </si>
  <si>
    <t>RT @JDRFResearch: In about 1% of cancer patients treated with immunotherapies,  their immune system goes haywire, and it attacks the beta c…</t>
  </si>
  <si>
    <t>What's for dinner this weekend?
 https://t.co/Q4wtQ19ylW https://t.co/1WqUqDUJ76</t>
  </si>
  <si>
    <t>RT @Diabetes4cast: What's for dinner this weekend?
 https://t.co/Q4wtQ19ylW https://t.co/1WqUqDUJ76</t>
  </si>
  <si>
    <t>@yojennnny I am not sure I have the right words to comfort for you, but I was diagnosed with LADA (form of type 1 diabetes) in 2004. I'm not sure if you looked at JDRF's site https://t.co/Rs8zTi4lJv or ADA https://t.co/JlAaKvGg5i but there is a wealth of information. 1 of 2</t>
  </si>
  <si>
    <t>@yojennnny If you live by a pharmacy that has a clinic, you could stop by and address your concerns with them or nurse and they might be able to check your blood sugar. 2 of 2 -cs</t>
  </si>
  <si>
    <t>RT @GingerVieira: Trigger Finger is a lesser known complication of diabetes -- learn everything you need to know in my latest for @Diabetes…</t>
  </si>
  <si>
    <t>Yo estoy segura que si me ayudan con muchos RT , los amigos de @accuchek_us y ACCU-CHEK ARGENTINA le van a dar una mano a la BEBA!!! Porque ya sabemos que si esperamos por IOMA el tema va a estar complicado. Tiene UN AÑO Y MEDIO...Atydemos porfa...Vamos ROCHE ! @Roche https://t.co/LCkjspLhbX</t>
  </si>
  <si>
    <t>@soylapolaca ¡Hola, La Polaca! Desafortunadamente, estamos ubicados en los Estados Unidos y no podemos ayudar con productos fuera de los Estados Unidos. Por favor, visite https://t.co/3R0P6sHKkC o llame al 0800-333-6365 / 6081 para obtener más ayuda en Argentina. ¡Que tenga un buen día! -Kari</t>
  </si>
  <si>
    <t>For @grumpy_pumper it all began with a blister. He was 20 years into his type 1 diagnosis, and had experienced nerve damage in his feet for a number of years prior, but nothing life-impacting so far... https://t.co/aMKXfHvrG2 #dblog #doc #diabetes -RK https://t.co/DQxAuB5Kov</t>
  </si>
  <si>
    <t>Be sure to get your application in for the 2019 Diabetes Mine Patient Voices Contest! https://t.co/H9cQxJGbbs #dblog #doc #diabetes #ddata - RK https://t.co/N3TDdT4Klu</t>
  </si>
  <si>
    <t>Tools to help PWDs experiencing foot complications https://t.co/aMKXfHN2xA #dblog #doc #diabetes -RK https://t.co/c4KVbypDo3</t>
  </si>
  <si>
    <t>Why does the ADA need rebranding? https://t.co/EFB3KZ868M #dblog #doc #diabetes -RK https://t.co/pCHmlOwiac</t>
  </si>
  <si>
    <t>Here's our rundown of great #DOC posts that caught our eye this past month https://t.co/Fd3pQo7PEh #dblog #diabetes -RK https://t.co/ltNLkcCh7b</t>
  </si>
  <si>
    <t>Don't forget to apply for the Diabetes Mine Patient Voices Contest! https://t.co/ybWL3wnyN1 #dblog #doc #diabetes -RK https://t.co/4pgLw6KJcy</t>
  </si>
  <si>
    <t>RT @DiabetesMine: For @grumpy_pumper it all began with a blister. He was 20 years into his type 1 diagnosis, and had experienced nerve dama…</t>
  </si>
  <si>
    <t>RT @DiabetesMine: Be sure to get your application in for the 2019 Diabetes Mine Patient Voices Contest! https://t.co/H9cQxJGbbs #dblog #doc…</t>
  </si>
  <si>
    <t>RT @DiabetesMine: Tools to help PWDs experiencing foot complications https://t.co/aMKXfHN2xA #dblog #doc #diabetes -RK https://t.co/c4KVbyp…</t>
  </si>
  <si>
    <t>RT @DiabetesMine: Why does the ADA need rebranding? https://t.co/EFB3KZ868M #dblog #doc #diabetes -RK https://t.co/pCHmlOwiac</t>
  </si>
  <si>
    <t>RT @DiabetesMine: Here's our rundown of great #DOC posts that caught our eye this past month https://t.co/Fd3pQo7PEh #dblog #diabetes -RK h…</t>
  </si>
  <si>
    <t>RT @DiabetesMine: Don't forget to apply for the Diabetes Mine Patient Voices Contest! https://t.co/ybWL3wnyN1 #dblog #doc #diabetes -RK htt…</t>
  </si>
  <si>
    <t>Accu-Chek US @accuchek_us
#FuckYou
The box said it would use a smartphone app... no other details.
I have an ATT branded Samsung J7, 4 actually.
Your #Fucking_App is not compatible, won't even show
FUCK you @Roche
https://t.co/9wsUKEII7l https://t.co/EpVoRsG0TO</t>
  </si>
  <si>
    <t>@peppgrad @Roche Thanks for your interest in our products!  At the current time, US Accu-Chek products are not sold on https://t.co/g7nFFgFx1a.  For online purchasing options, please visit our website: https://t.co/61f1pbd3GG. -cs</t>
  </si>
  <si>
    <t>#LanguageMatters: "No one wants to be told off about the way they manage diabetes."- Renza Scibilia (@Renza)  
Listen to Episode 9 Inspiration Exchange: Diabetes Moments podcast with Apple Podcasts, Spotify, and Google Podcasts. https://t.co/XJTM1s3cl3</t>
  </si>
  <si>
    <t>@accuchek_us Thank you !!! I’m trying ...</t>
  </si>
  <si>
    <t>@stubblefie1 We’re sending positive vibes your way. -cs</t>
  </si>
  <si>
    <t>#LanguageMatters:"No one wants to be told off about the way they manage diabetes."- @RenzaS 
Listen to Episode 9 Inspiration Exchange: Diabetes Moments podcast with Apple Podcasts, Spotify, and Google Podcasts https://t.co/XJTM1s3cl3. #ADA2019</t>
  </si>
  <si>
    <t>We had the honor of interviewing Jeff Hitchcock, Founder @cwdiabetes on Inspiration Exchange: Diabetes Moments podcast. Download and listen with Apple Podcasts, Spotify and Google Podcasts https://t.co/F4PKD9YXI5. https://t.co/UCPnRYLz0G</t>
  </si>
  <si>
    <t>@grumpy_pumper @cwdiabetes We're sending bg vibes and napkins your way. -cs</t>
  </si>
  <si>
    <t>@accuchek_us You know me. Always willing to bare all ;-)</t>
  </si>
  <si>
    <t>@grumpy_pumper Mr. Grumpy, we are so sorry that you have to go through this. We appreciate your willingness to share with others.- cs</t>
  </si>
  <si>
    <t>@grumpy_pumper You rock! -cs</t>
  </si>
  <si>
    <t>ABRUPTLY my insurance is no longer covering the blood glucose meter strips I've been using for years and wants some @accuchek_us thing with a very very flashy video which basically just makes me feel like I'm being lied to about something</t>
  </si>
  <si>
    <t>@lividlipids Hi! I'm sorry 2 hear u feel that way. We'd love 2 answer any questions u may have about our products. If u prefer, u can view our website 4 more info https://t.co/MJoZpLKIpx. Please let us know if there is anything we can do 2 help ease the transition. Have a nice day! -Gretchen</t>
  </si>
  <si>
    <t>@accuchek_us Thank you so much _xD83D__xDE2D__xD83D__xDC9D_</t>
  </si>
  <si>
    <t>@PrincessxTia We're sorry to hear about your cat, and hope all goes well with his care.-cs</t>
  </si>
  <si>
    <t>Hey everyone! We’re enjoying the fab SF weather + learning so much about the latest research in #Type2Diabetes at #ADA2019! Make sure to check out our breaking news coverage — both provided in English and Spanish! ❤️ https://t.co/nvnvJsJiHU</t>
  </si>
  <si>
    <t>@accuchek_us We know someone!</t>
  </si>
  <si>
    <t>@BeyondType2 YAY! Wait, I bet it is the same person. I will send you a DM. -cs</t>
  </si>
  <si>
    <t>RT @BeyondType2: Hey everyone! We’re enjoying the fab SF weather + learning so much about the latest research in #Type2Diabetes at #ADA2019…</t>
  </si>
  <si>
    <t>Emotional support is key at #diabetes DX &amp;amp; beyond!
#ADA2019 #empathymatters #TalkAboutComplications https://t.co/UoUcH5864C</t>
  </si>
  <si>
    <t>RT @diabetesalish: Emotional support is key at #diabetes DX &amp;amp; beyond!
#ADA2019 #empathymatters #TalkAboutComplications https://t.co/UoUcH58…</t>
  </si>
  <si>
    <t>@SquatchLive Congratulations! We hope your appointment went well. -cs</t>
  </si>
  <si>
    <t>@accuchek_us Thank you I'm so excited I feel like a kid that just got the gold ring on a Merry-Go-Round!</t>
  </si>
  <si>
    <t>@jeezecriminy Congratulations to you and your mom!!! -cs</t>
  </si>
  <si>
    <t>@jeezecriminy You're welcome! It sounds like it is a great time for a celebration. -cs</t>
  </si>
  <si>
    <t>@accuchek_us Thank you!</t>
  </si>
  <si>
    <t>@kikisbetes The ones on IG= better. Curious to see what you think about #gestationaldiabetes -cs</t>
  </si>
  <si>
    <t>@kikisbetes Multiple Daily Injection -cs</t>
  </si>
  <si>
    <t>@kikisbetes You're welcome! -cs</t>
  </si>
  <si>
    <t>@accuchek_us Why does your app for Android not work on practically any device? I had to sideload it because it says it's not compatible with even the most basic phone.</t>
  </si>
  <si>
    <t>@accuchek_us Hasn't been available to download on either the Moto G7 or the Blu Vivo XI+.</t>
  </si>
  <si>
    <t>@accuchek_us You should retrain whoever wrote that app. There's no reason it would work on a Sony stock Android device then not a Motorola one unless you just don't know what you're doing.</t>
  </si>
  <si>
    <t>@rrobinson1216 Hi Russ. Sorry to hear that. Which phone do you have? -Gretchen</t>
  </si>
  <si>
    <t>@rrobinson1216 Oh ok. Sorry for the inconvenience but those devices are not compatible. You can view a list of compatible devices here https://t.co/8Xs7g6mUZr and check back periodically for updates. In the meantime, we recommend using the mySugr app. Have a nice day! -Gretchen</t>
  </si>
  <si>
    <t>@rrobinson1216 We apologize for the inconvenience. Thank you for sharing your feedback. -Gretchen</t>
  </si>
  <si>
    <t>Come with us to Seattle, WA, for our June PODS Spotlight! We will learn all about the PODS Meetup group that Erin started there!  https://t.co/QOGcUbveVu https://t.co/P7WmkZOasH</t>
  </si>
  <si>
    <t>#WomenwithDiabetes check out @diabetessisters PODS meetups. https://t.co/ockDNHWWWt</t>
  </si>
  <si>
    <t>RT @diabetessisters: Come with us to Seattle, WA, for our June PODS Spotlight! We will learn all about the PODS Meetup group that Erin star…</t>
  </si>
  <si>
    <t>@SumitSh25408426 Hi Sumit. Unfortunately, we r located in US &amp;amp; unable 2 assist with product outside the US. Pls contact Accu-Chek India at 1800 120 6020 for more info. or send them a message on their site https://t.co/4Shgjt6YGW  for further information &amp;amp; assistance. Have a nice day! -Gretchen</t>
  </si>
  <si>
    <t>@SumitSh25408426 I apologize for the inconvenience and frustration this has caused. I'm not sure how they handle their tweets but please try to reach out to them by phone. -Gretchen</t>
  </si>
  <si>
    <t>@accuchek_us I have not received ANY vials this year and yes they did. Pharm told me to call Roche. No help there.</t>
  </si>
  <si>
    <t>@accuchek_us “You are not allowed to DM this account”</t>
  </si>
  <si>
    <t>@RLaPedis Hi Ron. I'm sorry to hear that. There is a limit to  12 vials per refill. Also, refills cannot be dispensed before 75% of previous days’ supply have elapsed. Has the pharmacist called the Argus Pharmacist Helpline at 1-844-373-0987? -Gretchen</t>
  </si>
  <si>
    <t>@RLaPedis Hi Ron!  Again, we r sorry 2 hear u have not been able 2 get refills on your strips.  Please DM w/ your complete address, &amp;amp; we will b happy 2 send a free container of strips. To continue getting same low price on strips, use mailorder @ https://t.co/YkpDm6q4hp  -Kari</t>
  </si>
  <si>
    <t>@RLaPedis Hi Ron.  Please contact us for the free strips. You can either call us at 1-800-858-8072 or chat with us by visiting https://t.co/qhkVIFGu1o.  Have a great day. -Kari</t>
  </si>
  <si>
    <t>@RLaPedis Hi Ron.  We unfortunately don't have a way of clearing the coupon.  We can send you a vial of strips as a one time courtesy though.  Please call us at 1-800-858-8072 or via chat at https://t.co/FjyRpKvJfr   Have a great day!  ~Ryan</t>
  </si>
  <si>
    <t>Maak je voor de behandeling van jouw diabetes gebruik van insuline? En wil je weten of insulinepomptherapie een geschikte optie voor je kan zijn? Door het beantwoorden van de vragen op onze website kun je een eerste indruk krijgen. 
https://t.co/8gXrWtXZ27 https://t.co/gOsCVcN4L7</t>
  </si>
  <si>
    <t>Hoe vaak je je #bloedglucose meet is afhankelijk van je therapie en je afspraken met je zorgverlener. Maar als je weet hoe je gemakkelijker en minder pijnlijk kunt meten zal je dit wellicht ook vaker kunnen doen.
https://t.co/bq0EPGcV89 https://t.co/8gZpLKwXjo</t>
  </si>
  <si>
    <t>Kom je niet in aanmerking voor #vergoeding van een #CGM systeem?Je krijgt nu tijdelijk een gratis Apple Watch gratis bij aanschaf van een #Eversense XL Startpakket. Let op! De actie loopt tot en met 9 juni 2019. 
https://t.co/rdxL28VYTv https://t.co/0W6m495B2I</t>
  </si>
  <si>
    <t>Het einde van de #Ramadan2019 wordt feestelijk gevierd met de #Eid al-Fitr. Bij dit #suikerfeest horen zoetigheden, maar de dag staat zeker niet alleen in het teken van het eten van #suiker. Eid al-Fitr draait vooral om verbinding en het samenzijn met vrienden en familie. https://t.co/xZJlM1OQdR</t>
  </si>
  <si>
    <t>Wist je dat 1 op de 2 volwassenen met #diabetes zich niet bewust is dat hij/zij diabetes heeft? Wat kan er op wijzen dat je diabetes hebt? We geven een overzicht van mogelijke #symptomen.
https://t.co/FC8qFgCqV1 https://t.co/j9XtlwD47k</t>
  </si>
  <si>
    <t>Het is weer vrijdag! Wat ga jij dit #weekend ondernemen? Wij wensen je alvast een heel fijn weekend. https://t.co/gH5aJVCMot</t>
  </si>
  <si>
    <t>Op een mooie #Pinksterdag... Buiten op een kleedje in het zonnetje, hoe heerlijk lijkt je dat? Pak wat eten en drinken in en zoek een leuk plekje in een park of bos om daar te lunchen. #Picknicken kun je zo simpel of uitgebreid maken als jij wil. Eet smakelijk! https://t.co/nQ1bf8Aze4</t>
  </si>
  <si>
    <t>Je kunt jouw #Accu-Chek #Mobile nu ook direct verbinden met de #mySugr app. De Accu-Chek Mobile draadloze adapter is nu gratis aan te vragen! 
https://t.co/4B2Pm5ztBe https://t.co/TUYm3kC82T</t>
  </si>
  <si>
    <t>Buitenspelen is niet alleen ontzettend leuk voor kinderen, het is onmisbaar voor hun ontwikkeling. Want van buitenspelen worden kinderen gezonder, slimmer en socialer.  Haal het kind in je naar boven en speel gezellig mee. Want ook volwassenen worden er blij van!
#buitenspeeldag https://t.co/Bq2T87G4Jm</t>
  </si>
  <si>
    <t>Of je nu al jaren diabetes hebt of net de diagnose hebt gekregen, blijven communiceren met je behandelteam is het beste wat je kunt doen. Als overleg met je #diabetes zorgverlener je zenuwachtig maakt, zijn er goede redenen om deze angst te overwinnen. 
https://t.co/zyhexP52Tu https://t.co/9M4AJMswfZ</t>
  </si>
  <si>
    <t>De tijd is vandaag voorbij gevlogen. Hoogste tijd om het weekend in te springen. Wij wensen je een heel fijn #weekend ! https://t.co/3j4jWbnOcU</t>
  </si>
  <si>
    <t>Mijn vader is zo sterk als de maan en zo snel als een laserstraal. Mijn vader is een superheld! Heb jij ook zo'n vader? Of word je vandaag zelf in het zonnetje gezet? We wensen je een fijne #vaderdag2019 ! https://t.co/w61o8est4x</t>
  </si>
  <si>
    <t>Wanneer je een #Accu-Chek Instant hebt, krijg je van ons gratis de Pro versie van de #mySugr app erbij. Dat is nog eens een mooie combinatie! https://t.co/fxaLij6pZx</t>
  </si>
  <si>
    <t>Sinds een tijdje maakt Mandy gebruik van #mySugr. Dat is een app die diabetesgegevens heel inzichtelijk maakt op de smartphone. De app functioneert als digitaal #diabetesdagboek en voegt daar een aantal nuttige en leuke functies aan toe. 
https://t.co/qCnnqeDbUW https://t.co/3oCqxiNqIY</t>
  </si>
  <si>
    <t>De #zomer is in het land. Heb je vakantieplannen? Vergeet niet op tijd je leeninsulinepomp aan te vragen via het aanvraagformulier op onze website. Doe dit liefst twee weken voor vertrek zodat je je #leeninsulinepomp op tijd in huis hebt. Fijne vakantie!
https://t.co/iMKcgFdqoP https://t.co/HtiLIilKIc</t>
  </si>
  <si>
    <t>Trillion dollar idea. An accuchek that doesn’t require QC. 
Actually, it might lose the money in excess of strips and stupid QC vials. But you get the picture.</t>
  </si>
  <si>
    <t>@accuchek_us Like I'm going to buy a phone just to use your software?
get real people
You need to get off of your high horse
Get down here where people are
Sure, it is nice to have shiny, but far too many people don't have that disposable income.
They don't work for #BigPharma like y'all</t>
  </si>
  <si>
    <t>@accuchek_us according to your website... my device is compatible, along with earlier versions.
My phone is the ATT version.
How many other phones like mine are out there?
More than a few thousand.
Again, get off your high horse.
Continue developing, insuring compatibility. https://t.co/0IZnjfOchH</t>
  </si>
  <si>
    <t>@accuchek_us do I get to use @mysugr without creating an account?
Ie: self-contained, no registration, all data stays only on my phone</t>
  </si>
  <si>
    <t>@mysugr @accuchek_us no thanks</t>
  </si>
  <si>
    <t>@steelhoof Hi Steelhoof! We are sorry your phone is not compatible with our app.  Check out our compatible device list at https://t.co/8Xs7g6mUZr to see device and software requirements. Since your phone is not compatible, you might also try the mySugr app. Have a great day!-Kari</t>
  </si>
  <si>
    <t>@steelhoof We apologize for the inconvenience and frustration this has caused. Please send us a direct message with your phone number and we’ll call you to assist you. You may also call us at 1-800-858-8072 or chat with us by visiting https://t.co/qhkVIFGu1o. Reference case 27837076. -Kari</t>
  </si>
  <si>
    <t>@steelhoof @accuchek_us Hi Steelhoof, you'd definitely have to create an account to be able to use the app.  Here's a link to a page that will let you navigate to the right app store for your device: https://t.co/o19OSMI6gb.  Go ahead and download it and let us know how you get on.</t>
  </si>
  <si>
    <t>Is there anyone in the #doc living with type 3c diabetes who would be willing to connect with a peer for support? The young man was misdiagnosed with type 2. Thanks in advance-cs</t>
  </si>
  <si>
    <t>Are you looking for a dose of inspiration? Listen to Inspiration Exchange: Diabetes Moments featuring Chelcie Rice, type 1 comedian with Apple Podcasts, Spotify, and Google Podcasts https://t.co/LkAraJnHFF. https://t.co/YVF9uYa6Hz</t>
  </si>
  <si>
    <t>Today we learn more about Cherise Shockley @SweeterCherise and the new @accuchek_us #DiabetesMoments podcast. _xD83D__xDDE3_️_xD83C__xDF99_️ Catch it here: https://t.co/DVls4Mk5Xc #MakeDiabetesSuckLess #t1d #t2d #diabetes #diabetesawareness #diabetescommunity #DOC #diabeteslife https://t.co/3rW8cZ7n8j</t>
  </si>
  <si>
    <t>Today we learn more about Cherise Shockley @SweeterCherise and the new @accuchek_us #DiabetesMoments podcast. _xD83D__xDDE3_️_xD83C__xDF99_️ Catch it here: https://t.co/DVls4Mk5Xc #MakeDiabetesSuckLess #t1d #t2d #diabetes #diabetesawareness #diabetescommunity #DOC #diabeteslife https://t.co/axICA8s0so</t>
  </si>
  <si>
    <t>Today we learn more about Cherise Shockley @SweeterCherise and the new @accuchek_us #DiabetesMoments podcast. _xD83D__xDDE3_️_xD83C__xDF99_️ Catch it here: https://t.co/DVls4Mk5Xc #MakeDiabetesSuckLess #t1d #t2d #diabetes #diabetesawareness #diabetescommunity #DOC #diabeteslife https://t.co/GWkKnliHCg</t>
  </si>
  <si>
    <t>http://ow.ly/oVbT50utZj3</t>
  </si>
  <si>
    <t>https://diabetesstrong.com/diabetes-trigger-finger-prevention-and-treatment/</t>
  </si>
  <si>
    <t>https://rover.ebay.com/rover/1/711-127632-2357-0/16?itm=183831960963&amp;user_name=texasplowboy&amp;spid=2047675&amp;mpre=https%3A%2F%2Fwww.ebay.com%2Fitm%2F-%2F183831960963&amp;swd=3&amp;mplxParams=user_name%2Citm%2Cswd%2Cmpre%2C&amp;sojTags=du%3Dmpre%2Citm%3Ditm%2Cuser_name%3Duser_name%2Csuri%3Dsuri%2Cspid%3Dspid%2Cswd%3Dswd%2C</t>
  </si>
  <si>
    <t>http://www.diabetesforecast.org/2015/nov-dec/recipes/golden-roasted-turkey-breast.html</t>
  </si>
  <si>
    <t>http://justalittlesuga.com/jals-event-invisible-identities-a-conversation-on-diabetes-and-disability-6-22-19/</t>
  </si>
  <si>
    <t>https://rover.ebay.com/rover/1/711-127632-2357-0/16?itm=333218722295&amp;user_name=lipbalmdesigns&amp;spid=2047675&amp;mpre=https%3A%2F%2Fwww.ebay.com%2Fitm%2F-%2F333218722295&amp;swd=3&amp;mplxParams=user_name%2Citm%2Cswd%2Cmpre%2C&amp;sojTags=du%3Dmpre%2Citm%3Ditm%2Cuser_name%3Duser_name%2Csuri%3Dsuri%2Cspid%3Dspid%2Cswd%3Dswd%2C</t>
  </si>
  <si>
    <t>https://www.instagram.com/p/ByTTSc4nvXE/?igshid=1oa5jdi5f375l</t>
  </si>
  <si>
    <t>https://apteka.ru/accuchek/</t>
  </si>
  <si>
    <t>https://www.change.org/p/airport-authorities-standard-policy-for-insulin-pumps-at-airport-security/u/24659858</t>
  </si>
  <si>
    <t>https://www.diabetesforo.com/msg-t14943.html</t>
  </si>
  <si>
    <t>https://lnkd.in/fGnnQXT</t>
  </si>
  <si>
    <t>https://www.instagram.com/p/BynaWAvggNp/?igshid=1ampm0nnj337h</t>
  </si>
  <si>
    <t>https://www.instagram.com/p/ByDo35zB6xO/?igshid=1l1indnateha8</t>
  </si>
  <si>
    <t>https://www.gogobli.com/ https://www.gogobli.com/accu-chek</t>
  </si>
  <si>
    <t>https://rover.ebay.com/rover/1/711-127632-2357-0/16?itm=333213382334&amp;user_name=lipbalmdesigns&amp;spid=2047675&amp;mpre=https%3A%2F%2Fwww.ebay.com%2Fitm%2F-%2F333213382334&amp;swd=3&amp;mplxParams=user_name%2Citm%2Cswd%2Cmpre%2C&amp;sojTags=du%3Dmpre%2Citm%3Ditm%2Cuser_name%3Duser_name%2Csuri%3Dsuri%2Cspid%3Dspid%2Cswd%3Dswd%2C</t>
  </si>
  <si>
    <t>https://rover.ebay.com/rover/1/711-127632-2357-0/16?itm=333213381267&amp;user_name=lipbalmdesigns&amp;spid=2047675&amp;mpre=https%3A%2F%2Fwww.ebay.com%2Fitm%2F-%2F333213381267&amp;swd=3&amp;mplxParams=user_name%2Citm%2Cswd%2Cmpre%2C&amp;sojTags=du%3Dmpre%2Citm%3Ditm%2Cuser_name%3Duser_name%2Csuri%3Dsuri%2Cspid%3Dspid%2Cswd%3Dswd%2C</t>
  </si>
  <si>
    <t>https://rover.ebay.com/rover/1/711-127632-2357-0/16?itm=333213381267&amp;user_name=lipbalmdesigns&amp;spid=6115&amp;mpre=https%3A%2F%2Fwww.ebay.com%2Fitm%2F333213381267&amp;swd=3&amp;mplxParams=user_name%2Citm%2Cswd%2Cmpre%2C&amp;sojTags=du%3Dmpre%2Citm%3Ditm%2Cuser_name%3Duser_name%2Csuri%3Dsuri%2Cspid%3Dspid%2Cswd%3Dswd%2C</t>
  </si>
  <si>
    <t>https://rover.ebay.com/rover/1/711-127632-2357-0/16?itm=333218722295&amp;user_name=lipbalmdesigns&amp;spid=6115&amp;mpre=https%3A%2F%2Fwww.ebay.com%2Fitm%2F333218722295&amp;swd=3&amp;mplxParams=user_name%2Citm%2Cswd%2Cmpre%2C&amp;sojTags=du%3Dmpre%2Citm%3Ditm%2Cuser_name%3Duser_name%2Csuri%3Dsuri%2Cspid%3Dspid%2Cswd%3Dswd%2C</t>
  </si>
  <si>
    <t>https://rover.ebay.com/rover/1/711-127632-2357-0/16?itm=333222287927&amp;user_name=lipbalmdesigns&amp;spid=6115&amp;mpre=https%3A%2F%2Fwww.ebay.com%2Fitm%2F333222287927&amp;swd=3&amp;mplxParams=user_name%2Citm%2Cswd%2Cmpre%2C&amp;sojTags=du%3Dmpre%2Citm%3Ditm%2Cuser_name%3Duser_name%2Csuri%3Dsuri%2Cspid%3Dspid%2Cswd%3Dswd%2C</t>
  </si>
  <si>
    <t>https://rover.ebay.com/rover/1/711-127632-2357-0/16?itm=333223708622&amp;user_name=lipbalmdesigns&amp;spid=6115&amp;mpre=https%3A%2F%2Fwww.ebay.com%2Fitm%2F333223708622&amp;swd=3&amp;mplxParams=user_name%2Citm%2Cswd%2Cmpre%2C&amp;sojTags=du%3Dmpre%2Citm%3Ditm%2Cuser_name%3Duser_name%2Csuri%3Dsuri%2Cspid%3Dspid%2Cswd%3Dswd%2C</t>
  </si>
  <si>
    <t>https://rover.ebay.com/rover/1/711-127632-2357-0/16?itm=333227833243&amp;user_name=lipbalmdesigns&amp;spid=6115&amp;mpre=https%3A%2F%2Fwww.ebay.com%2Fitm%2F333227833243&amp;swd=3&amp;mplxParams=user_name%2Citm%2Cswd%2Cmpre%2C&amp;sojTags=du%3Dmpre%2Citm%3Ditm%2Cuser_name%3Duser_name%2Csuri%3Dsuri%2Cspid%3Dspid%2Cswd%3Dswd%2C</t>
  </si>
  <si>
    <t>https://rover.ebay.com/rover/1/711-127632-2357-0/16?itm=333229259989&amp;user_name=lipbalmdesigns&amp;spid=6115&amp;mpre=https%3A%2F%2Fwww.ebay.com%2Fitm%2F333229259989&amp;swd=3&amp;mplxParams=user_name%2Citm%2Cswd%2Cmpre%2C&amp;sojTags=du%3Dmpre%2Citm%3Ditm%2Cuser_name%3Duser_name%2Csuri%3Dsuri%2Cspid%3Dspid%2Cswd%3Dswd%2C</t>
  </si>
  <si>
    <t>https://rover.ebay.com/rover/1/711-127632-2357-0/16?itm=333227831444&amp;user_name=lipbalmdesigns&amp;spid=2047675&amp;mpre=https%3A%2F%2Fwww.ebay.com%2Fitm%2F-%2F333227831444&amp;swd=3&amp;mplxParams=user_name%2Citm%2Cswd%2Cmpre%2C&amp;sojTags=du%3Dmpre%2Citm%3Ditm%2Cuser_name%3Duser_name%2Csuri%3Dsuri%2Cspid%3Dspid%2Cswd%3Dswd%2C</t>
  </si>
  <si>
    <t>https://www.accu-chek.cl/dispositivos-de-punci%C3%B3n/fastclix</t>
  </si>
  <si>
    <t>https://www.accu-chek.cl/microsites/accu-chek-connect</t>
  </si>
  <si>
    <t>https://rover.ebay.com/rover/1/711-127632-2357-0/16?itm=333227833243&amp;user_name=lipbalmdesigns&amp;spid=2047675&amp;mpre=https%3A%2F%2Fwww.ebay.com%2Fitm%2F-%2F333227833243&amp;swd=3&amp;mplxParams=user_name%2Citm%2Cswd%2Cmpre%2C&amp;sojTags=du%3Dmpre%2Citm%3Ditm%2Cuser_name%3Duser_name%2Csuri%3Dsuri%2Cspid%3Dspid%2Cswd%3Dswd%2C</t>
  </si>
  <si>
    <t>https://www.ebay.com/itm/-/333227831444?roken=cUgayN</t>
  </si>
  <si>
    <t>https://rover.ebay.com/rover/1/711-127632-2357-0/16?itm=333229378181&amp;user_name=lipbalmdesigns&amp;spid=6115&amp;mpre=https%3A%2F%2Fwww.ebay.com%2Fitm%2F333229378181&amp;swd=3&amp;mplxParams=user_name%2Citm%2Cswd%2Cmpre%2C&amp;sojTags=du%3Dmpre%2Citm%3Ditm%2Cuser_name%3Duser_name%2Csuri%3Dsuri%2Cspid%3Dspid%2Cswd%3Dswd%2C</t>
  </si>
  <si>
    <t>https://rover.ebay.com/rover/1/711-127632-2357-0/16?itm=333229259989&amp;user_name=lipbalmdesigns&amp;spid=2047675&amp;mpre=https%3A%2F%2Fwww.ebay.com%2Fitm%2F-%2F333229259989&amp;swd=3&amp;mplxParams=user_name%2Citm%2Cswd%2Cmpre%2C&amp;sojTags=du%3Dmpre%2Citm%3Ditm%2Cuser_name%3Duser_name%2Csuri%3Dsuri%2Cspid%3Dspid%2Cswd%3Dswd%2C</t>
  </si>
  <si>
    <t>https://rover.ebay.com/rover/1/711-127632-2357-0/16?itm=113779737503&amp;user_name=rickylucy07&amp;spid=2047675&amp;mpre=https%3A%2F%2Fwww.ebay.com%2Fitm%2F-%2F113779737503&amp;swd=3&amp;mplxParams=user_name%2Citm%2Cswd%2Cmpre%2C&amp;sojTags=du%3Dmpre%2Citm%3Ditm%2Cuser_name%3Duser_name%2Csuri%3Dsuri%2Cspid%3Dspid%2Cswd%3Dswd%2C</t>
  </si>
  <si>
    <t>https://www.accu-chek.in/ https://blnk.in/gh7YHc</t>
  </si>
  <si>
    <t>https://www.accu-chek.co.uk/contact-accu-chek-uk-and-roi</t>
  </si>
  <si>
    <t>https://asweetlife.org/recipes/</t>
  </si>
  <si>
    <t>https://www.instagram.com/p/ByD_ctrhcA3/?igshid=11c3vmo35jmbh</t>
  </si>
  <si>
    <t>https://www.instagram.com/p/ByEAdPUhOtu/?igshid=et9pyth2rrli</t>
  </si>
  <si>
    <t>https://www.instagram.com/p/ByEBt4rBHSN/?igshid=13wyi1ce13p94</t>
  </si>
  <si>
    <t>https://www.instagram.com/p/ByECUzsBiYi/?igshid=fg1pdiw3t9or</t>
  </si>
  <si>
    <t>https://www.instagram.com/p/ByEIgYqh4Mk/?igshid=1ivbo0g6fh9u5</t>
  </si>
  <si>
    <t>https://www.instagram.com/p/ByEdUFeBTMi/?igshid=6opprje106n5</t>
  </si>
  <si>
    <t>https://www.instagram.com/p/ByEgJ0oBmhZ/?igshid=kpawzevzrcfp</t>
  </si>
  <si>
    <t>https://www.instagram.com/p/ByGTwqNBQBr/?igshid=md0sw43tdbqg</t>
  </si>
  <si>
    <t>https://www.instagram.com/p/ByHegGehtLc/?igshid=1hnxi8movsuc5</t>
  </si>
  <si>
    <t>https://www.instagram.com/p/ByIfvE9hR3Z/?igshid=8dbj8p3oqydt</t>
  </si>
  <si>
    <t>https://www.instagram.com/p/ByoC5HABItH/?igshid=1ww0i07hp6hrk</t>
  </si>
  <si>
    <t>https://hangrywoman.com/5-filling-diabetes-breakfast-recipes/</t>
  </si>
  <si>
    <t>https://beyondtype2.org/</t>
  </si>
  <si>
    <t>https://www.cdc.gov/diabetes/library/features/traveling-with-diabetes.html</t>
  </si>
  <si>
    <t>https://www.scarymommy.com/dear-second-baby/</t>
  </si>
  <si>
    <t>https://www.accu-chek.com/device-compatibility</t>
  </si>
  <si>
    <t>https://www.accu-chekconnect.com/</t>
  </si>
  <si>
    <t>https://bit.ly/2I9xNTG</t>
  </si>
  <si>
    <t>https://nei.nih.gov/hvm</t>
  </si>
  <si>
    <t>https://www.jdrf.org/t1d-resources/about/symptoms/ http://www.diabetes.org/diabetes-basics/type-2/?loc=util-header_type2</t>
  </si>
  <si>
    <t>https://twitter.com/MyriBeatriz/status/1134917437193891841</t>
  </si>
  <si>
    <t>https://www.accu-chek.com.ar/</t>
  </si>
  <si>
    <t>https://www.healthline.com/diabetesmine/diabetes-foot-complications-tools?utm_source=twitter&amp;utm_medium=social&amp;utm_campaign=diabetesmineom</t>
  </si>
  <si>
    <t>https://www.healthline.com/diabetesmine/apply-for-2019-diabetesmine-patient-voices-contest?utm_source=twitter&amp;utm_medium=social&amp;utm_campaign=diabetesmineom&amp;utm_content=Technology+News</t>
  </si>
  <si>
    <t>https://www.healthline.com/diabetesmine/american-diabetes-association-rebranding?utm_source=twitter&amp;utm_medium=social&amp;utm_campaign=diabetesmineom</t>
  </si>
  <si>
    <t>https://www.healthline.com/diabetesmine/around-diabetes-online-community-may-2019?utm_source=twitter&amp;utm_medium=social&amp;utm_campaign=diabetesmineom</t>
  </si>
  <si>
    <t>https://www.healthline.com/diabetesmine/apply-for-2019-diabetesmine-patient-voices-contest?utm_source=instagram&amp;utm_medium=social&amp;utm_campaign=diabetesmineom&amp;utm_content=Technology+News</t>
  </si>
  <si>
    <t>https://www.samsung.com/us/mobile/phones/all-other-phones/galaxy-j7-16gb--at-t--sm-j737azkaatt/</t>
  </si>
  <si>
    <t>http://www.amazon.com/ https://eshop.accu-chek.com/eShop/Shop</t>
  </si>
  <si>
    <t>http://hwcdn.libsyn.com/p/f/0/e/f0e5300a03c07076/Diabetes_Moments_Renza_Scibila__mixdown.mp3?c_id=44076242&amp;cs_id=44076242&amp;destination_id=1129589&amp;expiration=1559979211&amp;hwt=7dc9a9bbe70e6b1a71e34706fe94c84e</t>
  </si>
  <si>
    <t>http://diabetesmoments.inspirationexchange.libsynpro.com/episode-7-friends-for-life-with-jeff-hitchcock-children-with-diabetes</t>
  </si>
  <si>
    <t>https://www.accu-chek.com/</t>
  </si>
  <si>
    <t>https://twitter.com/kookyk8/status/1138050690406854659</t>
  </si>
  <si>
    <t>https://diabetessisters.org/newsletter/diabetessisters-seattle-wa</t>
  </si>
  <si>
    <t>https://twitter.com/diabetessisters/status/1134452156843679745</t>
  </si>
  <si>
    <t>https://www.accu-chek.in/contact-us</t>
  </si>
  <si>
    <t>https://www.accu-chek.com/microsites/guide</t>
  </si>
  <si>
    <t>https://www.accu-chek.com/chat-live-now</t>
  </si>
  <si>
    <t>https://accuchek.custhelp.com/app/chat/chat_launch</t>
  </si>
  <si>
    <t>https://www.accu-chek.nl/programmas/zou-insulinepomptherapie-geschikt-kunnen-zijn</t>
  </si>
  <si>
    <t>https://www.accu-chek.nl/basiskennis-diabetes/tips-om-gemakkelijker-te-testen</t>
  </si>
  <si>
    <t>https://www.accu-chek.nl/eversense-zelf-aanschaffen</t>
  </si>
  <si>
    <t>https://www.accu-chek.nl/basiskennis-diabetes/wat-diabetes</t>
  </si>
  <si>
    <t>https://www.accu-chek.nl/bestelformulier-accu-chek-mobile-draadloze-adapter</t>
  </si>
  <si>
    <t>https://www.accu-chek.nl/basiskennis-diabetes/gesprek-met-je-arts</t>
  </si>
  <si>
    <t>https://www.accu-chek.nl/ervaringen/met-mysugr-krijg-ik-grip-op-mijn-diabetes</t>
  </si>
  <si>
    <t>https://www.accu-chek.nl/aanvraag-leeninsulinepomp-voor-vakantie</t>
  </si>
  <si>
    <t>https://mysugr.com/apps/</t>
  </si>
  <si>
    <t>http://diabetesmoments.inspirationexchange.libsynpro.com/episode-5-humor-complications-and-outreach-with-chelcie-rice-comedian</t>
  </si>
  <si>
    <t>https://mysugr.com/inspiration-exchange-diabetes-moments-podcast-with-cherise-shockley/?utm_source=twitter&amp;utm_medium=post&amp;utm_campaign=content&amp;utm_content=blog-fblive-cherise-shockley</t>
  </si>
  <si>
    <t>ow.ly</t>
  </si>
  <si>
    <t>diabetesstrong.com</t>
  </si>
  <si>
    <t>ebay.com</t>
  </si>
  <si>
    <t>diabetesforecast.org</t>
  </si>
  <si>
    <t>justalittlesuga.com</t>
  </si>
  <si>
    <t>instagram.com</t>
  </si>
  <si>
    <t>apteka.ru</t>
  </si>
  <si>
    <t>change.org</t>
  </si>
  <si>
    <t>diabetesforo.com</t>
  </si>
  <si>
    <t>lnkd.in</t>
  </si>
  <si>
    <t>gogobli.com gogobli.com</t>
  </si>
  <si>
    <t>accu-chek.cl</t>
  </si>
  <si>
    <t>accu-chek.in blnk.in</t>
  </si>
  <si>
    <t>co.uk</t>
  </si>
  <si>
    <t>asweetlife.org</t>
  </si>
  <si>
    <t>hangrywoman.com</t>
  </si>
  <si>
    <t>beyondtype2.org</t>
  </si>
  <si>
    <t>cdc.gov</t>
  </si>
  <si>
    <t>scarymommy.com</t>
  </si>
  <si>
    <t>accu-chek.com</t>
  </si>
  <si>
    <t>accu-chekconnect.com</t>
  </si>
  <si>
    <t>bit.ly</t>
  </si>
  <si>
    <t>nih.gov</t>
  </si>
  <si>
    <t>jdrf.org diabetes.org</t>
  </si>
  <si>
    <t>twitter.com</t>
  </si>
  <si>
    <t>com.ar</t>
  </si>
  <si>
    <t>healthline.com</t>
  </si>
  <si>
    <t>samsung.com</t>
  </si>
  <si>
    <t>amazon.com accu-chek.com</t>
  </si>
  <si>
    <t>libsyn.com</t>
  </si>
  <si>
    <t>libsynpro.com</t>
  </si>
  <si>
    <t>diabetessisters.org</t>
  </si>
  <si>
    <t>accu-chek.in</t>
  </si>
  <si>
    <t>custhelp.com</t>
  </si>
  <si>
    <t>accu-chek.nl</t>
  </si>
  <si>
    <t>mysugr.com</t>
  </si>
  <si>
    <t>t1d t2d diabetes endocrinology type2diabetes</t>
  </si>
  <si>
    <t>accuchek</t>
  </si>
  <si>
    <t>t1d insulinpump type1 diabetic diabetes pumptherapy accuchek type1diabetes</t>
  </si>
  <si>
    <t>equiposcaova glucometro accuchek glucosaenlasangre</t>
  </si>
  <si>
    <t>answers</t>
  </si>
  <si>
    <t>if</t>
  </si>
  <si>
    <t>diabetes diabetesp</t>
  </si>
  <si>
    <t>digitaltherapeutic ada2019</t>
  </si>
  <si>
    <t>blunding omron accuchek rodilleras compresasreutilizables kinesiotape bandaelastica ayudastecnicas</t>
  </si>
  <si>
    <t>doc diabetes t1d typeone typeonediabetes insulin insulindependent</t>
  </si>
  <si>
    <t>gogobli accuchek cekguladarah guladarah cekguldarahdirumah cekguladarahmudah</t>
  </si>
  <si>
    <t>gbdoc</t>
  </si>
  <si>
    <t>accuchek accuchekguideteststrips teststripsforsale diabeticsupplies 8boxesavailable freeshipping brandnewmintboxes ebay</t>
  </si>
  <si>
    <t>accuchek accuchekguideteststrips brandnewboxes mintcondition freeshipping expires6 teststripsforsale diabeticsuppliesforsale</t>
  </si>
  <si>
    <t>accuchek 400teststripsfor accuchekguideteststrips teststripsforsale brandnewmintboxes expires9 diabeticsuppliesebay freeshipping only</t>
  </si>
  <si>
    <t>accuchek accucheklancets freeshipping brandnewmintboxes lancetsforsale</t>
  </si>
  <si>
    <t>vidasana accuchek</t>
  </si>
  <si>
    <t>accuchek performanano</t>
  </si>
  <si>
    <t>accu accuchek</t>
  </si>
  <si>
    <t>accuchek fastclix</t>
  </si>
  <si>
    <t>app accuchek</t>
  </si>
  <si>
    <t>diabetes accuchek consejo</t>
  </si>
  <si>
    <t>instant medidor accuchek</t>
  </si>
  <si>
    <t>accuchek smartphonecompatible accuchekguidenewinbox freeshipping expirationdate2021 brandnewmintbox accuchekguide</t>
  </si>
  <si>
    <t>accuchek teststripsforsale freeshipping brandnewmintboxes accuchekguideteststrips diabeticsuppliesforsale</t>
  </si>
  <si>
    <t>accuchek accuchekguideteststrips freeshipping 8boxesavailable brandnewmintboxes teststripsforsale diabeticsuppliesforsale ebay</t>
  </si>
  <si>
    <t>accuchek freeshipping accuchek fastclixlancets brandnewmintboxes accuchekfastclix lancetsforsale</t>
  </si>
  <si>
    <t>accuchek accuchekfastclix freeshipping samebusinessdayshipping lancetsforsale brandnewmintboxes</t>
  </si>
  <si>
    <t>accuchekpakistan</t>
  </si>
  <si>
    <t>mydadsahero</t>
  </si>
  <si>
    <t>diabetesmoments</t>
  </si>
  <si>
    <t>mysugr makediabetessuckless doc diabetes t1d typeone typeonediabetes mdi insulin insulindependent</t>
  </si>
  <si>
    <t>accuchekguideme accuchek mysugr makediabetessuckless doc diabetes t1d typeone typeonediabetes mdi insulin insulindependent</t>
  </si>
  <si>
    <t>accuchek accuchekguideme mysugr makediabetessuckless doc diabetes t1d typeone typeonediabetes mdi insulin insulindependent</t>
  </si>
  <si>
    <t>mysugr makediabetessuckless</t>
  </si>
  <si>
    <t>accuchekguideme accuchek mysugr makediabetessuckless doc diabetes t1d typeone typeonediabetes insulin</t>
  </si>
  <si>
    <t>accuchek accuchekguideme mysugr makediabetessuckless doc</t>
  </si>
  <si>
    <t>doc makediabetessuckless diabetes t1d typeone typeonediabetes mdi insulin</t>
  </si>
  <si>
    <t>sexybetic doc diabetes mysugr makediabetessuckless accuchek t1d typeone typeonediabetes insulin insulindependent</t>
  </si>
  <si>
    <t>t2d</t>
  </si>
  <si>
    <t>lowcarb t2d dsma</t>
  </si>
  <si>
    <t>doc</t>
  </si>
  <si>
    <t>gestationaldiabetes</t>
  </si>
  <si>
    <t>diabetes disability doc</t>
  </si>
  <si>
    <t>mentalhealthmonth</t>
  </si>
  <si>
    <t>healthyvisionmonth myvisionmyfuture</t>
  </si>
  <si>
    <t>dblog doc diabetes</t>
  </si>
  <si>
    <t>dblog doc diabetes ddata</t>
  </si>
  <si>
    <t>doc dblog diabetes</t>
  </si>
  <si>
    <t>dblog doc</t>
  </si>
  <si>
    <t>fuckyou fucking_app</t>
  </si>
  <si>
    <t>languagematters</t>
  </si>
  <si>
    <t>languagematters ada2019</t>
  </si>
  <si>
    <t>type2diabetes ada2019</t>
  </si>
  <si>
    <t>diabetes ada2019 empathymatters talkaboutcomplications</t>
  </si>
  <si>
    <t>womenwithdiabetes</t>
  </si>
  <si>
    <t>bloedglucose</t>
  </si>
  <si>
    <t>vergoeding cgm eversense</t>
  </si>
  <si>
    <t>ramadan2019 eid suikerfeest suiker</t>
  </si>
  <si>
    <t>diabetes symptomen</t>
  </si>
  <si>
    <t>weekend</t>
  </si>
  <si>
    <t>pinksterdag picknicken</t>
  </si>
  <si>
    <t>accu mobile mysugr</t>
  </si>
  <si>
    <t>buitenspeeldag</t>
  </si>
  <si>
    <t>vaderdag2019</t>
  </si>
  <si>
    <t>accu mysugr</t>
  </si>
  <si>
    <t>mysugr diabetesdagboek</t>
  </si>
  <si>
    <t>zomer leeninsulinepomp</t>
  </si>
  <si>
    <t>bigpharma</t>
  </si>
  <si>
    <t>diabetesmoments makediabetessuckless t1d t2d diabetes diabetesawareness diabetescommunity doc diabeteslife</t>
  </si>
  <si>
    <t>https://pbs.twimg.com/media/D76gRsuWwAEbKt4.jpg</t>
  </si>
  <si>
    <t>https://pbs.twimg.com/media/D7vR9TiXoAYM4HM.jpg</t>
  </si>
  <si>
    <t>https://pbs.twimg.com/media/D8Fl2RhWkAMcFJY.jpg</t>
  </si>
  <si>
    <t>https://pbs.twimg.com/media/D8cZqIWXsAAN7sT.png</t>
  </si>
  <si>
    <t>https://pbs.twimg.com/media/D86MHT3VsAARSzv.jpg</t>
  </si>
  <si>
    <t>https://pbs.twimg.com/media/D9H38z8XYAEeDkC.jpg</t>
  </si>
  <si>
    <t>https://pbs.twimg.com/media/D6elJx_WsAAlQVq.jpg</t>
  </si>
  <si>
    <t>https://pbs.twimg.com/media/D7w4Zk8WsAAuOiE.jpg</t>
  </si>
  <si>
    <t>https://pbs.twimg.com/media/D7w5H4mW0AwL5IA.jpg</t>
  </si>
  <si>
    <t>https://pbs.twimg.com/media/D8LDSAMXUAA8jXi.jpg</t>
  </si>
  <si>
    <t>https://pbs.twimg.com/media/D8QFcUsXYAI11zP.png</t>
  </si>
  <si>
    <t>https://pbs.twimg.com/media/D9Cgg8RWkAY4-wN.jpg</t>
  </si>
  <si>
    <t>https://pbs.twimg.com/media/D8JEXJIX4AAbJbS.jpg</t>
  </si>
  <si>
    <t>https://pbs.twimg.com/ext_tw_video_thumb/1136143601187078144/pu/img/NkEGSzZpB6E4ZDf3.jpg</t>
  </si>
  <si>
    <t>https://pbs.twimg.com/ext_tw_video_thumb/1136617524152471553/pu/img/PRAmH0NjFylYopL7.jpg</t>
  </si>
  <si>
    <t>https://pbs.twimg.com/ext_tw_video_thumb/1137760950155694081/pu/img/lQDwavE6lLN8CIhW.jpg</t>
  </si>
  <si>
    <t>https://pbs.twimg.com/media/D89YrvGW4AIqzdy.jpg</t>
  </si>
  <si>
    <t>https://pbs.twimg.com/ext_tw_video_thumb/1140006393010884608/pu/img/swcM2m2wgd9K9w-Q.jpg</t>
  </si>
  <si>
    <t>https://pbs.twimg.com/media/D9WR9hdW4AElUHk.jpg</t>
  </si>
  <si>
    <t>https://pbs.twimg.com/ext_tw_video_thumb/1141382613799772161/pu/img/4NorFphbDep04Z67.jpg</t>
  </si>
  <si>
    <t>https://pbs.twimg.com/tweet_video_thumb/D70_pXVXoAAhViH.jpg</t>
  </si>
  <si>
    <t>https://pbs.twimg.com/tweet_video_thumb/D75batpWwAELXTe.jpg</t>
  </si>
  <si>
    <t>https://pbs.twimg.com/media/D75fdClU8AEYsDI.jpg</t>
  </si>
  <si>
    <t>https://pbs.twimg.com/tweet_video_thumb/D76fg95W4AEb7oH.jpg</t>
  </si>
  <si>
    <t>https://pbs.twimg.com/media/D724w3WWsAACvPa.jpg</t>
  </si>
  <si>
    <t>https://pbs.twimg.com/media/D76nottXYAUNC1x.jpg</t>
  </si>
  <si>
    <t>https://pbs.twimg.com/media/D704DWlWwAA7739.jpg</t>
  </si>
  <si>
    <t>https://pbs.twimg.com/media/D75kFdKXoAAGY5q.jpg</t>
  </si>
  <si>
    <t>https://pbs.twimg.com/media/D7u_WFJWkAEjGjK.png</t>
  </si>
  <si>
    <t>https://pbs.twimg.com/media/D70QpaIW4AQD-Wv.png</t>
  </si>
  <si>
    <t>https://pbs.twimg.com/media/D70Jw9RW4AA0hec.png</t>
  </si>
  <si>
    <t>https://pbs.twimg.com/media/D70O-4qWsAAz78V.png</t>
  </si>
  <si>
    <t>https://pbs.twimg.com/media/D75WQbZWkAAXMbz.png</t>
  </si>
  <si>
    <t>https://pbs.twimg.com/media/D8Iwn18WkAA2Q2z.png</t>
  </si>
  <si>
    <t>https://pbs.twimg.com/media/D8Q9Qk3UEAAhirl.jpg</t>
  </si>
  <si>
    <t>https://pbs.twimg.com/media/D8KL5yoXsAIAxZL.jpg</t>
  </si>
  <si>
    <t>https://pbs.twimg.com/media/D8pb-3nUIAEGgip.jpg</t>
  </si>
  <si>
    <t>https://pbs.twimg.com/media/D8vLXHuX4AEVsba.jpg</t>
  </si>
  <si>
    <t>https://pbs.twimg.com/media/D5FdNwoX4AACAOO.jpg</t>
  </si>
  <si>
    <t>https://pbs.twimg.com/ext_tw_video_thumb/1121780711990673408/pu/img/e0c4iKeCQfmzPPP8.jpg</t>
  </si>
  <si>
    <t>https://pbs.twimg.com/media/D7kIA1iW0AAz5xb.jpg</t>
  </si>
  <si>
    <t>https://pbs.twimg.com/media/D7kIrCHWwAEVSkP.jpg</t>
  </si>
  <si>
    <t>https://pbs.twimg.com/media/D7kI3BhXsAAhgEL.jpg</t>
  </si>
  <si>
    <t>https://pbs.twimg.com/media/D7kJK1nWwAEJJSJ.jpg</t>
  </si>
  <si>
    <t>https://pbs.twimg.com/media/D7kJkTnW0AAGIdG.jpg</t>
  </si>
  <si>
    <t>https://pbs.twimg.com/media/D7kJuZyXkAIPVo3.jpg</t>
  </si>
  <si>
    <t>https://pbs.twimg.com/media/D7kKH3JW0AU_d5r.jpg</t>
  </si>
  <si>
    <t>https://pbs.twimg.com/media/D7kKuXFXoAARh24.jpg</t>
  </si>
  <si>
    <t>https://pbs.twimg.com/ext_tw_video_thumb/1132948848672956418/pu/img/EQVFY63iuMStKyji.jpg</t>
  </si>
  <si>
    <t>https://pbs.twimg.com/media/D7kLPIWWwAAl1S1.jpg</t>
  </si>
  <si>
    <t>https://pbs.twimg.com/media/D7kLlTuXkAU0zTh.jpg</t>
  </si>
  <si>
    <t>https://pbs.twimg.com/media/D7kSMNyXsAAmyjJ.jpg</t>
  </si>
  <si>
    <t>https://pbs.twimg.com/media/D7kSoANXoAEZ5z8.jpg</t>
  </si>
  <si>
    <t>https://pbs.twimg.com/media/D8Tny4XUwAEchcJ.jpg</t>
  </si>
  <si>
    <t>https://pbs.twimg.com/media/D8s-pMaXoAAJbEG.jpg</t>
  </si>
  <si>
    <t>https://pbs.twimg.com/media/D8XxtPKXkAA5RXu.jpg</t>
  </si>
  <si>
    <t>https://pbs.twimg.com/media/D9cZiWJXkAAZ1Ra.jpg</t>
  </si>
  <si>
    <t>https://pbs.twimg.com/media/D9uZdBCWwAAy7Zz.jpg</t>
  </si>
  <si>
    <t>http://pbs.twimg.com/profile_images/1113495658831523840/HoGZJHWe_normal.jpg</t>
  </si>
  <si>
    <t>http://pbs.twimg.com/profile_images/1133484647722225666/FsXR--nP_normal.jpg</t>
  </si>
  <si>
    <t>http://pbs.twimg.com/profile_images/3325717793/2cb311831031ee08061c4e11a9abeabb_normal.jpeg</t>
  </si>
  <si>
    <t>http://pbs.twimg.com/profile_images/1043113781016973313/aFcH7Q7d_normal.jpg</t>
  </si>
  <si>
    <t>http://pbs.twimg.com/profile_images/676062734237216768/ifBvf6Ju_normal.jpg</t>
  </si>
  <si>
    <t>http://pbs.twimg.com/profile_images/1102069437044158465/DmyIp86x_normal.jpg</t>
  </si>
  <si>
    <t>http://pbs.twimg.com/profile_images/1108929568910524417/hyjFg_HE_normal.png</t>
  </si>
  <si>
    <t>http://pbs.twimg.com/profile_images/1071898182135750656/VPUUS-da_normal.jpg</t>
  </si>
  <si>
    <t>http://pbs.twimg.com/profile_images/3588433064/a8d500ce8b528105c9962c1b4adf408d_normal.jpeg</t>
  </si>
  <si>
    <t>http://pbs.twimg.com/profile_images/1118651123202711554/_finnLog_normal.jpg</t>
  </si>
  <si>
    <t>http://pbs.twimg.com/profile_images/1028030354001723392/CdsrmM6i_normal.jpg</t>
  </si>
  <si>
    <t>http://pbs.twimg.com/profile_images/2482831662/mg7omcrl0u2mbso76fjh_normal.jpeg</t>
  </si>
  <si>
    <t>http://pbs.twimg.com/profile_images/1140582060119199749/om3R6uQY_normal.png</t>
  </si>
  <si>
    <t>http://pbs.twimg.com/profile_images/966077246464253953/MHxANugM_normal.jpg</t>
  </si>
  <si>
    <t>http://pbs.twimg.com/profile_images/558054322726903808/g2BelW-G_normal.jpeg</t>
  </si>
  <si>
    <t>http://pbs.twimg.com/profile_images/1108035346707763200/u78z4edw_normal.jpg</t>
  </si>
  <si>
    <t>http://pbs.twimg.com/profile_images/1122600513994993666/NPfL84Md_normal.jpg</t>
  </si>
  <si>
    <t>http://pbs.twimg.com/profile_images/926301378238205952/rQ93UDfz_normal.jpg</t>
  </si>
  <si>
    <t>http://pbs.twimg.com/profile_images/1099682435233710081/ftCa5SNk_normal.jpg</t>
  </si>
  <si>
    <t>http://pbs.twimg.com/profile_images/431861340614176768/A50KdBJX_normal.jpeg</t>
  </si>
  <si>
    <t>http://pbs.twimg.com/profile_images/1112013081872396293/M4-ePv6w_normal.jpg</t>
  </si>
  <si>
    <t>http://pbs.twimg.com/profile_images/1090091248105467910/GGJ3ZMrm_normal.jpg</t>
  </si>
  <si>
    <t>http://pbs.twimg.com/profile_images/782931488778153984/b6Vekxzz_normal.jpg</t>
  </si>
  <si>
    <t>http://pbs.twimg.com/profile_images/1136139926473453568/H4rK52Pc_normal.jpg</t>
  </si>
  <si>
    <t>http://pbs.twimg.com/profile_images/1125333144121614336/TS0hchxH_normal.jpg</t>
  </si>
  <si>
    <t>http://pbs.twimg.com/profile_images/1067488823389683712/TQjEWoeD_normal.jpg</t>
  </si>
  <si>
    <t>http://pbs.twimg.com/profile_images/665529427498041348/SJQpfcEb_normal.jpg</t>
  </si>
  <si>
    <t>http://pbs.twimg.com/profile_images/1128733158013394945/N8x0Bei7_normal.jpg</t>
  </si>
  <si>
    <t>http://pbs.twimg.com/profile_images/1109512491988594688/NjPeZgPD_normal.jpg</t>
  </si>
  <si>
    <t>http://abs.twimg.com/sticky/default_profile_images/default_profile_normal.png</t>
  </si>
  <si>
    <t>http://pbs.twimg.com/profile_images/498935244117250048/ys75pcov_normal.jpeg</t>
  </si>
  <si>
    <t>http://pbs.twimg.com/profile_images/1062427635404472322/ohEi3hbI_normal.png</t>
  </si>
  <si>
    <t>http://pbs.twimg.com/profile_images/2173705988/2012-04-28_13-58-56_688_1__normal.jpg</t>
  </si>
  <si>
    <t>http://pbs.twimg.com/profile_images/1082042793911074817/Zcfd7FVy_normal.jpg</t>
  </si>
  <si>
    <t>http://pbs.twimg.com/profile_images/1080958313532133378/K0P0Yp5f_normal.jpg</t>
  </si>
  <si>
    <t>http://pbs.twimg.com/profile_images/1092519455844896769/aZmBJYcC_normal.jpg</t>
  </si>
  <si>
    <t>http://pbs.twimg.com/profile_images/1137613366745128960/S_4ZwTfx_normal.jpg</t>
  </si>
  <si>
    <t>http://pbs.twimg.com/profile_images/1134678811285622785/zG_purS6_normal.jpg</t>
  </si>
  <si>
    <t>http://pbs.twimg.com/profile_images/430171399760519170/lgOJZ1d3_normal.jpeg</t>
  </si>
  <si>
    <t>http://pbs.twimg.com/profile_images/1069692795588349952/_FfPT1-n_normal.jpg</t>
  </si>
  <si>
    <t>http://pbs.twimg.com/profile_images/727657945740263425/7vc-avWU_normal.jpg</t>
  </si>
  <si>
    <t>http://pbs.twimg.com/profile_images/1092786664374706177/aqHN4bdn_normal.jpg</t>
  </si>
  <si>
    <t>http://pbs.twimg.com/profile_images/843312466280960000/lGHSSd0X_normal.jpg</t>
  </si>
  <si>
    <t>http://pbs.twimg.com/profile_images/1108400744191967233/DTqBl-kM_normal.png</t>
  </si>
  <si>
    <t>http://pbs.twimg.com/profile_images/908327820484501504/WvgTayLK_normal.jpg</t>
  </si>
  <si>
    <t>http://pbs.twimg.com/profile_images/1127433461306875904/jgj7icyC_normal.jpg</t>
  </si>
  <si>
    <t>http://pbs.twimg.com/profile_images/793300428368654336/o0AieVw3_normal.jpg</t>
  </si>
  <si>
    <t>http://pbs.twimg.com/profile_images/1030065129092722690/rH_poR4g_normal.jpg</t>
  </si>
  <si>
    <t>http://pbs.twimg.com/profile_images/378800000252550034/e150e4afb19558f7c899a50be7d57797_normal.jpeg</t>
  </si>
  <si>
    <t>http://pbs.twimg.com/profile_images/793498273403199488/OoFtxree_normal.jpg</t>
  </si>
  <si>
    <t>http://pbs.twimg.com/profile_images/1132049204086476801/PymMSsLb_normal.jpg</t>
  </si>
  <si>
    <t>http://pbs.twimg.com/profile_images/1019268912238637056/ZvCRqDMw_normal.jpg</t>
  </si>
  <si>
    <t>http://pbs.twimg.com/profile_images/1078405649996963846/UdlS5bIo_normal.jpg</t>
  </si>
  <si>
    <t>http://pbs.twimg.com/profile_images/1600285497/SDIM2073fuzzy2_normal.png</t>
  </si>
  <si>
    <t>http://pbs.twimg.com/profile_images/1119294281410281473/6u6LtBd6_normal.png</t>
  </si>
  <si>
    <t>http://pbs.twimg.com/profile_images/1129118683022921741/O4y72ZOT_normal.png</t>
  </si>
  <si>
    <t>http://pbs.twimg.com/profile_images/1043929965971075072/JzNWxVl7_normal.jpg</t>
  </si>
  <si>
    <t>http://pbs.twimg.com/profile_images/946074422192066560/gbEcD8bS_normal.jpg</t>
  </si>
  <si>
    <t>http://pbs.twimg.com/profile_images/1140400849098825731/Q80NqNJY_normal.png</t>
  </si>
  <si>
    <t>http://pbs.twimg.com/profile_images/1113842429784932354/OerMamLy_normal.jpg</t>
  </si>
  <si>
    <t>http://pbs.twimg.com/profile_images/901170317749571585/wdLRMqgZ_normal.jpg</t>
  </si>
  <si>
    <t>http://pbs.twimg.com/profile_images/889113257734230016/sUqQEIoN_normal.jpg</t>
  </si>
  <si>
    <t>http://pbs.twimg.com/profile_images/1109480390740377600/0xX508Nw_normal.jpg</t>
  </si>
  <si>
    <t>http://pbs.twimg.com/profile_images/1084920961361600512/XEq12JCQ_normal.jpg</t>
  </si>
  <si>
    <t>http://pbs.twimg.com/profile_images/1618053519/24af04a0-4f77-4d85-b5b6-c9002de8930b_normal.png</t>
  </si>
  <si>
    <t>http://pbs.twimg.com/profile_images/996881289876787210/LnAshaWP_normal.jpg</t>
  </si>
  <si>
    <t>http://pbs.twimg.com/profile_images/378800000739460035/caecda512bd9e4cda723efea42a480c8_normal.jpeg</t>
  </si>
  <si>
    <t>http://pbs.twimg.com/profile_images/502107091603976192/K3Kpwasd_normal.jpeg</t>
  </si>
  <si>
    <t>http://pbs.twimg.com/profile_images/1129293338002247680/e7IOJlpO_normal.jpg</t>
  </si>
  <si>
    <t>http://pbs.twimg.com/profile_images/449530728141684737/rWeG8oOH_normal.png</t>
  </si>
  <si>
    <t>https://twitter.com/#!/jdrfresearch/status/1134520384122961921</t>
  </si>
  <si>
    <t>https://twitter.com/#!/gingervieira/status/1135535881069170689</t>
  </si>
  <si>
    <t>https://twitter.com/#!/hemadurrehman/status/1133765451698323456</t>
  </si>
  <si>
    <t>https://twitter.com/#!/claire_cropper/status/1133922601661861890</t>
  </si>
  <si>
    <t>https://twitter.com/#!/jafazzone/status/1134089933390589954</t>
  </si>
  <si>
    <t>https://twitter.com/#!/plowboytrading/status/1134562339292950528</t>
  </si>
  <si>
    <t>https://twitter.com/#!/palaceian/status/1134621250054000645</t>
  </si>
  <si>
    <t>https://twitter.com/#!/palaceian/status/1134630378885353473</t>
  </si>
  <si>
    <t>https://twitter.com/#!/portfare/status/1134930802674937856</t>
  </si>
  <si>
    <t>https://twitter.com/#!/portfare/status/1134991308571979776</t>
  </si>
  <si>
    <t>https://twitter.com/#!/alejaddamo/status/1135009503311798272</t>
  </si>
  <si>
    <t>https://twitter.com/#!/ronicolet/status/1135024764576305152</t>
  </si>
  <si>
    <t>https://twitter.com/#!/mmarotis/status/1135271939117899777</t>
  </si>
  <si>
    <t>https://twitter.com/#!/moniquegaitan/status/1135272223399391234</t>
  </si>
  <si>
    <t>https://twitter.com/#!/estherrobotham/status/1135300579683643395</t>
  </si>
  <si>
    <t>https://twitter.com/#!/lilidebeni/status/1135310534499328000</t>
  </si>
  <si>
    <t>https://twitter.com/#!/aivliscuca/status/1135311749341745153</t>
  </si>
  <si>
    <t>https://twitter.com/#!/gastonmarraok/status/1135322595224674308</t>
  </si>
  <si>
    <t>https://twitter.com/#!/monica_b123/status/1135322789592870916</t>
  </si>
  <si>
    <t>https://twitter.com/#!/kdvin/status/1135323071404003332</t>
  </si>
  <si>
    <t>https://twitter.com/#!/graciela266/status/1135323893453996032</t>
  </si>
  <si>
    <t>https://twitter.com/#!/lvarangot/status/1135364633726992386</t>
  </si>
  <si>
    <t>https://twitter.com/#!/myribeatriz/status/1135365066017128448</t>
  </si>
  <si>
    <t>https://twitter.com/#!/maredondos72/status/1135367972279767041</t>
  </si>
  <si>
    <t>https://twitter.com/#!/xeneixexxx/status/1135504343497609221</t>
  </si>
  <si>
    <t>https://twitter.com/#!/exitosaabogada/status/1135550580850593793</t>
  </si>
  <si>
    <t>https://twitter.com/#!/rodoteescribe/status/1135558036330831872</t>
  </si>
  <si>
    <t>https://twitter.com/#!/caovaequipos/status/1136009761516924929</t>
  </si>
  <si>
    <t>https://twitter.com/#!/oar6lsee0alzk4t/status/1136169797136334849</t>
  </si>
  <si>
    <t>https://twitter.com/#!/semarroy72/status/1136336005814988801</t>
  </si>
  <si>
    <t>https://twitter.com/#!/helvelyn1960/status/1136338172542160897</t>
  </si>
  <si>
    <t>https://twitter.com/#!/katybowers87/status/1136338626311274496</t>
  </si>
  <si>
    <t>https://twitter.com/#!/tillybather/status/1136345053385940992</t>
  </si>
  <si>
    <t>https://twitter.com/#!/iammrswild/status/1136345161640947713</t>
  </si>
  <si>
    <t>https://twitter.com/#!/wilby71/status/1136379130256269313</t>
  </si>
  <si>
    <t>https://twitter.com/#!/lesleydmwest/status/1136382012703612930</t>
  </si>
  <si>
    <t>https://twitter.com/#!/diabetes_leeds/status/1136537647978098688</t>
  </si>
  <si>
    <t>https://twitter.com/#!/steelhoof/status/1136651407619006466</t>
  </si>
  <si>
    <t>https://twitter.com/#!/steelhoof/status/1136456918560415745</t>
  </si>
  <si>
    <t>https://twitter.com/#!/steelhoof/status/1136622420075302912</t>
  </si>
  <si>
    <t>https://twitter.com/#!/steelhoof/status/1136671752442875905</t>
  </si>
  <si>
    <t>https://twitter.com/#!/omissyangel/status/1136870338766225415</t>
  </si>
  <si>
    <t>https://twitter.com/#!/diabetesforo/status/1136905644626366464</t>
  </si>
  <si>
    <t>https://twitter.com/#!/jamerz1826/status/1136982538222755840</t>
  </si>
  <si>
    <t>https://twitter.com/#!/mum_type/status/1137273293483008000</t>
  </si>
  <si>
    <t>https://twitter.com/#!/moyaelgueta/status/1137752047766450176</t>
  </si>
  <si>
    <t>https://twitter.com/#!/stuffbydelle/status/1138225993536200704</t>
  </si>
  <si>
    <t>https://twitter.com/#!/abhinshah/status/1138490015594483714</t>
  </si>
  <si>
    <t>https://twitter.com/#!/juntos_salud/status/1138840067395350529</t>
  </si>
  <si>
    <t>https://twitter.com/#!/t1djohnny/status/1133805901230596099</t>
  </si>
  <si>
    <t>https://twitter.com/#!/gogobli/status/1139002009464365061</t>
  </si>
  <si>
    <t>https://twitter.com/#!/organiclemon/status/1139116062295953408</t>
  </si>
  <si>
    <t>https://twitter.com/#!/organiclemon/status/1139151284068585474</t>
  </si>
  <si>
    <t>https://twitter.com/#!/sweetpeagifts/status/1133910297025138690</t>
  </si>
  <si>
    <t>https://twitter.com/#!/sweetpeagifts/status/1133910356676481025</t>
  </si>
  <si>
    <t>https://twitter.com/#!/sweetpeagifts/status/1134536223727521794</t>
  </si>
  <si>
    <t>https://twitter.com/#!/sweetpeagifts/status/1134629330598998016</t>
  </si>
  <si>
    <t>https://twitter.com/#!/sweetpeagifts/status/1134846040467791872</t>
  </si>
  <si>
    <t>https://twitter.com/#!/sweetpeagifts/status/1134861204470607872</t>
  </si>
  <si>
    <t>https://twitter.com/#!/sweetpeagifts/status/1135221303349321728</t>
  </si>
  <si>
    <t>https://twitter.com/#!/sweetpeagifts/status/1135616483088904193</t>
  </si>
  <si>
    <t>https://twitter.com/#!/sweetpeagifts/status/1135988772624117762</t>
  </si>
  <si>
    <t>https://twitter.com/#!/sweetpeagifts/status/1136438930025451521</t>
  </si>
  <si>
    <t>https://twitter.com/#!/sweetpeagifts/status/1137764693249069056</t>
  </si>
  <si>
    <t>https://twitter.com/#!/sweetpeagifts/status/1137766920390926336</t>
  </si>
  <si>
    <t>https://twitter.com/#!/sweetpeagifts/status/1138403155899801605</t>
  </si>
  <si>
    <t>https://twitter.com/#!/sweetpeagifts/status/1138531233007374342</t>
  </si>
  <si>
    <t>https://twitter.com/#!/sweetpeagifts/status/1138531654698446850</t>
  </si>
  <si>
    <t>https://twitter.com/#!/sweetpeagifts/status/1138589533409284097</t>
  </si>
  <si>
    <t>https://twitter.com/#!/sweetpeagifts/status/1139197433232220160</t>
  </si>
  <si>
    <t>https://twitter.com/#!/shafiq_ahmed/status/1139964811352166402</t>
  </si>
  <si>
    <t>https://twitter.com/#!/accuchekchile/status/1128283821978279939</t>
  </si>
  <si>
    <t>https://twitter.com/#!/accuchekchile/status/1134172625716928513</t>
  </si>
  <si>
    <t>https://twitter.com/#!/accuchekchile/status/1134444421091606528</t>
  </si>
  <si>
    <t>https://twitter.com/#!/accuchekchile/status/1135531582725459969</t>
  </si>
  <si>
    <t>https://twitter.com/#!/accuchekchile/status/1135893972847595520</t>
  </si>
  <si>
    <t>https://twitter.com/#!/accuchekchile/status/1136618745831383041</t>
  </si>
  <si>
    <t>https://twitter.com/#!/accuchekchile/status/1136981132774445056</t>
  </si>
  <si>
    <t>https://twitter.com/#!/accuchekchile/status/1137343521298366464</t>
  </si>
  <si>
    <t>https://twitter.com/#!/accuchekchile/status/1137434116985507841</t>
  </si>
  <si>
    <t>https://twitter.com/#!/accuchekchile/status/1138068298317402112</t>
  </si>
  <si>
    <t>https://twitter.com/#!/accuchekchile/status/1140303019541594112</t>
  </si>
  <si>
    <t>https://twitter.com/#!/accuchekchile/status/1140393616000466946</t>
  </si>
  <si>
    <t>https://twitter.com/#!/lipbalmdesigns/status/1134926549373870080</t>
  </si>
  <si>
    <t>https://twitter.com/#!/lipbalmdesigns/status/1134926719620718593</t>
  </si>
  <si>
    <t>https://twitter.com/#!/lipbalmdesigns/status/1134951576563527680</t>
  </si>
  <si>
    <t>https://twitter.com/#!/lipbalmdesigns/status/1134951889194369025</t>
  </si>
  <si>
    <t>https://twitter.com/#!/lipbalmdesigns/status/1134990298134786049</t>
  </si>
  <si>
    <t>https://twitter.com/#!/lipbalmdesigns/status/1135198659216384001</t>
  </si>
  <si>
    <t>https://twitter.com/#!/lipbalmdesigns/status/1135221015133544449</t>
  </si>
  <si>
    <t>https://twitter.com/#!/lipbalmdesigns/status/1135620938203107329</t>
  </si>
  <si>
    <t>https://twitter.com/#!/lipbalmdesigns/status/1135621555080376321</t>
  </si>
  <si>
    <t>https://twitter.com/#!/lipbalmdesigns/status/1135655813836615681</t>
  </si>
  <si>
    <t>https://twitter.com/#!/lipbalmdesigns/status/1137862970791342082</t>
  </si>
  <si>
    <t>https://twitter.com/#!/lipbalmdesigns/status/1137864068138700802</t>
  </si>
  <si>
    <t>https://twitter.com/#!/lipbalmdesigns/status/1137874769188216832</t>
  </si>
  <si>
    <t>https://twitter.com/#!/lipbalmdesigns/status/1137875232210001921</t>
  </si>
  <si>
    <t>https://twitter.com/#!/lipbalmdesigns/status/1137906862161113089</t>
  </si>
  <si>
    <t>https://twitter.com/#!/lipbalmdesigns/status/1138096968339771392</t>
  </si>
  <si>
    <t>https://twitter.com/#!/lipbalmdesigns/status/1138100295387504642</t>
  </si>
  <si>
    <t>https://twitter.com/#!/lipbalmdesigns/status/1138166174611640320</t>
  </si>
  <si>
    <t>https://twitter.com/#!/lipbalmdesigns/status/1138196411978326016</t>
  </si>
  <si>
    <t>https://twitter.com/#!/lipbalmdesigns/status/1138232536310722561</t>
  </si>
  <si>
    <t>https://twitter.com/#!/lipbalmdesigns/status/1138235979645554693</t>
  </si>
  <si>
    <t>https://twitter.com/#!/lipbalmdesigns/status/1138639527373922304</t>
  </si>
  <si>
    <t>https://twitter.com/#!/lipbalmdesigns/status/1139246008628592641</t>
  </si>
  <si>
    <t>https://twitter.com/#!/lipbalmdesigns/status/1140710825558192129</t>
  </si>
  <si>
    <t>https://twitter.com/#!/sumitsh25408426/status/1139934578464813056</t>
  </si>
  <si>
    <t>https://twitter.com/#!/accuchekindia/status/1141002263063695360</t>
  </si>
  <si>
    <t>https://twitter.com/#!/accuchek_pk/status/1135545227907936257</t>
  </si>
  <si>
    <t>https://twitter.com/#!/accuchek_pk/status/1133730595908071424</t>
  </si>
  <si>
    <t>https://twitter.com/#!/accuchek_pk/status/1136143713665736704</t>
  </si>
  <si>
    <t>https://twitter.com/#!/accuchek_pk/status/1136618060503310342</t>
  </si>
  <si>
    <t>https://twitter.com/#!/accuchek_pk/status/1137760976550465536</t>
  </si>
  <si>
    <t>https://twitter.com/#!/accuchek_pk/status/1139226750225932288</t>
  </si>
  <si>
    <t>https://twitter.com/#!/accuchek_pk/status/1140006416826216448</t>
  </si>
  <si>
    <t>https://twitter.com/#!/accuchek_pk/status/1140978575644024832</t>
  </si>
  <si>
    <t>https://twitter.com/#!/accuchek_pk/status/1141382736969719809</t>
  </si>
  <si>
    <t>https://twitter.com/#!/nextwavet2d/status/1141426583263174656</t>
  </si>
  <si>
    <t>https://twitter.com/#!/rlapedis/status/1139603590601854976</t>
  </si>
  <si>
    <t>https://twitter.com/#!/rlapedis/status/1140261556350939137</t>
  </si>
  <si>
    <t>https://twitter.com/#!/rlapedis/status/1141699976168214528</t>
  </si>
  <si>
    <t>https://twitter.com/#!/accuchek_us/status/1133724872817991680</t>
  </si>
  <si>
    <t>https://twitter.com/#!/accuchek_us/status/1133830758756491264</t>
  </si>
  <si>
    <t>https://twitter.com/#!/marie_thompson1/status/1133778208908820481</t>
  </si>
  <si>
    <t>https://twitter.com/#!/marie_thompson1/status/1133832495349293056</t>
  </si>
  <si>
    <t>https://twitter.com/#!/accuchek_us/status/1133831878987927552</t>
  </si>
  <si>
    <t>https://twitter.com/#!/carmarky/status/1133835753643921408</t>
  </si>
  <si>
    <t>https://twitter.com/#!/accuchek_us/status/1133832090976444416</t>
  </si>
  <si>
    <t>https://twitter.com/#!/anniecoops/status/1133833168405061634</t>
  </si>
  <si>
    <t>https://twitter.com/#!/accuchek_us/status/1133832812526788608</t>
  </si>
  <si>
    <t>https://twitter.com/#!/accuchek_us/status/1133834211692089345</t>
  </si>
  <si>
    <t>https://twitter.com/#!/accuchek_us/status/1133841292729999361</t>
  </si>
  <si>
    <t>https://twitter.com/#!/accuchek_us/status/1133829234340892672</t>
  </si>
  <si>
    <t>https://twitter.com/#!/accuchek_us/status/1134078600339214337</t>
  </si>
  <si>
    <t>https://twitter.com/#!/accuchek_us/status/1134079730184007681</t>
  </si>
  <si>
    <t>https://twitter.com/#!/t1djohnny/status/1133855077779869697</t>
  </si>
  <si>
    <t>https://twitter.com/#!/t1djohnny/status/1133857852777467909</t>
  </si>
  <si>
    <t>https://twitter.com/#!/t1djohnny/status/1133860076228366336</t>
  </si>
  <si>
    <t>https://twitter.com/#!/t1djohnny/status/1133861404065304576</t>
  </si>
  <si>
    <t>https://twitter.com/#!/t1djohnny/status/1133875011918401536</t>
  </si>
  <si>
    <t>https://twitter.com/#!/t1djohnny/status/1133920746718289920</t>
  </si>
  <si>
    <t>https://twitter.com/#!/t1djohnny/status/1133926993895022592</t>
  </si>
  <si>
    <t>https://twitter.com/#!/t1djohnny/status/1134181216352182272</t>
  </si>
  <si>
    <t>https://twitter.com/#!/t1djohnny/status/1134345590140276736</t>
  </si>
  <si>
    <t>https://twitter.com/#!/t1djohnny/status/1134489026034118656</t>
  </si>
  <si>
    <t>https://twitter.com/#!/t1djohnny/status/1138929190160539649</t>
  </si>
  <si>
    <t>https://twitter.com/#!/accuchek_us/status/1134116659185291265</t>
  </si>
  <si>
    <t>https://twitter.com/#!/accuchek_us/status/1134132667191103488</t>
  </si>
  <si>
    <t>https://twitter.com/#!/joltdude/status/1134594748143013889</t>
  </si>
  <si>
    <t>https://twitter.com/#!/accuchek_us/status/1134152136340791296</t>
  </si>
  <si>
    <t>https://twitter.com/#!/accuchek_us/status/1134155376897724416</t>
  </si>
  <si>
    <t>https://twitter.com/#!/ieatkillerbees/status/1134171889818058753</t>
  </si>
  <si>
    <t>https://twitter.com/#!/accuchek_us/status/1134155940259880963</t>
  </si>
  <si>
    <t>https://twitter.com/#!/t2dremission/status/1133756231137599488</t>
  </si>
  <si>
    <t>https://twitter.com/#!/accuchek_us/status/1134156657649442818</t>
  </si>
  <si>
    <t>https://twitter.com/#!/thehangrywoman/status/1134097643779579904</t>
  </si>
  <si>
    <t>https://twitter.com/#!/thehangrywoman/status/1134459659388108801</t>
  </si>
  <si>
    <t>https://twitter.com/#!/accuchek_us/status/1134132885018042369</t>
  </si>
  <si>
    <t>https://twitter.com/#!/accuchek_us/status/1134444681113346048</t>
  </si>
  <si>
    <t>https://twitter.com/#!/hispurpleshirt/status/1134459541972815873</t>
  </si>
  <si>
    <t>https://twitter.com/#!/accuchek_us/status/1134449278875766784</t>
  </si>
  <si>
    <t>https://twitter.com/#!/cdcdiabetes/status/1134449241764458499</t>
  </si>
  <si>
    <t>https://twitter.com/#!/accuchek_us/status/1134458064487297024</t>
  </si>
  <si>
    <t>https://twitter.com/#!/accuchek_us/status/1134478748450004993</t>
  </si>
  <si>
    <t>https://twitter.com/#!/sharmilacommins/status/1134203945675444224</t>
  </si>
  <si>
    <t>https://twitter.com/#!/accuchek_us/status/1134479140109848576</t>
  </si>
  <si>
    <t>https://twitter.com/#!/accuchek_us/status/1134479172737404933</t>
  </si>
  <si>
    <t>https://twitter.com/#!/hispurpleshirt/status/1134543769905352704</t>
  </si>
  <si>
    <t>https://twitter.com/#!/accuchek_us/status/1134480058754719744</t>
  </si>
  <si>
    <t>https://twitter.com/#!/accuchek_us/status/1134510781851209728</t>
  </si>
  <si>
    <t>https://twitter.com/#!/accuchek_us/status/1134511858122186753</t>
  </si>
  <si>
    <t>https://twitter.com/#!/accuchek_us/status/1134517341713293312</t>
  </si>
  <si>
    <t>https://twitter.com/#!/accuchek_us/status/1134517627798396929</t>
  </si>
  <si>
    <t>https://twitter.com/#!/accuchek_us/status/1134519555269758976</t>
  </si>
  <si>
    <t>https://twitter.com/#!/justalittlesuga/status/1134265896686563328</t>
  </si>
  <si>
    <t>https://twitter.com/#!/accuchek_us/status/1134520541208109056</t>
  </si>
  <si>
    <t>https://twitter.com/#!/aadediabetes/status/1134528477313548288</t>
  </si>
  <si>
    <t>https://twitter.com/#!/accuchek_us/status/1134534888563105792</t>
  </si>
  <si>
    <t>https://twitter.com/#!/aadediabetes/status/1134124314515689474</t>
  </si>
  <si>
    <t>https://twitter.com/#!/accuchek_us/status/1134152066174263296</t>
  </si>
  <si>
    <t>https://twitter.com/#!/accuchek_us/status/1134544330406973440</t>
  </si>
  <si>
    <t>https://twitter.com/#!/diabetes4cast/status/1134557663059038208</t>
  </si>
  <si>
    <t>https://twitter.com/#!/accuchek_us/status/1134564024232873985</t>
  </si>
  <si>
    <t>https://twitter.com/#!/accuchek_us/status/1134566270723133441</t>
  </si>
  <si>
    <t>https://twitter.com/#!/accuchek_us/status/1134566795002679297</t>
  </si>
  <si>
    <t>https://twitter.com/#!/accuchek_us/status/1135538646398984193</t>
  </si>
  <si>
    <t>https://twitter.com/#!/soylapolaca/status/1135271241689047046</t>
  </si>
  <si>
    <t>https://twitter.com/#!/soylapolaca/status/1135307144235032582</t>
  </si>
  <si>
    <t>https://twitter.com/#!/accuchek_us/status/1135576349756788736</t>
  </si>
  <si>
    <t>https://twitter.com/#!/diabetesmine/status/1133710127129923585</t>
  </si>
  <si>
    <t>https://twitter.com/#!/diabetesmine/status/1134104677568507904</t>
  </si>
  <si>
    <t>https://twitter.com/#!/diabetesmine/status/1134089578610974720</t>
  </si>
  <si>
    <t>https://twitter.com/#!/diabetesmine/status/1134180174172319745</t>
  </si>
  <si>
    <t>https://twitter.com/#!/diabetesmine/status/1134542562990133248</t>
  </si>
  <si>
    <t>https://twitter.com/#!/diabetesmine/status/1135584429634547717</t>
  </si>
  <si>
    <t>https://twitter.com/#!/accuchek_us/status/1133842037919195136</t>
  </si>
  <si>
    <t>https://twitter.com/#!/accuchek_us/status/1134111651479904256</t>
  </si>
  <si>
    <t>https://twitter.com/#!/accuchek_us/status/1134152593758982144</t>
  </si>
  <si>
    <t>https://twitter.com/#!/accuchek_us/status/1134194353700839424</t>
  </si>
  <si>
    <t>https://twitter.com/#!/accuchek_us/status/1134545624412622848</t>
  </si>
  <si>
    <t>https://twitter.com/#!/accuchek_us/status/1135613876584759296</t>
  </si>
  <si>
    <t>https://twitter.com/#!/steelhoof/status/1136102590368763906</t>
  </si>
  <si>
    <t>https://twitter.com/#!/accuchek_us/status/1135654379263025158</t>
  </si>
  <si>
    <t>https://twitter.com/#!/accuchek_us/status/1136305405846536192</t>
  </si>
  <si>
    <t>https://twitter.com/#!/stubblefie1/status/1136973500776943618</t>
  </si>
  <si>
    <t>https://twitter.com/#!/accuchek_us/status/1136960024557830149</t>
  </si>
  <si>
    <t>https://twitter.com/#!/accuchek_us/status/1138098464687083521</t>
  </si>
  <si>
    <t>https://twitter.com/#!/accuchek_us/status/1135667477613023232</t>
  </si>
  <si>
    <t>https://twitter.com/#!/accuchek_us/status/1138099104704319489</t>
  </si>
  <si>
    <t>https://twitter.com/#!/grumpy_pumper/status/1134444331589390337</t>
  </si>
  <si>
    <t>https://twitter.com/#!/accuchek_us/status/1134444073119617026</t>
  </si>
  <si>
    <t>https://twitter.com/#!/accuchek_us/status/1134444794967658497</t>
  </si>
  <si>
    <t>https://twitter.com/#!/lividlipids/status/1138110041301639168</t>
  </si>
  <si>
    <t>https://twitter.com/#!/accuchek_us/status/1138126758346199041</t>
  </si>
  <si>
    <t>https://twitter.com/#!/princessxtia/status/1138138298273193984</t>
  </si>
  <si>
    <t>https://twitter.com/#!/accuchek_us/status/1138136855340290049</t>
  </si>
  <si>
    <t>https://twitter.com/#!/beyondtype2/status/1137822997115310080</t>
  </si>
  <si>
    <t>https://twitter.com/#!/beyondtype2/status/1134141624546496513</t>
  </si>
  <si>
    <t>https://twitter.com/#!/accuchek_us/status/1134142508458553344</t>
  </si>
  <si>
    <t>https://twitter.com/#!/accuchek_us/status/1138141667373080576</t>
  </si>
  <si>
    <t>https://twitter.com/#!/diabetesalish/status/1138086894107893760</t>
  </si>
  <si>
    <t>https://twitter.com/#!/accuchek_us/status/1138151275642703872</t>
  </si>
  <si>
    <t>https://twitter.com/#!/accuchek_us/status/1138151962313187335</t>
  </si>
  <si>
    <t>https://twitter.com/#!/jeezecriminy/status/1138154305251418113</t>
  </si>
  <si>
    <t>https://twitter.com/#!/accuchek_us/status/1138152635364773889</t>
  </si>
  <si>
    <t>https://twitter.com/#!/accuchek_us/status/1138162038352613376</t>
  </si>
  <si>
    <t>https://twitter.com/#!/kikisbetes/status/1138153163209490432</t>
  </si>
  <si>
    <t>https://twitter.com/#!/accuchek_us/status/1134551946369613824</t>
  </si>
  <si>
    <t>https://twitter.com/#!/accuchek_us/status/1138150399372869633</t>
  </si>
  <si>
    <t>https://twitter.com/#!/accuchek_us/status/1138162177402163202</t>
  </si>
  <si>
    <t>https://twitter.com/#!/rrobinson1216/status/1137101860148563968</t>
  </si>
  <si>
    <t>https://twitter.com/#!/rrobinson1216/status/1138110971527008256</t>
  </si>
  <si>
    <t>https://twitter.com/#!/rrobinson1216/status/1138166276910649345</t>
  </si>
  <si>
    <t>https://twitter.com/#!/accuchek_us/status/1138102083348062208</t>
  </si>
  <si>
    <t>https://twitter.com/#!/accuchek_us/status/1138124749777899522</t>
  </si>
  <si>
    <t>https://twitter.com/#!/accuchek_us/status/1138173461514395648</t>
  </si>
  <si>
    <t>https://twitter.com/#!/diabetessisters/status/1138226931160231936</t>
  </si>
  <si>
    <t>https://twitter.com/#!/accuchek_us/status/1134459376360656896</t>
  </si>
  <si>
    <t>https://twitter.com/#!/accuchek_us/status/1138414114714394629</t>
  </si>
  <si>
    <t>https://twitter.com/#!/accuchek_us/status/1140634620217700352</t>
  </si>
  <si>
    <t>https://twitter.com/#!/accuchek_us/status/1140646317917687809</t>
  </si>
  <si>
    <t>https://twitter.com/#!/rlapedis/status/1140808263778258944</t>
  </si>
  <si>
    <t>https://twitter.com/#!/rlapedis/status/1141071430471147521</t>
  </si>
  <si>
    <t>https://twitter.com/#!/accuchek_us/status/1140632004003807233</t>
  </si>
  <si>
    <t>https://twitter.com/#!/accuchek_us/status/1140999253101297670</t>
  </si>
  <si>
    <t>https://twitter.com/#!/accuchek_us/status/1141079921726566401</t>
  </si>
  <si>
    <t>https://twitter.com/#!/accuchek_us/status/1141734148891140097</t>
  </si>
  <si>
    <t>https://twitter.com/#!/accuchek_nl/status/1134106438849220609</t>
  </si>
  <si>
    <t>https://twitter.com/#!/accuchek_nl/status/1134469329536266240</t>
  </si>
  <si>
    <t>https://twitter.com/#!/accuchek_nl/status/1135426889387057153</t>
  </si>
  <si>
    <t>https://twitter.com/#!/accuchek_nl/status/1136152419803357185</t>
  </si>
  <si>
    <t>https://twitter.com/#!/accuchek_nl/status/1136545258185998338</t>
  </si>
  <si>
    <t>https://twitter.com/#!/accuchek_nl/status/1136636107351842822</t>
  </si>
  <si>
    <t>https://twitter.com/#!/accuchek_nl/status/1137995313317367808</t>
  </si>
  <si>
    <t>https://twitter.com/#!/accuchek_nl/status/1138358204251852800</t>
  </si>
  <si>
    <t>https://twitter.com/#!/accuchek_nl/status/1138690896772440067</t>
  </si>
  <si>
    <t>https://twitter.com/#!/accuchek_nl/status/1139099086320263170</t>
  </si>
  <si>
    <t>https://twitter.com/#!/accuchek_nl/status/1139537223764840450</t>
  </si>
  <si>
    <t>https://twitter.com/#!/accuchek_nl/status/1140156554009649152</t>
  </si>
  <si>
    <t>https://twitter.com/#!/accuchek_nl/status/1140534292977635328</t>
  </si>
  <si>
    <t>https://twitter.com/#!/accuchek_nl/status/1141281466443161601</t>
  </si>
  <si>
    <t>https://twitter.com/#!/accuchek_nl/status/1141961447053778947</t>
  </si>
  <si>
    <t>https://twitter.com/#!/nikimatts/status/1142388505915592704</t>
  </si>
  <si>
    <t>https://twitter.com/#!/steelhoof/status/1136286723900469248</t>
  </si>
  <si>
    <t>https://twitter.com/#!/steelhoof/status/1136287947391553539</t>
  </si>
  <si>
    <t>https://twitter.com/#!/steelhoof/status/1136456213309222913</t>
  </si>
  <si>
    <t>https://twitter.com/#!/steelhoof/status/1136614941270560768</t>
  </si>
  <si>
    <t>https://twitter.com/#!/accuchek_us/status/1136269988984164355</t>
  </si>
  <si>
    <t>https://twitter.com/#!/accuchek_us/status/1136355014035816448</t>
  </si>
  <si>
    <t>https://twitter.com/#!/mysugr/status/1136577869889581056</t>
  </si>
  <si>
    <t>https://twitter.com/#!/accuchek_us/status/1134136607576076288</t>
  </si>
  <si>
    <t>https://twitter.com/#!/accuchek_us/status/1138083399434813443</t>
  </si>
  <si>
    <t>https://twitter.com/#!/mysugr/status/1136580243689496576</t>
  </si>
  <si>
    <t>https://twitter.com/#!/mysugr/status/1141409111495598080</t>
  </si>
  <si>
    <t>https://twitter.com/#!/mysugr/status/1142675656561614850</t>
  </si>
  <si>
    <t>1134520384122961921</t>
  </si>
  <si>
    <t>1135535881069170689</t>
  </si>
  <si>
    <t>1133765451698323456</t>
  </si>
  <si>
    <t>1133922601661861890</t>
  </si>
  <si>
    <t>1134089933390589954</t>
  </si>
  <si>
    <t>1134562339292950528</t>
  </si>
  <si>
    <t>1134621250054000645</t>
  </si>
  <si>
    <t>1134630378885353473</t>
  </si>
  <si>
    <t>1134930802674937856</t>
  </si>
  <si>
    <t>1134991308571979776</t>
  </si>
  <si>
    <t>1135009503311798272</t>
  </si>
  <si>
    <t>1135024764576305152</t>
  </si>
  <si>
    <t>1135271939117899777</t>
  </si>
  <si>
    <t>1135272223399391234</t>
  </si>
  <si>
    <t>1135300579683643395</t>
  </si>
  <si>
    <t>1135310534499328000</t>
  </si>
  <si>
    <t>1135311749341745153</t>
  </si>
  <si>
    <t>1135322595224674308</t>
  </si>
  <si>
    <t>1135322789592870916</t>
  </si>
  <si>
    <t>1135323071404003332</t>
  </si>
  <si>
    <t>1135323893453996032</t>
  </si>
  <si>
    <t>1135364633726992386</t>
  </si>
  <si>
    <t>1135365066017128448</t>
  </si>
  <si>
    <t>1135367972279767041</t>
  </si>
  <si>
    <t>1135504343497609221</t>
  </si>
  <si>
    <t>1135550580850593793</t>
  </si>
  <si>
    <t>1135558036330831872</t>
  </si>
  <si>
    <t>1136009761516924929</t>
  </si>
  <si>
    <t>1136169797136334849</t>
  </si>
  <si>
    <t>1136336005814988801</t>
  </si>
  <si>
    <t>1136338172542160897</t>
  </si>
  <si>
    <t>1136338626311274496</t>
  </si>
  <si>
    <t>1136345053385940992</t>
  </si>
  <si>
    <t>1136345161640947713</t>
  </si>
  <si>
    <t>1136379130256269313</t>
  </si>
  <si>
    <t>1136382012703612930</t>
  </si>
  <si>
    <t>1136537647978098688</t>
  </si>
  <si>
    <t>1136651407619006466</t>
  </si>
  <si>
    <t>1136456918560415745</t>
  </si>
  <si>
    <t>1136622420075302912</t>
  </si>
  <si>
    <t>1136671752442875905</t>
  </si>
  <si>
    <t>1136870338766225415</t>
  </si>
  <si>
    <t>1136905644626366464</t>
  </si>
  <si>
    <t>1136982538222755840</t>
  </si>
  <si>
    <t>1137273293483008000</t>
  </si>
  <si>
    <t>1137752047766450176</t>
  </si>
  <si>
    <t>1138225993536200704</t>
  </si>
  <si>
    <t>1138490015594483714</t>
  </si>
  <si>
    <t>1138840067395350529</t>
  </si>
  <si>
    <t>1133805901230596099</t>
  </si>
  <si>
    <t>1139002009464365061</t>
  </si>
  <si>
    <t>1139116062295953408</t>
  </si>
  <si>
    <t>1139151284068585474</t>
  </si>
  <si>
    <t>1133910297025138690</t>
  </si>
  <si>
    <t>1133910356676481025</t>
  </si>
  <si>
    <t>1134536223727521794</t>
  </si>
  <si>
    <t>1134629330598998016</t>
  </si>
  <si>
    <t>1134846040467791872</t>
  </si>
  <si>
    <t>1134861204470607872</t>
  </si>
  <si>
    <t>1135221303349321728</t>
  </si>
  <si>
    <t>1135616483088904193</t>
  </si>
  <si>
    <t>1135988772624117762</t>
  </si>
  <si>
    <t>1136438930025451521</t>
  </si>
  <si>
    <t>1137764693249069056</t>
  </si>
  <si>
    <t>1137766920390926336</t>
  </si>
  <si>
    <t>1138403155899801605</t>
  </si>
  <si>
    <t>1138531233007374342</t>
  </si>
  <si>
    <t>1138531654698446850</t>
  </si>
  <si>
    <t>1138589533409284097</t>
  </si>
  <si>
    <t>1139197433232220160</t>
  </si>
  <si>
    <t>1139964811352166402</t>
  </si>
  <si>
    <t>1128283821978279939</t>
  </si>
  <si>
    <t>1134172625716928513</t>
  </si>
  <si>
    <t>1134444421091606528</t>
  </si>
  <si>
    <t>1135531582725459969</t>
  </si>
  <si>
    <t>1135893972847595520</t>
  </si>
  <si>
    <t>1136618745831383041</t>
  </si>
  <si>
    <t>1136981132774445056</t>
  </si>
  <si>
    <t>1137343521298366464</t>
  </si>
  <si>
    <t>1137434116985507841</t>
  </si>
  <si>
    <t>1138068298317402112</t>
  </si>
  <si>
    <t>1140303019541594112</t>
  </si>
  <si>
    <t>1140393616000466946</t>
  </si>
  <si>
    <t>1134926549373870080</t>
  </si>
  <si>
    <t>1134926719620718593</t>
  </si>
  <si>
    <t>1134951576563527680</t>
  </si>
  <si>
    <t>1134951889194369025</t>
  </si>
  <si>
    <t>1134990298134786049</t>
  </si>
  <si>
    <t>1135198659216384001</t>
  </si>
  <si>
    <t>1135221015133544449</t>
  </si>
  <si>
    <t>1135620938203107329</t>
  </si>
  <si>
    <t>1135621555080376321</t>
  </si>
  <si>
    <t>1135655813836615681</t>
  </si>
  <si>
    <t>1137862970791342082</t>
  </si>
  <si>
    <t>1137864068138700802</t>
  </si>
  <si>
    <t>1137874769188216832</t>
  </si>
  <si>
    <t>1137875232210001921</t>
  </si>
  <si>
    <t>1137906862161113089</t>
  </si>
  <si>
    <t>1138096968339771392</t>
  </si>
  <si>
    <t>1138100295387504642</t>
  </si>
  <si>
    <t>1138166174611640320</t>
  </si>
  <si>
    <t>1138196411978326016</t>
  </si>
  <si>
    <t>1138232536310722561</t>
  </si>
  <si>
    <t>1138235979645554693</t>
  </si>
  <si>
    <t>1138639527373922304</t>
  </si>
  <si>
    <t>1139246008628592641</t>
  </si>
  <si>
    <t>1140710825558192129</t>
  </si>
  <si>
    <t>1139934578464813056</t>
  </si>
  <si>
    <t>1141002263063695360</t>
  </si>
  <si>
    <t>1135545227907936257</t>
  </si>
  <si>
    <t>1133730595908071424</t>
  </si>
  <si>
    <t>1136143713665736704</t>
  </si>
  <si>
    <t>1136618060503310342</t>
  </si>
  <si>
    <t>1137760976550465536</t>
  </si>
  <si>
    <t>1139226750225932288</t>
  </si>
  <si>
    <t>1140006416826216448</t>
  </si>
  <si>
    <t>1140978575644024832</t>
  </si>
  <si>
    <t>1141382736969719809</t>
  </si>
  <si>
    <t>1141426583263174656</t>
  </si>
  <si>
    <t>1139603590601854976</t>
  </si>
  <si>
    <t>1140261556350939137</t>
  </si>
  <si>
    <t>1141699976168214528</t>
  </si>
  <si>
    <t>1133724872817991680</t>
  </si>
  <si>
    <t>1133830758756491264</t>
  </si>
  <si>
    <t>1133778208908820481</t>
  </si>
  <si>
    <t>1133832495349293056</t>
  </si>
  <si>
    <t>1133831878987927552</t>
  </si>
  <si>
    <t>1133835753643921408</t>
  </si>
  <si>
    <t>1133832090976444416</t>
  </si>
  <si>
    <t>1133833168405061634</t>
  </si>
  <si>
    <t>1133832812526788608</t>
  </si>
  <si>
    <t>1133834211692089345</t>
  </si>
  <si>
    <t>1133841292729999361</t>
  </si>
  <si>
    <t>1133829234340892672</t>
  </si>
  <si>
    <t>1134078600339214337</t>
  </si>
  <si>
    <t>1134079730184007681</t>
  </si>
  <si>
    <t>1133855077779869697</t>
  </si>
  <si>
    <t>1133857852777467909</t>
  </si>
  <si>
    <t>1133860076228366336</t>
  </si>
  <si>
    <t>1133861404065304576</t>
  </si>
  <si>
    <t>1133875011918401536</t>
  </si>
  <si>
    <t>1133920746718289920</t>
  </si>
  <si>
    <t>1133926993895022592</t>
  </si>
  <si>
    <t>1134181216352182272</t>
  </si>
  <si>
    <t>1134345590140276736</t>
  </si>
  <si>
    <t>1134489026034118656</t>
  </si>
  <si>
    <t>1138929190160539649</t>
  </si>
  <si>
    <t>1134116659185291265</t>
  </si>
  <si>
    <t>1134132667191103488</t>
  </si>
  <si>
    <t>1134594748143013889</t>
  </si>
  <si>
    <t>1134152136340791296</t>
  </si>
  <si>
    <t>1134155376897724416</t>
  </si>
  <si>
    <t>1134171889818058753</t>
  </si>
  <si>
    <t>1134155940259880963</t>
  </si>
  <si>
    <t>1133756231137599488</t>
  </si>
  <si>
    <t>1134156657649442818</t>
  </si>
  <si>
    <t>1134097643779579904</t>
  </si>
  <si>
    <t>1134459659388108801</t>
  </si>
  <si>
    <t>1134132885018042369</t>
  </si>
  <si>
    <t>1134444681113346048</t>
  </si>
  <si>
    <t>1134459541972815873</t>
  </si>
  <si>
    <t>1134449278875766784</t>
  </si>
  <si>
    <t>1134449241764458499</t>
  </si>
  <si>
    <t>1134458064487297024</t>
  </si>
  <si>
    <t>1134478748450004993</t>
  </si>
  <si>
    <t>1134203945675444224</t>
  </si>
  <si>
    <t>1134479140109848576</t>
  </si>
  <si>
    <t>1134479172737404933</t>
  </si>
  <si>
    <t>1134543769905352704</t>
  </si>
  <si>
    <t>1134480058754719744</t>
  </si>
  <si>
    <t>1134510781851209728</t>
  </si>
  <si>
    <t>1134511858122186753</t>
  </si>
  <si>
    <t>1134517341713293312</t>
  </si>
  <si>
    <t>1134517627798396929</t>
  </si>
  <si>
    <t>1134519555269758976</t>
  </si>
  <si>
    <t>1134265896686563328</t>
  </si>
  <si>
    <t>1134520541208109056</t>
  </si>
  <si>
    <t>1134528477313548288</t>
  </si>
  <si>
    <t>1134534888563105792</t>
  </si>
  <si>
    <t>1134124314515689474</t>
  </si>
  <si>
    <t>1134152066174263296</t>
  </si>
  <si>
    <t>1134544330406973440</t>
  </si>
  <si>
    <t>1134557663059038208</t>
  </si>
  <si>
    <t>1134564024232873985</t>
  </si>
  <si>
    <t>1134566270723133441</t>
  </si>
  <si>
    <t>1134566795002679297</t>
  </si>
  <si>
    <t>1135538646398984193</t>
  </si>
  <si>
    <t>1135271241689047046</t>
  </si>
  <si>
    <t>1135307144235032582</t>
  </si>
  <si>
    <t>1135576349756788736</t>
  </si>
  <si>
    <t>1133710127129923585</t>
  </si>
  <si>
    <t>1134104677568507904</t>
  </si>
  <si>
    <t>1134089578610974720</t>
  </si>
  <si>
    <t>1134180174172319745</t>
  </si>
  <si>
    <t>1134542562990133248</t>
  </si>
  <si>
    <t>1135584429634547717</t>
  </si>
  <si>
    <t>1133842037919195136</t>
  </si>
  <si>
    <t>1134111651479904256</t>
  </si>
  <si>
    <t>1134152593758982144</t>
  </si>
  <si>
    <t>1134194353700839424</t>
  </si>
  <si>
    <t>1134545624412622848</t>
  </si>
  <si>
    <t>1135613876584759296</t>
  </si>
  <si>
    <t>1136102590368763906</t>
  </si>
  <si>
    <t>1135654379263025158</t>
  </si>
  <si>
    <t>1136305405846536192</t>
  </si>
  <si>
    <t>1136973500776943618</t>
  </si>
  <si>
    <t>1136960024557830149</t>
  </si>
  <si>
    <t>1138098464687083521</t>
  </si>
  <si>
    <t>1135667477613023232</t>
  </si>
  <si>
    <t>1138099104704319489</t>
  </si>
  <si>
    <t>1134444331589390337</t>
  </si>
  <si>
    <t>1134444073119617026</t>
  </si>
  <si>
    <t>1134444794967658497</t>
  </si>
  <si>
    <t>1138110041301639168</t>
  </si>
  <si>
    <t>1138126758346199041</t>
  </si>
  <si>
    <t>1138138298273193984</t>
  </si>
  <si>
    <t>1138136855340290049</t>
  </si>
  <si>
    <t>1137822997115310080</t>
  </si>
  <si>
    <t>1134141624546496513</t>
  </si>
  <si>
    <t>1134142508458553344</t>
  </si>
  <si>
    <t>1138141667373080576</t>
  </si>
  <si>
    <t>1138086894107893760</t>
  </si>
  <si>
    <t>1138151275642703872</t>
  </si>
  <si>
    <t>1138151962313187335</t>
  </si>
  <si>
    <t>1138154305251418113</t>
  </si>
  <si>
    <t>1138152635364773889</t>
  </si>
  <si>
    <t>1138162038352613376</t>
  </si>
  <si>
    <t>1138153163209490432</t>
  </si>
  <si>
    <t>1134551946369613824</t>
  </si>
  <si>
    <t>1138150399372869633</t>
  </si>
  <si>
    <t>1138162177402163202</t>
  </si>
  <si>
    <t>1137101860148563968</t>
  </si>
  <si>
    <t>1138110971527008256</t>
  </si>
  <si>
    <t>1138166276910649345</t>
  </si>
  <si>
    <t>1138102083348062208</t>
  </si>
  <si>
    <t>1138124749777899522</t>
  </si>
  <si>
    <t>1138173461514395648</t>
  </si>
  <si>
    <t>1138226931160231936</t>
  </si>
  <si>
    <t>1134459376360656896</t>
  </si>
  <si>
    <t>1138414114714394629</t>
  </si>
  <si>
    <t>1140634620217700352</t>
  </si>
  <si>
    <t>1140646317917687809</t>
  </si>
  <si>
    <t>1140808263778258944</t>
  </si>
  <si>
    <t>1141071430471147521</t>
  </si>
  <si>
    <t>1140632004003807233</t>
  </si>
  <si>
    <t>1140999253101297670</t>
  </si>
  <si>
    <t>1141079921726566401</t>
  </si>
  <si>
    <t>1141734148891140097</t>
  </si>
  <si>
    <t>1134106438849220609</t>
  </si>
  <si>
    <t>1134469329536266240</t>
  </si>
  <si>
    <t>1135426889387057153</t>
  </si>
  <si>
    <t>1136152419803357185</t>
  </si>
  <si>
    <t>1136545258185998338</t>
  </si>
  <si>
    <t>1136636107351842822</t>
  </si>
  <si>
    <t>1137995313317367808</t>
  </si>
  <si>
    <t>1138358204251852800</t>
  </si>
  <si>
    <t>1138690896772440067</t>
  </si>
  <si>
    <t>1139099086320263170</t>
  </si>
  <si>
    <t>1139537223764840450</t>
  </si>
  <si>
    <t>1140156554009649152</t>
  </si>
  <si>
    <t>1140534292977635328</t>
  </si>
  <si>
    <t>1141281466443161601</t>
  </si>
  <si>
    <t>1141961447053778947</t>
  </si>
  <si>
    <t>1142388505915592704</t>
  </si>
  <si>
    <t>1136286723900469248</t>
  </si>
  <si>
    <t>1136287947391553539</t>
  </si>
  <si>
    <t>1136456213309222913</t>
  </si>
  <si>
    <t>1136614941270560768</t>
  </si>
  <si>
    <t>1136269988984164355</t>
  </si>
  <si>
    <t>1136355014035816448</t>
  </si>
  <si>
    <t>1136577869889581056</t>
  </si>
  <si>
    <t>1134136607576076288</t>
  </si>
  <si>
    <t>1138083399434813443</t>
  </si>
  <si>
    <t>1136580243689496576</t>
  </si>
  <si>
    <t>1141409111495598080</t>
  </si>
  <si>
    <t>1142675656561614850</t>
  </si>
  <si>
    <t>1135008630040858629</t>
  </si>
  <si>
    <t>1134973106773250048</t>
  </si>
  <si>
    <t>1136631329896980480</t>
  </si>
  <si>
    <t>1136657007493177344</t>
  </si>
  <si>
    <t>1136770416557666304</t>
  </si>
  <si>
    <t>1137140408109002752</t>
  </si>
  <si>
    <t>1133711320677789696</t>
  </si>
  <si>
    <t>1133704036752867328</t>
  </si>
  <si>
    <t>1132816271202897921</t>
  </si>
  <si>
    <t>1133705153012535297</t>
  </si>
  <si>
    <t>1133506637581443072</t>
  </si>
  <si>
    <t>1133771895457878017</t>
  </si>
  <si>
    <t>1133836869563801600</t>
  </si>
  <si>
    <t>1134078229139132417</t>
  </si>
  <si>
    <t>1134114140937641985</t>
  </si>
  <si>
    <t>1134143604232843264</t>
  </si>
  <si>
    <t>1134152462686756864</t>
  </si>
  <si>
    <t>1134087202739277837</t>
  </si>
  <si>
    <t>1133756230193827840</t>
  </si>
  <si>
    <t>1134249894531731461</t>
  </si>
  <si>
    <t>1134446548459413504</t>
  </si>
  <si>
    <t>1134457830906441728</t>
  </si>
  <si>
    <t>1134458191264329728</t>
  </si>
  <si>
    <t>1134313577618141184</t>
  </si>
  <si>
    <t>1134510477898330113</t>
  </si>
  <si>
    <t>1134202350455984135</t>
  </si>
  <si>
    <t>1134513678441730049</t>
  </si>
  <si>
    <t>1134555432339423232</t>
  </si>
  <si>
    <t>1136957001018281984</t>
  </si>
  <si>
    <t>1138085429905940480</t>
  </si>
  <si>
    <t>1134352727595737088</t>
  </si>
  <si>
    <t>1138118707710976001</t>
  </si>
  <si>
    <t>1137771891245092864</t>
  </si>
  <si>
    <t>1138143552377163776</t>
  </si>
  <si>
    <t>1134551468537724930</t>
  </si>
  <si>
    <t>1138142702976098305</t>
  </si>
  <si>
    <t>1140644301740728320</t>
  </si>
  <si>
    <t/>
  </si>
  <si>
    <t>216716662</t>
  </si>
  <si>
    <t>1246505640</t>
  </si>
  <si>
    <t>782954889123069952</t>
  </si>
  <si>
    <t>62643312</t>
  </si>
  <si>
    <t>15925960</t>
  </si>
  <si>
    <t>1640882268</t>
  </si>
  <si>
    <t>2910393595</t>
  </si>
  <si>
    <t>151874954</t>
  </si>
  <si>
    <t>56292502</t>
  </si>
  <si>
    <t>3588618214</t>
  </si>
  <si>
    <t>172706762</t>
  </si>
  <si>
    <t>990427887244337152</t>
  </si>
  <si>
    <t>280317686</t>
  </si>
  <si>
    <t>730799564</t>
  </si>
  <si>
    <t>922137173587058689</t>
  </si>
  <si>
    <t>29047531</t>
  </si>
  <si>
    <t>20327119</t>
  </si>
  <si>
    <t>707279212768579584</t>
  </si>
  <si>
    <t>7035392</t>
  </si>
  <si>
    <t>1126911705416654849</t>
  </si>
  <si>
    <t>1074949914</t>
  </si>
  <si>
    <t>5299942</t>
  </si>
  <si>
    <t>261274640</t>
  </si>
  <si>
    <t>425171397</t>
  </si>
  <si>
    <t>111644778</t>
  </si>
  <si>
    <t>1385477996</t>
  </si>
  <si>
    <t>33807353</t>
  </si>
  <si>
    <t>909749732574146560</t>
  </si>
  <si>
    <t>1012059239077109760</t>
  </si>
  <si>
    <t>1672266050</t>
  </si>
  <si>
    <t>967383122</t>
  </si>
  <si>
    <t>330692078</t>
  </si>
  <si>
    <t>4222514439</t>
  </si>
  <si>
    <t>1470413023</t>
  </si>
  <si>
    <t>46826663</t>
  </si>
  <si>
    <t>1858715516</t>
  </si>
  <si>
    <t>164440463</t>
  </si>
  <si>
    <t>41655655</t>
  </si>
  <si>
    <t>1074515582660370433</t>
  </si>
  <si>
    <t>809198082</t>
  </si>
  <si>
    <t>1952952398</t>
  </si>
  <si>
    <t>3366476494</t>
  </si>
  <si>
    <t>44969057</t>
  </si>
  <si>
    <t>904318810966040576</t>
  </si>
  <si>
    <t>202848401</t>
  </si>
  <si>
    <t>178589713</t>
  </si>
  <si>
    <t>330515173</t>
  </si>
  <si>
    <t>173170166</t>
  </si>
  <si>
    <t>en</t>
  </si>
  <si>
    <t>und</t>
  </si>
  <si>
    <t>es</t>
  </si>
  <si>
    <t>cy</t>
  </si>
  <si>
    <t>in</t>
  </si>
  <si>
    <t>lv</t>
  </si>
  <si>
    <t>nl</t>
  </si>
  <si>
    <t>1134917437193891841</t>
  </si>
  <si>
    <t>1138050690406854659</t>
  </si>
  <si>
    <t>1134452156843679745</t>
  </si>
  <si>
    <t>Hootsuite Inc.</t>
  </si>
  <si>
    <t>Twitter Web App</t>
  </si>
  <si>
    <t>Twitter for iPad</t>
  </si>
  <si>
    <t>Twitter for iPhone</t>
  </si>
  <si>
    <t>Twitter Web Client</t>
  </si>
  <si>
    <t>Right Relevance</t>
  </si>
  <si>
    <t>LA AreaURL Tweets</t>
  </si>
  <si>
    <t>Twitter for Android</t>
  </si>
  <si>
    <t>Instagram</t>
  </si>
  <si>
    <t>DiabetesForo</t>
  </si>
  <si>
    <t>LinkedIn</t>
  </si>
  <si>
    <t>TweetDeck</t>
  </si>
  <si>
    <t>Tweetbot for Mac</t>
  </si>
  <si>
    <t>Salesforce - Social Studio</t>
  </si>
  <si>
    <t>Loomly</t>
  </si>
  <si>
    <t>Sprout Social</t>
  </si>
  <si>
    <t>Libsyn On-Publish</t>
  </si>
  <si>
    <t>Twitter Media Studio</t>
  </si>
  <si>
    <t>Tweetbot for iΟS</t>
  </si>
  <si>
    <t>Retweet</t>
  </si>
  <si>
    <t>-80.519092,41.1876847 
-80.427557,41.1876847 
-80.427557,41.279389 
-80.519092,41.279389</t>
  </si>
  <si>
    <t>-121.4168716,37.883347 
-121.183979,37.883347 
-121.183979,38.078305 
-121.4168716,38.078305</t>
  </si>
  <si>
    <t>United States</t>
  </si>
  <si>
    <t>US</t>
  </si>
  <si>
    <t>Hermitage, PA</t>
  </si>
  <si>
    <t>Stockton, CA</t>
  </si>
  <si>
    <t>008a6343d42a42f3</t>
  </si>
  <si>
    <t>d98e7ce217ade2c5</t>
  </si>
  <si>
    <t>Hermitage</t>
  </si>
  <si>
    <t>Stockton</t>
  </si>
  <si>
    <t>city</t>
  </si>
  <si>
    <t>https://api.twitter.com/1.1/geo/id/008a6343d42a42f3.json</t>
  </si>
  <si>
    <t>https://api.twitter.com/1.1/geo/id/d98e7ce217ade2c5.json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</si>
  <si>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</si>
  <si>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</si>
  <si>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</si>
  <si>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</si>
  <si>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</si>
  <si>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</si>
  <si>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</si>
  <si>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</si>
  <si>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</si>
  <si>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</si>
  <si>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</si>
  <si>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</si>
  <si>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</si>
  <si>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</si>
  <si>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</si>
  <si>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</si>
  <si>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</si>
  <si>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</si>
  <si>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</si>
  <si>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</si>
  <si>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</si>
  <si>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JDRF Research</t>
  </si>
  <si>
    <t>JDRF</t>
  </si>
  <si>
    <t>Ginger Vieira</t>
  </si>
  <si>
    <t>Diabetes Strong</t>
  </si>
  <si>
    <t>Hammad _xD83D__xDE0D_ (Insafian)</t>
  </si>
  <si>
    <t>Accu-Chek Pakistan</t>
  </si>
  <si>
    <t>claire cropper</t>
  </si>
  <si>
    <t>UnitedHealthcare</t>
  </si>
  <si>
    <t>Accu-Chek US</t>
  </si>
  <si>
    <t>Medtronic</t>
  </si>
  <si>
    <t>Jay Fazzone</t>
  </si>
  <si>
    <t>Skip Clary</t>
  </si>
  <si>
    <t>Plowboy Trading Co</t>
  </si>
  <si>
    <t>eBay</t>
  </si>
  <si>
    <t>Ian Buckingham</t>
  </si>
  <si>
    <t>Metro Exotica</t>
  </si>
  <si>
    <t>LipBalmDesigns</t>
  </si>
  <si>
    <t>NSB Adalejandro</t>
  </si>
  <si>
    <t>1 ANGEL EN EL CIELO</t>
  </si>
  <si>
    <t>Rosa N. _xD83C__xDDE6__xD83C__xDDF7_</t>
  </si>
  <si>
    <t>LilitaPrócer</t>
  </si>
  <si>
    <t>Remolino202</t>
  </si>
  <si>
    <t>ElPibeCabeza</t>
  </si>
  <si>
    <t>La Polaca</t>
  </si>
  <si>
    <t>Monica Beatriz Gaitan</t>
  </si>
  <si>
    <t>Esther Robotham</t>
  </si>
  <si>
    <t>Roche</t>
  </si>
  <si>
    <t>Liliana_xD83D__xDC99_ _xD83C__xDDE6__xD83C__xDDF7__xD83C__xDDE6__xD83C__xDDF7__xD83C__xDDE6__xD83C__xDDF7_ y _xD83D__xDC99__xD83D__xDC9B__xD83D__xDC99_</t>
  </si>
  <si>
    <t>aivlis</t>
  </si>
  <si>
    <t>Gastón Ignacio Marra</t>
  </si>
  <si>
    <t>Monica.B</t>
  </si>
  <si>
    <t>GregorioBateson_xD83D__xDC9A_</t>
  </si>
  <si>
    <t>graciela266 _xD83D__xDC99__xD83D__xDC9B_</t>
  </si>
  <si>
    <t>Laura Varangot</t>
  </si>
  <si>
    <t>Marcela Luján _xD83C__xDF7A__xD83C__xDDE6__xD83C__xDDF7_</t>
  </si>
  <si>
    <t>xeneixexxx_xD83D__xDC99__xD83D__xDC9B__xD83D__xDC99_</t>
  </si>
  <si>
    <t>Yo</t>
  </si>
  <si>
    <t>Rodo</t>
  </si>
  <si>
    <t>EquiposMedicosCaova</t>
  </si>
  <si>
    <t>Галина</t>
  </si>
  <si>
    <t>Rachel Humphrey</t>
  </si>
  <si>
    <t>Diabetes UK</t>
  </si>
  <si>
    <t>JDRF UK</t>
  </si>
  <si>
    <t>Partha Kar</t>
  </si>
  <si>
    <t>Diabetes.co.uk</t>
  </si>
  <si>
    <t>Helen Bailey _xD83C__xDFC1_</t>
  </si>
  <si>
    <t>Yvette Thompson</t>
  </si>
  <si>
    <t>Katy Bowers</t>
  </si>
  <si>
    <t>Tilly Bather</t>
  </si>
  <si>
    <t>Mrs W</t>
  </si>
  <si>
    <t>Martin Wilby</t>
  </si>
  <si>
    <t>Lesley Hamilton</t>
  </si>
  <si>
    <t>LeedsDiabetesUK</t>
  </si>
  <si>
    <t>((( Steelhoof )))</t>
  </si>
  <si>
    <t>Samsung Mobile</t>
  </si>
  <si>
    <t>Google Play</t>
  </si>
  <si>
    <t>AT&amp;T</t>
  </si>
  <si>
    <t>ATTCares</t>
  </si>
  <si>
    <t>Tracy Bennett</t>
  </si>
  <si>
    <t>Roche Diabetes Care</t>
  </si>
  <si>
    <t>Abbott FreeStyle</t>
  </si>
  <si>
    <t>Diabetes Foro</t>
  </si>
  <si>
    <t>Jamie</t>
  </si>
  <si>
    <t>CareFirst BlueCross BlueShield</t>
  </si>
  <si>
    <t>George</t>
  </si>
  <si>
    <t>MumOfAType1Warrior</t>
  </si>
  <si>
    <t>Beyond Type 1</t>
  </si>
  <si>
    <t>Susana Elgueta Moya</t>
  </si>
  <si>
    <t>Accu-Chek Chile</t>
  </si>
  <si>
    <t>✏️ Delle McDoodle _xD83C__xDFA8_</t>
  </si>
  <si>
    <t>That's my secret, Cap</t>
  </si>
  <si>
    <t>Abhishek</t>
  </si>
  <si>
    <t>JUNTOS SALUD</t>
  </si>
  <si>
    <t>Juvenile Johnny</t>
  </si>
  <si>
    <t>Genteel Lancing Device</t>
  </si>
  <si>
    <t>Myabetic</t>
  </si>
  <si>
    <t>GogoBli</t>
  </si>
  <si>
    <t>Fenella _xD83C__xDF4B_ Lemonsky</t>
  </si>
  <si>
    <t>Sweetpea Gifts</t>
  </si>
  <si>
    <t>Shafiq Ahmed</t>
  </si>
  <si>
    <t>Sumit Sharma</t>
  </si>
  <si>
    <t>Accu-Chek Canada</t>
  </si>
  <si>
    <t>Accu-Chek India</t>
  </si>
  <si>
    <t>Wasim Akram</t>
  </si>
  <si>
    <t>NextWaveT2D</t>
  </si>
  <si>
    <t>Cherise/LADA</t>
  </si>
  <si>
    <t>mySugr</t>
  </si>
  <si>
    <t>Ron LaPedis</t>
  </si>
  <si>
    <t>CVS Pharmacy</t>
  </si>
  <si>
    <t>Gina (alsgirl)</t>
  </si>
  <si>
    <t>Marie Thompson _xD83E__xDD89__xD83C__xDF39_</t>
  </si>
  <si>
    <t>Carly Maris</t>
  </si>
  <si>
    <t>Amer. Diabetes Assn.</t>
  </si>
  <si>
    <t>Anne Cooper RN FQNI</t>
  </si>
  <si>
    <t>amanda saunders</t>
  </si>
  <si>
    <t>A Diabetic Comic</t>
  </si>
  <si>
    <t>DiabeticDiva _xD83D__xDC9C_</t>
  </si>
  <si>
    <t>Kris Gainsforth</t>
  </si>
  <si>
    <t>John</t>
  </si>
  <si>
    <t>[Live on Twitch] Snaps</t>
  </si>
  <si>
    <t>Samantha Quiñones</t>
  </si>
  <si>
    <t>Douglas Michael Massing</t>
  </si>
  <si>
    <t>Mila Clarke Buckley</t>
  </si>
  <si>
    <t>_xD83C__xDFBB_Sнєяℓσcк Hσℓмєѕ_xD83C__xDFBB_ Parody/ Fan/ RP Account</t>
  </si>
  <si>
    <t>Emma Mallinen</t>
  </si>
  <si>
    <t>CDC Diabetes</t>
  </si>
  <si>
    <t>_xD835__xDCC2__xD835__xDCB6__xD835__xDCC2__xD835__xDCB6_ _xD835__xDCC7__xD835__xDC5C__xD835__xDCC8__xD835__xDC52_</t>
  </si>
  <si>
    <t>Sharmila Commins</t>
  </si>
  <si>
    <t>DiabetesMine</t>
  </si>
  <si>
    <t>Beyond Type 2</t>
  </si>
  <si>
    <t>Sarah Kohler</t>
  </si>
  <si>
    <t>Johnny</t>
  </si>
  <si>
    <t>Type1 Hurdles</t>
  </si>
  <si>
    <t>Pancreassassin</t>
  </si>
  <si>
    <t>Jillian, T1DCHICK</t>
  </si>
  <si>
    <t>Ariel L.</t>
  </si>
  <si>
    <t>AADE</t>
  </si>
  <si>
    <t>Timika Chambers</t>
  </si>
  <si>
    <t>Diabetes Forecast</t>
  </si>
  <si>
    <t>jenny ✨</t>
  </si>
  <si>
    <t>WSJ-B</t>
  </si>
  <si>
    <t>The Grumpy Pumper</t>
  </si>
  <si>
    <t>Lori</t>
  </si>
  <si>
    <t>Milciades Renza</t>
  </si>
  <si>
    <t>J.</t>
  </si>
  <si>
    <t>Renza / Diabetogenic</t>
  </si>
  <si>
    <t>Children with Diabetes</t>
  </si>
  <si>
    <t>_xD83D__xDC51_Tia|PrincessxTia_xD83D__xDC51_</t>
  </si>
  <si>
    <t>Kelly / Diabetes</t>
  </si>
  <si>
    <t>Squatch</t>
  </si>
  <si>
    <t>Sandi_xD83C__xDDF1__xD83C__xDDF7_YOUR VOICE MATTERS_xD83C__xDF1F_McCool</t>
  </si>
  <si>
    <t>The Kiks w Diabetes</t>
  </si>
  <si>
    <t>Russ Robinson</t>
  </si>
  <si>
    <t>DiabetesSisters</t>
  </si>
  <si>
    <t>Niki</t>
  </si>
  <si>
    <t>JDRF funds research that transforms the lives of people with type 1 diabetes (T1D). We want a cure, and we won’t stop until we find one.</t>
  </si>
  <si>
    <t>JDRF is the leading global funder of type 1 diabetes research.</t>
  </si>
  <si>
    <t>Author, Writer, Editor &amp; Speaker with Type 1 Diabetes, Celiac &amp; Fibromyalgia. Find my BOOKS on Amazon! Writing for @DiabetesStrong, @Healthline and more!</t>
  </si>
  <si>
    <t>Empowering people living with diabetes to exercise safely and effectively</t>
  </si>
  <si>
    <t>“.FOLLOW BACK, OR I WILL UNFOLLOW YOU AGAIN”</t>
  </si>
  <si>
    <t>Accu-Chek is the brand of blood sugar-testing devices manufactured by Roche Diagnostics.</t>
  </si>
  <si>
    <t>slc ‘20</t>
  </si>
  <si>
    <t>Here with a simpler approach to health plans to help make the complex health system easier for everyone to navigate. For customer care, tweet @AskUHC</t>
  </si>
  <si>
    <t>This account is dedicated to people with diabetes and their caregivers who are looking to connect with us, and to each other.</t>
  </si>
  <si>
    <t>A global healthcare solutions company — committed to improving lives through our medical technologies, services, and solutions.  https://t.co/iIsZotRH8F</t>
  </si>
  <si>
    <t>Counselor, Sports Fan, Co-host of the 5th quarter post game show on Sports Radio 96.7 and 790WPIC. Happily married and a proud father.</t>
  </si>
  <si>
    <t>Ebay and Poshmark Store -Variety of Items . with Great Customer Service and Fast Shipping .</t>
  </si>
  <si>
    <t>If you have questions or need help please contact us at @AskeBay</t>
  </si>
  <si>
    <t>Relevance-as-a-Service by @cronycle. Algorithmic topics &amp; influencers mining (ML/NLP) at scale applied to topical information search, discovery &amp; relevance.</t>
  </si>
  <si>
    <t>Leisure, Lifestyle and Recreation _xD83D__xDE03_</t>
  </si>
  <si>
    <t>We handcraft our own, All Natural, Organic Lip Balm and Design Lip Balm Labels for All Occasions!</t>
  </si>
  <si>
    <t>Ningún politico hara algo por ti. Solo intentara seducirte para obtener su provecho. N S B
Mi comunicación con el de ARRIBA es directa, sin intermediarios</t>
  </si>
  <si>
    <t>Justicia, Trabajo, Salud, Educacion, PAZ PAIS!!</t>
  </si>
  <si>
    <t>Hincha de RIVER</t>
  </si>
  <si>
    <t>Médica anestesióloga de alma... en un país con un poder judicial de mierda...Orgullosa madre de Juan.. Malcriadora de Duquesa,Solcito y Ketamina.</t>
  </si>
  <si>
    <t>JUNTOS PODEMOS !!!
Mujer, amo a mis 7 perritos, soy de River y anti K.</t>
  </si>
  <si>
    <t>ElPerroEsElMejorAmigoDelHombre ElMejorAmigoDelPerroEsElPerro❤ #Esperando_PuntayTaco❤#HumorDiarioMs_❤
EscuchoSiempre @TwitRadioo y @radiomitre❤ MiMúsica #Ms838C❤</t>
  </si>
  <si>
    <t>Periodista investigaciones/ corresponsal de guerra/ ex binguera (porque los cerraron). Ahora soy maquinera.</t>
  </si>
  <si>
    <t>de #Claypole  city  
#aries  #peronista
hincha fanatica a full  de #riverplate 
NO K NO PRO #barracas</t>
  </si>
  <si>
    <t>Freelance composer, musician and T1D from South West England. https://t.co/UstU35cydH</t>
  </si>
  <si>
    <t>Our vision is to transform the lives of people everywhere - ensuring the right treatment for the right patient at the right time.</t>
  </si>
  <si>
    <t>Madre y docente. Coordinadora cursos Inglés y Francés. Guía de Turismo Profesional San Isidro, Buenos Aires, Argentina. Comprometida socialmente con mi país.</t>
  </si>
  <si>
    <t>Sobre todo LIBRE, respeto todo, no me gusta la mentira y no soy de nadie.</t>
  </si>
  <si>
    <t>Profesor Adjunto “Auditoria y Seguridad de Sistemas de Información” FCE UBA. Las opiniones son a título personal. RT ≠ endorsement.
No soy abogado ni periodista</t>
  </si>
  <si>
    <t>❤️a mi país Madre dedicada y profesional</t>
  </si>
  <si>
    <t>Docencia y Sarcasmo. 
-todo nacionalismo es un facismo
-el papa es un puntero del PJ</t>
  </si>
  <si>
    <t>Feliz Con Mauricio !! Incondicional con los animales.
No respondo mensajes K.</t>
  </si>
  <si>
    <t>LO FÁCIL YA LO HICE, LO DIFÍCIL LO ESTOY HACIENDO..., Y LO IMPOSIBLE, TARDARÉ PERO LO LOGRARÉ!!. RT no =respaldo.</t>
  </si>
  <si>
    <t>Perdí mi cuenta @maredondos1
C.A.I. Vegana. Humanitaria. En contra de todo fundamentalismo. A favor de la vida. No grites, mejorá el argumento.</t>
  </si>
  <si>
    <t>Anti KKs? Seguro!!</t>
  </si>
  <si>
    <t>quiero justicia!</t>
  </si>
  <si>
    <t>De poeta y de loco, todos tenemos un poco...,</t>
  </si>
  <si>
    <t>Empresa dedicada a la venta de Equipos Médicos y Suministros para Clínicas y Laboratorios a nivel nacional. Correo equiposcaova@gmail.com. Telf 0414-4399209</t>
  </si>
  <si>
    <t>My goal is for all insulin pump users to have a STRESS FREE and SAFE experience at airport security around the world. See link below.</t>
  </si>
  <si>
    <t>We are the UK’s leading diabetes charity. Our vision is to build a world where diabetes can do no harm. Tweets answered 9-5, Mon to Fri. https://t.co/S9dpCeZKW3</t>
  </si>
  <si>
    <t>We will create a world without type 1 #diabetes. Until that day, we'll continue to fund research, speak out and give support.</t>
  </si>
  <si>
    <t>Consultant,NHS,Portsmouth.Done some fun stuff in diabetes. @NHSEngland &amp; @NHSGIRFT #diabetes co-lead Me:"Specialist,no expert" They:"Looks like Mowgli" YOLO _xD83D__xDE0E_</t>
  </si>
  <si>
    <t>Join the _xD83C__xDF0D_'s #1 diabetes community with 304,574 forum members &amp; 1.8m yrs of cumulative experience. #DiabetesAwarenessMonth #RedefiningDiabetes #FacesOfDiabetes</t>
  </si>
  <si>
    <t>Brass band lover artificial pancreas office anorak</t>
  </si>
  <si>
    <t>I love inside jokes. I’d love to be part of one some day. Community Manager @dexcom. Living with T1D.</t>
  </si>
  <si>
    <t>gluten dodger with a manky pancreas usually found lurking round the library</t>
  </si>
  <si>
    <t>Part time cyclist and football coach, full time Dad and type 1 diabetic.</t>
  </si>
  <si>
    <t>Based in Western Trust in NI. Network role and DM Dietitian. Diabetes UK Clinical Champion. All views my own...honest.</t>
  </si>
  <si>
    <t>Leeds Diabetes UK Group. Supporting people with Diabetes, Type 1 &amp; Type 2, their family, friends &amp; carers. Diabetes UK https://t.co/2uHuwzijtv</t>
  </si>
  <si>
    <t>nolite te bastardes carborundorum, #BeAlive I now take lots of pictures &amp; edit them. Call me 209.565.2455 if you know something I should
I'm also @realstockton</t>
  </si>
  <si>
    <t>Official Twitter of the #GalaxyS10 and #GalaxyFold</t>
  </si>
  <si>
    <t>We’re exploring the world’s greatest stories through movies, TV, music, games, apps, books and so much more. Up for new adventures and discoveries? Let’s play.</t>
  </si>
  <si>
    <t>More for your thing, that's our thing.</t>
  </si>
  <si>
    <t>Want help from a real person? Tweet your issue to our team of problem solvers. We love a challenge, and we know how to find the answers.</t>
  </si>
  <si>
    <t>Looking to the sky, looking for inspiration
#T1D #cats ❤️#shropshire #desperatelyseekingsomething</t>
  </si>
  <si>
    <t>Roche Diabetes Care helpt mensen met diabetes de regie over hun leven met diabetes te krijgen en te behouden mede door hun Accu-Chek producten.</t>
  </si>
  <si>
    <t>Committed to helping people with diabetes around the world achieve their best health. https://t.co/wWeQDjcBrd</t>
  </si>
  <si>
    <t>Foro de diabetes para todos: diabeticos, padres, parejas, familiares y amigos!</t>
  </si>
  <si>
    <t>Not-for-profit health insurer serving 3.3 million individuals and groups in MD, D.C., &amp; NOVA. Independent licensee of BCBSA.</t>
  </si>
  <si>
    <t>_xD83C__xDF2B_ Buy Joyride on iTunes</t>
  </si>
  <si>
    <t>Mum of one tough cookie with Autoimmune Type 1 Diabetes. Passionate about raising awareness.</t>
  </si>
  <si>
    <t>A global community for #T1D Rule Breakers, Risk Takers + Plan Makers. Dedicated to managing daily life with Type 1 diabetes on our way to a cure. #LiveBeyond</t>
  </si>
  <si>
    <t>l’amour est l’enfant de la liberté...</t>
  </si>
  <si>
    <t>Queremos facilitar tu camino en el aprendizaje para vivir con #diabetes. Servicio de atención Accu-Chek® en Chile. Nuestras políticas aparecen en nuestra web.</t>
  </si>
  <si>
    <t>Hello there, I'm Delle! 36|trans male|illustrator|opossum aficionado. Commissions and tips accepted!</t>
  </si>
  <si>
    <t>Digital health entrepreneur @ Wellthy Therapeutics. Ex-VC. Doer. Hustler.</t>
  </si>
  <si>
    <t>Una nueva manera de hacer SALUD en la Región de Los Ríos
ATENCIÓN MÉDICA A DOMICILIO - INSUMOS MEDICOS - CAPACITACIONES</t>
  </si>
  <si>
    <t>T1D. Blog; https://t.co/s69GpENw8y IG Juvenile Johnny. T1D since I was 4 yrs. old.</t>
  </si>
  <si>
    <t>NEW!! Genteel is the only lancing device that delivers consistent, reliable blood draw from any convenient body site, including fingertips!</t>
  </si>
  <si>
    <t>Control Diabetes in Style: Fashion accessories so beautiful, no one will know they're designed for diabetes. #myabetic</t>
  </si>
  <si>
    <t>Trusted E-Commerce Health Beauty. Go Healthy Go Beauty. Banyak promo diskon produk beauty, supplement, jamu, chinese herbal.  BBM: 7EBF1D91|Telp: 021-5366-1116</t>
  </si>
  <si>
    <t>research BPD, obesity. linked to Imperial Coll, #sepsis survivor , Jewish FSLibre,T2DM , love carbs , ☕️ _xD83D__xDC31__xD83D__xDC3E__xD83C__xDF08_ @truffle_cat belongs to @ermintrude2.</t>
  </si>
  <si>
    <t>We are your Lip Balm Party Favor Superstore! Over 700 Designs and Custom Requests welcome! We offer distinctive gifts for all Occasions!</t>
  </si>
  <si>
    <t>Test Engineer (tech sector) | #technology, #investing, #environment, #politics... | Tweets/re-Tweets/follows personal and not endorsements.</t>
  </si>
  <si>
    <t>Software Engineer, Biker, Traveler, Family Lover</t>
  </si>
  <si>
    <t>Accu-Chek helps to empower people living with #diabetes to live their lives to the fullest.</t>
  </si>
  <si>
    <t>Accu-Chek range of Roche Diabetes Care products are dedicated to enabling people with diabetes live fuller and more rewarding lives.   india.accu-chek@roche.com</t>
  </si>
  <si>
    <t>Pakistan's former Cricket Captain, International Sports Commentator, TV personality, Cricket specialist but above all I love being a Dad!</t>
  </si>
  <si>
    <t>Type 2 Diabetic trying to find a path on this journey._xD83D__xDE42_</t>
  </si>
  <si>
    <t>wife, mom, veteran, founder #dsma &amp; creator #bluefridays, social pro., #ASUOnline Ambassador. My jam: #diabetes &amp; digital media. Proverbs 31:8-9 opinions=mine</t>
  </si>
  <si>
    <t>mySugr is a digital health company to make your life with diabetes easier. Our vision: Make Diabetes Suck Less!</t>
  </si>
  <si>
    <t>Business continuity, security, and storage guru. Tweets are my own and NOT endorsed by my employer.</t>
  </si>
  <si>
    <t>We're here to help you on your path to better health. Follow us for weekly deals, tips for healthy living, trending beauty, and more.</t>
  </si>
  <si>
    <t>T1D A1c 5.2, Lupus-in remission with diet, 120 lbs down. Very low carb, keto/lchf. Give to others - that which you expect for yourself.</t>
  </si>
  <si>
    <t>Some days I amaze myself, other days I put my keys in the fridge. Views all my own.</t>
  </si>
  <si>
    <t>Historian | T1D _xD83D__xDC89_ with lots of food allergies | disability advocate | pop culture, D&amp;D, science fiction, elephants, my cats|</t>
  </si>
  <si>
    <t>#Diabetes has brought us together. What we do next will make us #ConnectedForLife.</t>
  </si>
  <si>
    <t>Registered Nurse / digital / Live with T1 diabetes / #RoryCat / #theDobster / ex-hen keeper / #CoopsCoop / Eclectic tweeter / personal account</t>
  </si>
  <si>
    <t>twenty-two-year-old hopeless romantic. demisexual. | @HDx1000 stole my heart and I was kind enough to let him keep it. | I dedicate my life to Tony Stark</t>
  </si>
  <si>
    <t>T1 comedian, speaker, D advocate &amp; one of Diabetes Forecast Magazine '12 14 People To Know. Funny can heal! Tweets &amp; RT are mine all mine! Retinopathy be damned</t>
  </si>
  <si>
    <t>Gestational diabetic ➡️ LADA type 1 diabetic. Mom to 2 beautiful girls. Navigating this low carb life on insulin, string cheese, peanut butter, and raw veggies</t>
  </si>
  <si>
    <t>Love to show people how to use this tech stuff.  My thoughts, no one else's. Also, Q&amp;A team at @vrheadstweets.
@krisguy787 is specifically for my gaming.</t>
  </si>
  <si>
    <t>IT/Technology guy. Interested in technology, social media, diabetes, and aspects of medicine and the patient experience</t>
  </si>
  <si>
    <t>Happy human. @Twitch partner. Works with @steelseries @dxracer @scufgaming @naturesultra &amp; @gfuelenergy | #ThePizzaParty founder. | Biz: mindofsnaps@gmail.com</t>
  </si>
  <si>
    <t>_xD83C__xDFF3_️‍_xD83C__xDF08__xD83C__xDDF5__xD83C__xDDF7_✡️ⓋⒶ☭ Sandwich philosopher, engineering @skillshare, mom, speaker, leftist, photographer &amp; ñerd. gothicc marshmallow [she/her/ella]</t>
  </si>
  <si>
    <t>I read clinical research to save my life. I edit it to make a living. I write about it because I must. Medical learning: self-taught, limited, serves me well.</t>
  </si>
  <si>
    <t>#Type2Diabetes speaker, blogger &amp; patient advocate. Featured in @healthline @webmd @travelnoire Always hangry &amp; ✈️. Social @mdandersonnews - opinions = mine.</t>
  </si>
  <si>
    <t>Consulting Detective I invented the job. My men @moriarty_b122 @Watson_JH_221b @SnipersDarksoul MS* 18+ Mostly Gay. Danish Writer. Parody/ Fan/ RP account.</t>
  </si>
  <si>
    <t>Finnish Art Director @WKAmsterdam</t>
  </si>
  <si>
    <t>@CDCgov’s one-stop shop for ALL things #Diabetes!
Privacy: https://t.co/PH7uQ9s6QR</t>
  </si>
  <si>
    <t>25 • ohio • nurse • patiently waiting for september _xD83D__xDC9B_</t>
  </si>
  <si>
    <t>A gold mine of straight talk and encouragement for people living with diabetes. Tweets by @AmyDBMine, @MHoskins2179 &amp; @ProbablyRachel</t>
  </si>
  <si>
    <t>A place for people impacted by #Type2Diabetes to find resources, share stories + connect with others.</t>
  </si>
  <si>
    <t>An adventurous soul at heart; Helping and saving the world with coffee &amp; a listening ear. ☕️_xD83D__xDC31__xD83C__xDFDD__xD83C__xDF77__xD83D__xDDFA_</t>
  </si>
  <si>
    <t>I am an Oprah loving barista, food lover, body positive, Queer Biracial Feminist, lover of great conversation and people, intelectual wannabe...and single lol</t>
  </si>
  <si>
    <t>My life in pictures. The highs, lows &amp; everything in between. Overcoming #Type1hurdles for 28+ Passionate about ⚽️ #T1Diabetes #MentalHealth &amp; #Equality _xD83C__xDFF3_️‍_xD83C__xDF08_</t>
  </si>
  <si>
    <t>I like to laugh at diabetes. Type One since 1997.</t>
  </si>
  <si>
    <t>Type 1 diabetic since 97’| T1D sibling| Type 1 Speaker| Diabetes Coach | Etsy: ShopT1dchick | Instagram: T1dchick | Omnipod Looper</t>
  </si>
  <si>
    <t>Diabetes &amp; Equity Advocate, #T1D, Creator of https://t.co/zqy5c7K6BN, Educational Professional who cares about elevating the narratives of marginalized groups.</t>
  </si>
  <si>
    <t>The American Assn of Diabetes Educators is a multidisciplinary professional membership organization dedicated to improving diabetes care through education.</t>
  </si>
  <si>
    <t>Maximize your experiences, gifts, and talents and be yourself.</t>
  </si>
  <si>
    <t>The Healthy Living Magazine of the American #Diabetes Association. Blame the disease; love the people.</t>
  </si>
  <si>
    <t>20 ♋️</t>
  </si>
  <si>
    <t>Fully upgraded WSJ-B Plus is coming soon. WSJ-B has been launched since 2006 and helping tens of thousand diabetic patients in the worldwide.</t>
  </si>
  <si>
    <t>T1D for 24 years. Pump user. Trainee grumpy old man. Not a patient representitive, voice, leader. nor expert patient. Accidental advocate Just a bloke with T1D.</t>
  </si>
  <si>
    <t>Actors Richard Armitage, Sam Heughan, Tom Ellis, Nathan Fillion.  _xD83C__xDDFA__xD83C__xDDF8__xD83C__xDDFA__xD83C__xDDF8_  #BlueLivesMatter#BackTheBlue News junkie, my opinions.May retweet interesting tweets</t>
  </si>
  <si>
    <t>I’m a fighter and a survivor #Diabetes Awareness !!!!</t>
  </si>
  <si>
    <t>Diabetes patient advocate; writer; gorgeous girl's mum; musician's wife; wearer of stripes &amp; red lipstick; baker; punctuation nerd. Frequently found in NY.</t>
  </si>
  <si>
    <t>Children with Diabetes provides education and support to families living with type 1 diabetes. _xD83D__xDE42_</t>
  </si>
  <si>
    <t>Name: Tia | Married _xD83D__xDC8D_| Twitch Streamer | She/Her | Mom Friend</t>
  </si>
  <si>
    <t>Diabetes Siren/Blogger/Speaker/Advocate/Writer. #T1D, Creator of #IwishPeopleKnewThatDiabetes .org HT &amp; Initiative. Diabetes Mythbuster &amp;slightly snarkalicious~</t>
  </si>
  <si>
    <t>Democracy is being murdered before our eyes. STAND UP! SHOUT! FIGHT THE MACHINE! Before your forced to sit down and shut up.</t>
  </si>
  <si>
    <t>#DOC member. #T1 since 1991. Writer.  Latina Diabetes Blogger. Diabetes Advocate. Founder @EXPOCollective. Also at @kiki416.</t>
  </si>
  <si>
    <t>Musician, gamer, tech enthusiast, love all sorts of music (esp. games, jazz, films, songwriter), working in IT. Turn it off and back on again.</t>
  </si>
  <si>
    <t>Education. Support. Advocacy. We focus on everything tied to women and diabetes. Our mission is to improve their health and quality of life.</t>
  </si>
  <si>
    <t>My blood type is caffeine | Trauma RN | Habitually in the state of wanderlust. #Jesus #Blackhawks #Bears #Cubs</t>
  </si>
  <si>
    <t>New York, NY</t>
  </si>
  <si>
    <t>Headquarters in New York, NY</t>
  </si>
  <si>
    <t>Vermont</t>
  </si>
  <si>
    <t>Santa Monica</t>
  </si>
  <si>
    <t>Peshawar</t>
  </si>
  <si>
    <t>Karachi, Pakistan</t>
  </si>
  <si>
    <t>Minnetonka, MN</t>
  </si>
  <si>
    <t>Minneapolis</t>
  </si>
  <si>
    <t>Texas, USA</t>
  </si>
  <si>
    <t>San Jose, CA</t>
  </si>
  <si>
    <t>San Francisco, CA</t>
  </si>
  <si>
    <t>Massachusetts, USA</t>
  </si>
  <si>
    <t>Quilmes, Argentina</t>
  </si>
  <si>
    <t>Argentina, Cap. Fed.</t>
  </si>
  <si>
    <t>Avellaneda</t>
  </si>
  <si>
    <t>La Plata, Argentina</t>
  </si>
  <si>
    <t>Provincia De BS.AS</t>
  </si>
  <si>
    <t xml:space="preserve"> CLUB  ATLETICO  RIVER  PLATE </t>
  </si>
  <si>
    <t>En todos</t>
  </si>
  <si>
    <t>Ciudad Autónoma de Buenos Aire</t>
  </si>
  <si>
    <t>South West, England</t>
  </si>
  <si>
    <t>Basel, Switzerland</t>
  </si>
  <si>
    <t>Argentina</t>
  </si>
  <si>
    <t>Villa María</t>
  </si>
  <si>
    <t>Belgrano</t>
  </si>
  <si>
    <t>Buenos Aires</t>
  </si>
  <si>
    <t>Lic. Cs. Biológicas-UBA</t>
  </si>
  <si>
    <t xml:space="preserve">Córdoba capital </t>
  </si>
  <si>
    <t>En Argentina!</t>
  </si>
  <si>
    <t>Valencia, Venezuela</t>
  </si>
  <si>
    <t>South East, England</t>
  </si>
  <si>
    <t>UK</t>
  </si>
  <si>
    <t>London</t>
  </si>
  <si>
    <t>Southsea</t>
  </si>
  <si>
    <t>England, UK</t>
  </si>
  <si>
    <t>Havant</t>
  </si>
  <si>
    <t>United Kingdom</t>
  </si>
  <si>
    <t>England, United Kingdom</t>
  </si>
  <si>
    <t>Nottingham</t>
  </si>
  <si>
    <t>Liverpool</t>
  </si>
  <si>
    <t>Diabetes Network Office</t>
  </si>
  <si>
    <t>Leeds, England</t>
  </si>
  <si>
    <t>Stockton, ca</t>
  </si>
  <si>
    <t>Dallas, TX</t>
  </si>
  <si>
    <t>Almere</t>
  </si>
  <si>
    <t>Global</t>
  </si>
  <si>
    <t>Baltimore, Maryland</t>
  </si>
  <si>
    <t>California, USA</t>
  </si>
  <si>
    <t>Chile</t>
  </si>
  <si>
    <t>Glen Burnie, MD</t>
  </si>
  <si>
    <t>Chicago, IL</t>
  </si>
  <si>
    <t>Valdivia</t>
  </si>
  <si>
    <t>USA</t>
  </si>
  <si>
    <t>Los Angeles, CA</t>
  </si>
  <si>
    <t>Jakarta Capital Region</t>
  </si>
  <si>
    <t>Cambridge (&amp; Birmingham), UK</t>
  </si>
  <si>
    <t>Pune, India</t>
  </si>
  <si>
    <t>Canada</t>
  </si>
  <si>
    <t>India</t>
  </si>
  <si>
    <t>Indianapolis Area</t>
  </si>
  <si>
    <t>Vienna &amp; San Diego</t>
  </si>
  <si>
    <t>San Bruno, CA</t>
  </si>
  <si>
    <t>Rhode Island</t>
  </si>
  <si>
    <t>Idahome</t>
  </si>
  <si>
    <t>County Durham</t>
  </si>
  <si>
    <t>SoCal</t>
  </si>
  <si>
    <t>Arlington, VA</t>
  </si>
  <si>
    <t xml:space="preserve">Mystic Islands, New Jersey </t>
  </si>
  <si>
    <t>Atlanta</t>
  </si>
  <si>
    <t>Lincoln, NE</t>
  </si>
  <si>
    <t>Manchester, Connecticut, USA</t>
  </si>
  <si>
    <t>Houston, TX</t>
  </si>
  <si>
    <t>221b Baker Street. Obviously.</t>
  </si>
  <si>
    <t>Amsterdam, The Netherlands</t>
  </si>
  <si>
    <t>Atlanta, GA</t>
  </si>
  <si>
    <t>Redwood City, CA</t>
  </si>
  <si>
    <t>San Bruno, California</t>
  </si>
  <si>
    <t xml:space="preserve">All views are my own. </t>
  </si>
  <si>
    <t>Detroit, MI</t>
  </si>
  <si>
    <t>Queens, NY</t>
  </si>
  <si>
    <t>Oregon, USA</t>
  </si>
  <si>
    <t>Recommended Reading</t>
  </si>
  <si>
    <t>snapchat &amp; IG : yojennnny</t>
  </si>
  <si>
    <t>Guangzhou China</t>
  </si>
  <si>
    <t>Somewhere in Time</t>
  </si>
  <si>
    <t>Little Rock, AR</t>
  </si>
  <si>
    <t>Melbourne, Australia</t>
  </si>
  <si>
    <t>West Chester, Ohio</t>
  </si>
  <si>
    <t>Omaha, Nebraska</t>
  </si>
  <si>
    <t xml:space="preserve">SouthJersey born/raised,Phila </t>
  </si>
  <si>
    <t>Wisconsin, USA</t>
  </si>
  <si>
    <t>Mendo alien, USA</t>
  </si>
  <si>
    <t>DFW, Texas</t>
  </si>
  <si>
    <t>1901 W Madison Street</t>
  </si>
  <si>
    <t>https://t.co/ZWd0eF6gaL</t>
  </si>
  <si>
    <t>https://t.co/sL0wwmiDIQ</t>
  </si>
  <si>
    <t>https://t.co/lEGQmiujOl</t>
  </si>
  <si>
    <t>http://t.co/8HsvgpfnBN</t>
  </si>
  <si>
    <t>https://t.co/wrQRudx1e9</t>
  </si>
  <si>
    <t>https://t.co/SPqi0x6w0x</t>
  </si>
  <si>
    <t>https://t.co/q3MLOv19r5</t>
  </si>
  <si>
    <t>http://t.co/OOTO6rmnxk</t>
  </si>
  <si>
    <t>http://t.co/k3RK8flqFY</t>
  </si>
  <si>
    <t>https://t.co/jxcNpb8mAr</t>
  </si>
  <si>
    <t>https://t.co/GU8aHaSJy7</t>
  </si>
  <si>
    <t>https://t.co/3QLhV8nakz</t>
  </si>
  <si>
    <t>https://t.co/givuGH2MBw</t>
  </si>
  <si>
    <t>http://t.co/nmb6fNw4r4</t>
  </si>
  <si>
    <t>https://t.co/Omek5dYNvB</t>
  </si>
  <si>
    <t>http://t.co/0OvglIWnLq</t>
  </si>
  <si>
    <t>https://t.co/wZRqtgkx9z</t>
  </si>
  <si>
    <t>https://t.co/WmoNOluCnE</t>
  </si>
  <si>
    <t>https://t.co/UbYxBHbEq4</t>
  </si>
  <si>
    <t>http://t.co/C2QCS6cdGV</t>
  </si>
  <si>
    <t>http://t.co/655Gl498Xy</t>
  </si>
  <si>
    <t>https://t.co/wgq1r8ZqrF</t>
  </si>
  <si>
    <t>https://t.co/6DXxi28xIN</t>
  </si>
  <si>
    <t>http://t.co/n3iwl5jf8Q</t>
  </si>
  <si>
    <t>https://t.co/VpkjLGkc7G</t>
  </si>
  <si>
    <t>https://t.co/7lxpN2gVnv</t>
  </si>
  <si>
    <t>http://t.co/R1AH1f2RN4</t>
  </si>
  <si>
    <t>https://t.co/0C4zptsiIS</t>
  </si>
  <si>
    <t>http://t.co/eRudcGJAFv</t>
  </si>
  <si>
    <t>https://t.co/zD0FriiK3f</t>
  </si>
  <si>
    <t>https://t.co/DdOrVmUglJ</t>
  </si>
  <si>
    <t>https://t.co/HIi9bSfNfu</t>
  </si>
  <si>
    <t>http://www.mygenteel.com</t>
  </si>
  <si>
    <t>http://www.myabetic.com</t>
  </si>
  <si>
    <t>http://t.co/cyP73VeUZw</t>
  </si>
  <si>
    <t>https://t.co/e06AG7BK6i</t>
  </si>
  <si>
    <t>https://t.co/m2amuj9zzJ</t>
  </si>
  <si>
    <t>https://t.co/4AHp7YM8hc</t>
  </si>
  <si>
    <t>https://www.accu-chek.ca/</t>
  </si>
  <si>
    <t>http://t.co/bAUXhUkF9S</t>
  </si>
  <si>
    <t>http://www.wasimakramlive.com</t>
  </si>
  <si>
    <t>https://t.co/Ow2f4lQf9c</t>
  </si>
  <si>
    <t>https://t.co/xWsPhNomCD</t>
  </si>
  <si>
    <t>https://t.co/qSSYF39aL8</t>
  </si>
  <si>
    <t>https://t.co/W58PQcM5XA</t>
  </si>
  <si>
    <t>http://resoluteketo.com</t>
  </si>
  <si>
    <t>https://t.co/vmK4izzWl7</t>
  </si>
  <si>
    <t>https://t.co/KD9vDQyL0Z</t>
  </si>
  <si>
    <t>http://aurorealisgame.tumblr.com</t>
  </si>
  <si>
    <t>https://t.co/hE62IvboMR</t>
  </si>
  <si>
    <t>http://about.me/krisguy</t>
  </si>
  <si>
    <t>https://t.co/wIt5kcnojy</t>
  </si>
  <si>
    <t>https://t.co/d4uI6Maix6</t>
  </si>
  <si>
    <t>https://t.co/OzG4PeJ6SB</t>
  </si>
  <si>
    <t>https://t.co/EcmL3eaINy</t>
  </si>
  <si>
    <t>https://t.co/IsmIZH0x8m</t>
  </si>
  <si>
    <t>http://t.co/cSpbhtr1e5</t>
  </si>
  <si>
    <t>https://t.co/RKoqpNILjH</t>
  </si>
  <si>
    <t>http://pancreassassin.blogspot.com</t>
  </si>
  <si>
    <t>https://t.co/IivQNKeirh</t>
  </si>
  <si>
    <t>https://t.co/C4ZpFIu2cP</t>
  </si>
  <si>
    <t>http://t.co/pJsmLPjJ98</t>
  </si>
  <si>
    <t>http://forecast.diabetes.org</t>
  </si>
  <si>
    <t>http://www.wsj-b.com</t>
  </si>
  <si>
    <t>https://t.co/CchNXvcfah</t>
  </si>
  <si>
    <t>https://t.co/ovTnvHYFLD</t>
  </si>
  <si>
    <t>https://t.co/dECnfQ8KRg</t>
  </si>
  <si>
    <t>https://t.co/qH9bo5ixrg</t>
  </si>
  <si>
    <t>https://t.co/gYByBeEPsJ</t>
  </si>
  <si>
    <t>http://t.co/ADVcWWhdEG</t>
  </si>
  <si>
    <t>https://t.co/xGQcmCKk2A</t>
  </si>
  <si>
    <t>Beijing</t>
  </si>
  <si>
    <t>Central Time (US &amp; Canada)</t>
  </si>
  <si>
    <t>https://pbs.twimg.com/profile_banners/971504962084712448/1520461201</t>
  </si>
  <si>
    <t>https://pbs.twimg.com/profile_banners/21927612/1555362786</t>
  </si>
  <si>
    <t>https://pbs.twimg.com/profile_banners/18366917/1489972265</t>
  </si>
  <si>
    <t>https://pbs.twimg.com/profile_banners/2486076709/1512164174</t>
  </si>
  <si>
    <t>https://pbs.twimg.com/profile_banners/1702106654/1558882138</t>
  </si>
  <si>
    <t>https://pbs.twimg.com/profile_banners/1009037550277808129/1545120528</t>
  </si>
  <si>
    <t>https://pbs.twimg.com/profile_banners/903266420489945090/1558846067</t>
  </si>
  <si>
    <t>https://pbs.twimg.com/profile_banners/397462571/1559917525</t>
  </si>
  <si>
    <t>https://pbs.twimg.com/profile_banners/52846066/1545233880</t>
  </si>
  <si>
    <t>https://pbs.twimg.com/profile_banners/280317686/1536806764</t>
  </si>
  <si>
    <t>https://pbs.twimg.com/profile_banners/1916114497/1542339046</t>
  </si>
  <si>
    <t>https://pbs.twimg.com/profile_banners/19709040/1554418975</t>
  </si>
  <si>
    <t>https://pbs.twimg.com/profile_banners/3166049867/1450020842</t>
  </si>
  <si>
    <t>https://pbs.twimg.com/profile_banners/2511461743/1469029796</t>
  </si>
  <si>
    <t>https://pbs.twimg.com/profile_banners/770392166749184000/1551588805</t>
  </si>
  <si>
    <t>https://pbs.twimg.com/profile_banners/899621888904892416/1503321715</t>
  </si>
  <si>
    <t>https://pbs.twimg.com/profile_banners/855245087663632386/1546047563</t>
  </si>
  <si>
    <t>https://pbs.twimg.com/profile_banners/1246505640/1511143285</t>
  </si>
  <si>
    <t>https://pbs.twimg.com/profile_banners/152738849/1475574488</t>
  </si>
  <si>
    <t>https://pbs.twimg.com/profile_banners/382425701/1502489410</t>
  </si>
  <si>
    <t>https://pbs.twimg.com/profile_banners/782954889123069952/1500141729</t>
  </si>
  <si>
    <t>https://pbs.twimg.com/profile_banners/452228151/1383442802</t>
  </si>
  <si>
    <t>https://pbs.twimg.com/profile_banners/164440463/1560348312</t>
  </si>
  <si>
    <t>https://pbs.twimg.com/profile_banners/390131799/1534530342</t>
  </si>
  <si>
    <t>https://pbs.twimg.com/profile_banners/1044278391363555329/1537969766</t>
  </si>
  <si>
    <t>https://pbs.twimg.com/profile_banners/20815041/1542794829</t>
  </si>
  <si>
    <t>https://pbs.twimg.com/profile_banners/2446437697/1552883261</t>
  </si>
  <si>
    <t>https://pbs.twimg.com/profile_banners/1318274024/1560219304</t>
  </si>
  <si>
    <t>https://pbs.twimg.com/profile_banners/175486366/1427583474</t>
  </si>
  <si>
    <t>https://pbs.twimg.com/profile_banners/2383253075/1557060664</t>
  </si>
  <si>
    <t>https://pbs.twimg.com/profile_banners/951889456918925313/1516039512</t>
  </si>
  <si>
    <t>https://pbs.twimg.com/profile_banners/401517766/1542366436</t>
  </si>
  <si>
    <t>https://pbs.twimg.com/profile_banners/1289713003/1539494660</t>
  </si>
  <si>
    <t>https://pbs.twimg.com/profile_banners/574638186/1548302426</t>
  </si>
  <si>
    <t>https://pbs.twimg.com/profile_banners/3750520643/1475508138</t>
  </si>
  <si>
    <t>https://pbs.twimg.com/profile_banners/745313635438854147/1528713255</t>
  </si>
  <si>
    <t>https://pbs.twimg.com/profile_banners/16864209/1560783705</t>
  </si>
  <si>
    <t>https://pbs.twimg.com/profile_banners/117420645/1560529571</t>
  </si>
  <si>
    <t>https://pbs.twimg.com/profile_banners/95022046/1558982178</t>
  </si>
  <si>
    <t>https://pbs.twimg.com/profile_banners/23922362/1560870097</t>
  </si>
  <si>
    <t>https://pbs.twimg.com/profile_banners/205615583/1529172445</t>
  </si>
  <si>
    <t>https://pbs.twimg.com/profile_banners/15925960/1494003095</t>
  </si>
  <si>
    <t>https://pbs.twimg.com/profile_banners/297169759/1555989058</t>
  </si>
  <si>
    <t>https://pbs.twimg.com/profile_banners/243381107/1544472499</t>
  </si>
  <si>
    <t>https://pbs.twimg.com/profile_banners/14620190/1559503494</t>
  </si>
  <si>
    <t>https://pbs.twimg.com/profile_banners/62643312/1530566283</t>
  </si>
  <si>
    <t>https://pbs.twimg.com/profile_banners/815929628/1521308219</t>
  </si>
  <si>
    <t>https://pbs.twimg.com/profile_banners/165693021/1553610193</t>
  </si>
  <si>
    <t>https://pbs.twimg.com/profile_banners/3588618214/1507141450</t>
  </si>
  <si>
    <t>https://pbs.twimg.com/profile_banners/227048262/1515596375</t>
  </si>
  <si>
    <t>https://pbs.twimg.com/profile_banners/72918950/1512392615</t>
  </si>
  <si>
    <t>https://pbs.twimg.com/profile_banners/17342225/1554303977</t>
  </si>
  <si>
    <t>https://pbs.twimg.com/profile_banners/1640882268/1555082532</t>
  </si>
  <si>
    <t>https://pbs.twimg.com/profile_banners/1092518486201516032/1559482638</t>
  </si>
  <si>
    <t>https://pbs.twimg.com/profile_banners/2910393595/1551738475</t>
  </si>
  <si>
    <t>https://pbs.twimg.com/profile_banners/1137612940981473281/1560135634</t>
  </si>
  <si>
    <t>https://pbs.twimg.com/profile_banners/551087679/1553098322</t>
  </si>
  <si>
    <t>https://pbs.twimg.com/profile_banners/896908728212967424/1534313266</t>
  </si>
  <si>
    <t>https://pbs.twimg.com/profile_banners/151874954/1552998769</t>
  </si>
  <si>
    <t>https://pbs.twimg.com/profile_banners/223220262/1392530247</t>
  </si>
  <si>
    <t>https://pbs.twimg.com/profile_banners/1024329637332230145/1536152332</t>
  </si>
  <si>
    <t>https://pbs.twimg.com/profile_banners/1074949914/1458803059</t>
  </si>
  <si>
    <t>https://pbs.twimg.com/profile_banners/2439420938/1478647872</t>
  </si>
  <si>
    <t>https://pbs.twimg.com/profile_banners/56292502/1510182018</t>
  </si>
  <si>
    <t>https://pbs.twimg.com/profile_banners/555883007/1560245209</t>
  </si>
  <si>
    <t>https://pbs.twimg.com/profile_banners/20883601/1541296670</t>
  </si>
  <si>
    <t>https://pbs.twimg.com/profile_banners/112063126/1489895004</t>
  </si>
  <si>
    <t>https://pbs.twimg.com/profile_banners/73875597/1558868548</t>
  </si>
  <si>
    <t>https://pbs.twimg.com/profile_banners/990427887244337152/1543850972</t>
  </si>
  <si>
    <t>https://pbs.twimg.com/profile_banners/44346920/1523044196</t>
  </si>
  <si>
    <t>https://pbs.twimg.com/profile_banners/172706762/1557468291</t>
  </si>
  <si>
    <t>https://pbs.twimg.com/profile_banners/210792232/1459931287</t>
  </si>
  <si>
    <t>https://pbs.twimg.com/profile_banners/1025108784379772929/1538399432</t>
  </si>
  <si>
    <t>https://pbs.twimg.com/profile_banners/17861812/1557319990</t>
  </si>
  <si>
    <t>https://pbs.twimg.com/profile_banners/173170166/1554228288</t>
  </si>
  <si>
    <t>https://pbs.twimg.com/profile_banners/330515173/1495136100</t>
  </si>
  <si>
    <t>https://pbs.twimg.com/profile_banners/110775353/1548434322</t>
  </si>
  <si>
    <t>https://pbs.twimg.com/profile_banners/730799564/1554593030</t>
  </si>
  <si>
    <t>https://pbs.twimg.com/profile_banners/922137173587058689/1545582800</t>
  </si>
  <si>
    <t>https://pbs.twimg.com/profile_banners/29047531/1400221016</t>
  </si>
  <si>
    <t>https://pbs.twimg.com/profile_banners/23794763/1558104754</t>
  </si>
  <si>
    <t>https://pbs.twimg.com/profile_banners/20327119/1545946918</t>
  </si>
  <si>
    <t>https://pbs.twimg.com/profile_banners/707279212768579584/1533614515</t>
  </si>
  <si>
    <t>https://pbs.twimg.com/profile_banners/7035392/1531324791</t>
  </si>
  <si>
    <t>https://pbs.twimg.com/profile_banners/1126911705416654849/1557512324</t>
  </si>
  <si>
    <t>https://pbs.twimg.com/profile_banners/3282812239/1504899814</t>
  </si>
  <si>
    <t>https://pbs.twimg.com/profile_banners/425171397/1501210714</t>
  </si>
  <si>
    <t>https://pbs.twimg.com/profile_banners/111644778/1532354843</t>
  </si>
  <si>
    <t>https://pbs.twimg.com/profile_banners/1385477996/1539133016</t>
  </si>
  <si>
    <t>https://pbs.twimg.com/profile_banners/33807353/1551066808</t>
  </si>
  <si>
    <t>https://pbs.twimg.com/profile_banners/909749732574146560/1546365173</t>
  </si>
  <si>
    <t>https://pbs.twimg.com/profile_banners/15117963/1527187842</t>
  </si>
  <si>
    <t>https://pbs.twimg.com/profile_banners/4077277331/1560267524</t>
  </si>
  <si>
    <t>https://pbs.twimg.com/profile_banners/1012059239077109760/1553176407</t>
  </si>
  <si>
    <t>https://pbs.twimg.com/profile_banners/15383851/1506554838</t>
  </si>
  <si>
    <t>https://pbs.twimg.com/profile_banners/3366476494/1560010210</t>
  </si>
  <si>
    <t>https://pbs.twimg.com/profile_banners/967383122/1535318143</t>
  </si>
  <si>
    <t>https://pbs.twimg.com/profile_banners/4222514439/1549576412</t>
  </si>
  <si>
    <t>https://pbs.twimg.com/profile_banners/1470413023/1400215432</t>
  </si>
  <si>
    <t>https://pbs.twimg.com/profile_banners/46826663/1536156741</t>
  </si>
  <si>
    <t>https://pbs.twimg.com/profile_banners/44195577/1492711385</t>
  </si>
  <si>
    <t>https://pbs.twimg.com/profile_banners/234644501/1554326447</t>
  </si>
  <si>
    <t>https://pbs.twimg.com/profile_banners/862409983/1507310973</t>
  </si>
  <si>
    <t>https://pbs.twimg.com/profile_banners/1858715516/1553922838</t>
  </si>
  <si>
    <t>https://pbs.twimg.com/profile_banners/809198082/1553181016</t>
  </si>
  <si>
    <t>https://pbs.twimg.com/profile_banners/41655655/1468025501</t>
  </si>
  <si>
    <t>https://pbs.twimg.com/profile_banners/2679677632/1404662286</t>
  </si>
  <si>
    <t>https://pbs.twimg.com/profile_banners/1074515582660370433/1554395705</t>
  </si>
  <si>
    <t>https://pbs.twimg.com/profile_banners/25663411/1560997117</t>
  </si>
  <si>
    <t>https://pbs.twimg.com/profile_banners/20064228/1545142041</t>
  </si>
  <si>
    <t>https://pbs.twimg.com/profile_banners/1952952398/1538569917</t>
  </si>
  <si>
    <t>https://pbs.twimg.com/profile_banners/19726024/1461371731</t>
  </si>
  <si>
    <t>https://pbs.twimg.com/profile_banners/44969057/1416477912</t>
  </si>
  <si>
    <t>https://pbs.twimg.com/profile_banners/904318810966040576/1514868267</t>
  </si>
  <si>
    <t>https://pbs.twimg.com/profile_banners/202848401/1353473641</t>
  </si>
  <si>
    <t>https://pbs.twimg.com/profile_banners/178589713/1538368167</t>
  </si>
  <si>
    <t>https://pbs.twimg.com/profile_banners/27914143/1525276898</t>
  </si>
  <si>
    <t>https://pbs.twimg.com/profile_banners/21624066/1531936992</t>
  </si>
  <si>
    <t>en-gb</t>
  </si>
  <si>
    <t>en-GB</t>
  </si>
  <si>
    <t>fr</t>
  </si>
  <si>
    <t>http://abs.twimg.com/images/themes/theme1/bg.png</t>
  </si>
  <si>
    <t>http://abs.twimg.com/images/themes/theme14/bg.gif</t>
  </si>
  <si>
    <t>http://abs.twimg.com/images/themes/theme17/bg.gif</t>
  </si>
  <si>
    <t>http://abs.twimg.com/images/themes/theme12/bg.gif</t>
  </si>
  <si>
    <t>http://abs.twimg.com/images/themes/theme4/bg.gif</t>
  </si>
  <si>
    <t>http://abs.twimg.com/images/themes/theme19/bg.gif</t>
  </si>
  <si>
    <t>http://abs.twimg.com/images/themes/theme18/bg.gif</t>
  </si>
  <si>
    <t>http://abs.twimg.com/images/themes/theme13/bg.gif</t>
  </si>
  <si>
    <t>http://abs.twimg.com/images/themes/theme9/bg.gif</t>
  </si>
  <si>
    <t>http://abs.twimg.com/images/themes/theme11/bg.gif</t>
  </si>
  <si>
    <t>http://abs.twimg.com/images/themes/theme8/bg.gif</t>
  </si>
  <si>
    <t>http://abs.twimg.com/images/themes/theme15/bg.png</t>
  </si>
  <si>
    <t>http://abs.twimg.com/images/themes/theme5/bg.gif</t>
  </si>
  <si>
    <t>http://abs.twimg.com/images/themes/theme10/bg.gif</t>
  </si>
  <si>
    <t>http://abs.twimg.com/images/themes/theme2/bg.gif</t>
  </si>
  <si>
    <t>http://pbs.twimg.com/profile_images/971508861290078208/ECaPt13H_normal.jpg</t>
  </si>
  <si>
    <t>http://pbs.twimg.com/profile_images/1052239737828847617/zW_1Ei-Q_normal.jpg</t>
  </si>
  <si>
    <t>http://pbs.twimg.com/profile_images/936710653451976704/wlLs9FvK_normal.jpg</t>
  </si>
  <si>
    <t>http://pbs.twimg.com/profile_images/1132659874117095425/x0r3HXe2_normal.jpg</t>
  </si>
  <si>
    <t>http://pbs.twimg.com/profile_images/1012266294433996800/c_xyE2fU_normal.jpg</t>
  </si>
  <si>
    <t>http://pbs.twimg.com/profile_images/1048050584601866240/Rreb25hq_normal.jpg</t>
  </si>
  <si>
    <t>http://pbs.twimg.com/profile_images/1075414865244651521/wFc0Y1dM_normal.jpg</t>
  </si>
  <si>
    <t>http://pbs.twimg.com/profile_images/1040060472710635520/_6KNENqV_normal.jpg</t>
  </si>
  <si>
    <t>http://pbs.twimg.com/profile_images/1085296187383500800/8mUH1RjZ_normal.jpg</t>
  </si>
  <si>
    <t>http://pbs.twimg.com/profile_images/954314841056931840/qznAT7rw_normal.jpg</t>
  </si>
  <si>
    <t>http://pbs.twimg.com/profile_images/1035248047071080448/CljA2to0_normal.jpg</t>
  </si>
  <si>
    <t>http://pbs.twimg.com/profile_images/886284772590444549/i4GdbeiF_normal.jpg</t>
  </si>
  <si>
    <t>http://pbs.twimg.com/profile_images/1044952157643067393/ESdd3ha5_normal.jpg</t>
  </si>
  <si>
    <t>http://pbs.twimg.com/profile_images/1115593276214484992/UeShSA-6_normal.png</t>
  </si>
  <si>
    <t>http://pbs.twimg.com/profile_images/1075711205216567296/VcckLdiO_normal.jpg</t>
  </si>
  <si>
    <t>http://pbs.twimg.com/profile_images/1065544860889989122/1EEtHbQz_normal.jpg</t>
  </si>
  <si>
    <t>http://pbs.twimg.com/profile_images/1124367743678132225/ThbzAYa6_normal.jpg</t>
  </si>
  <si>
    <t>http://pbs.twimg.com/profile_images/534655960430567424/PfbMsDMs_normal.png</t>
  </si>
  <si>
    <t>http://abs.twimg.com/sticky/default_profile_images/default_profile_6_normal.png</t>
  </si>
  <si>
    <t>http://pbs.twimg.com/profile_images/1059579950896885760/BiT-ZGLE_normal.jpg</t>
  </si>
  <si>
    <t>http://pbs.twimg.com/profile_images/808350098178670592/bYyZI8Bp_normal.jpg</t>
  </si>
  <si>
    <t>http://pbs.twimg.com/profile_images/1135972351286419457/fdB5jUaZ_normal.png</t>
  </si>
  <si>
    <t>http://pbs.twimg.com/profile_images/1024377729028771840/59NvGSC7_normal.jpg</t>
  </si>
  <si>
    <t>http://pbs.twimg.com/profile_images/1075710136/facebook_profile_normal.jpg</t>
  </si>
  <si>
    <t>http://pbs.twimg.com/profile_images/902670929188311040/EHiLAHTd_normal.jpg</t>
  </si>
  <si>
    <t>http://pbs.twimg.com/profile_images/951106588198174720/A9_kbjNa_normal.jpg</t>
  </si>
  <si>
    <t>http://pbs.twimg.com/profile_images/839179433936302080/EqnTP5lh_normal.jpg</t>
  </si>
  <si>
    <t>http://pbs.twimg.com/profile_images/1113267335375335425/IOnrf0cS_normal.jpg</t>
  </si>
  <si>
    <t>http://pbs.twimg.com/profile_images/743568137900044288/NB71scoI_normal.jpg</t>
  </si>
  <si>
    <t>http://pbs.twimg.com/profile_images/900766123901173760/NH5c14uv_normal.jpg</t>
  </si>
  <si>
    <t>http://pbs.twimg.com/profile_images/928322213614198784/K77beUDV_normal.jpg</t>
  </si>
  <si>
    <t>http://pbs.twimg.com/profile_images/1138376971719626753/LwKWOyxp_normal.png</t>
  </si>
  <si>
    <t>http://pbs.twimg.com/profile_images/1120431618576068608/TwNOShLZ_normal.png</t>
  </si>
  <si>
    <t>http://pbs.twimg.com/profile_images/620937430938554368/TseGZVDU_normal.jpg</t>
  </si>
  <si>
    <t>http://pbs.twimg.com/profile_images/981363003122741249/IIO52xEp_normal.jpg</t>
  </si>
  <si>
    <t>http://pbs.twimg.com/profile_images/1139943861206302721/g-JlW4X-_normal.jpg</t>
  </si>
  <si>
    <t>http://pbs.twimg.com/profile_images/1088838575884550146/ApAxqFLl_normal.jpg</t>
  </si>
  <si>
    <t>http://pbs.twimg.com/profile_images/1122563749267644416/8RCSZtSf_normal.jpg</t>
  </si>
  <si>
    <t>http://pbs.twimg.com/profile_images/1129399046630760450/1o3-Tz2M_normal.png</t>
  </si>
  <si>
    <t>http://pbs.twimg.com/profile_images/1094334531157585921/1gNs0XpN_normal.jpg</t>
  </si>
  <si>
    <t>http://pbs.twimg.com/profile_images/1132645395396517889/kcKkT44P_normal.jpg</t>
  </si>
  <si>
    <t>http://pbs.twimg.com/profile_images/1126914480833802241/RC60lJe7_normal.jpg</t>
  </si>
  <si>
    <t>http://pbs.twimg.com/profile_images/813405483243544576/PdVBN43__normal.jpg</t>
  </si>
  <si>
    <t>http://pbs.twimg.com/profile_images/1122015135479025664/b7JPJs3x_normal.jpg</t>
  </si>
  <si>
    <t>http://pbs.twimg.com/profile_images/890768539510071296/yCH08bfn_normal.jpg</t>
  </si>
  <si>
    <t>http://pbs.twimg.com/profile_images/999723826614362113/TDeoBDyT_normal.jpg</t>
  </si>
  <si>
    <t>http://pbs.twimg.com/profile_images/875717829223489538/U3LazBoA_normal.jpg</t>
  </si>
  <si>
    <t>http://pbs.twimg.com/profile_images/1108728324262690816/B-o2yp1s_normal.jpg</t>
  </si>
  <si>
    <t>http://pbs.twimg.com/profile_images/913183219641487361/tOz_jELC_normal.jpg</t>
  </si>
  <si>
    <t>http://pbs.twimg.com/profile_images/1033820546889277441/bYD9P7kA_normal.jpg</t>
  </si>
  <si>
    <t>http://pbs.twimg.com/profile_images/820736730668011521/qn6BpwE4_normal.jpg</t>
  </si>
  <si>
    <t>http://pbs.twimg.com/profile_images/1093628852591566848/EJ3_QhKN_normal.jpg</t>
  </si>
  <si>
    <t>http://pbs.twimg.com/profile_images/1097913515946463234/foUqotpr_normal.jpg</t>
  </si>
  <si>
    <t>http://pbs.twimg.com/profile_images/1045495187638759425/ZVjAr0EI_normal.jpg</t>
  </si>
  <si>
    <t>http://pbs.twimg.com/profile_images/789174816838258689/2uthldwJ_normal.jpg</t>
  </si>
  <si>
    <t>http://pbs.twimg.com/profile_images/1031142233079070720/7vA5lBQq_normal.jpg</t>
  </si>
  <si>
    <t>http://pbs.twimg.com/profile_images/948015144453500928/m3RVZFR5_normal.jpg</t>
  </si>
  <si>
    <t>http://pbs.twimg.com/profile_images/1123609375782920197/Exg-lqw9_normal.png</t>
  </si>
  <si>
    <t>http://pbs.twimg.com/profile_images/1130494534603821056/yeVh2Z7N_normal.jpg</t>
  </si>
  <si>
    <t>http://pbs.twimg.com/profile_images/779159254653468672/wbWnI1mC_normal.jpg</t>
  </si>
  <si>
    <t>http://pbs.twimg.com/profile_images/378800000509487365/64ded3561568a9d533dca3364762f291_normal.jpeg</t>
  </si>
  <si>
    <t>http://pbs.twimg.com/profile_images/485814961504284672/fUbE2zN0_normal.jpeg</t>
  </si>
  <si>
    <t>http://pbs.twimg.com/profile_images/1068493065675976704/Z5ukqtm9_normal.jpg</t>
  </si>
  <si>
    <t>http://pbs.twimg.com/profile_images/1075029961654833152/d3wT-BwI_normal.jpg</t>
  </si>
  <si>
    <t>http://pbs.twimg.com/profile_images/378800000724690075/0514dbe38e938001602cdc213b3df85a_normal.png</t>
  </si>
  <si>
    <t>http://pbs.twimg.com/profile_images/991864012592775168/dUBmousT_normal.jpg</t>
  </si>
  <si>
    <t>Open Twitter Page for This Person</t>
  </si>
  <si>
    <t>https://twitter.com/jdrfresearch</t>
  </si>
  <si>
    <t>https://twitter.com/jdrf</t>
  </si>
  <si>
    <t>https://twitter.com/gingervieira</t>
  </si>
  <si>
    <t>https://twitter.com/diabetesstrong</t>
  </si>
  <si>
    <t>https://twitter.com/hemadurrehman</t>
  </si>
  <si>
    <t>https://twitter.com/accuchek_pk</t>
  </si>
  <si>
    <t>https://twitter.com/claire_cropper</t>
  </si>
  <si>
    <t>https://twitter.com/uhc</t>
  </si>
  <si>
    <t>https://twitter.com/accuchek_us</t>
  </si>
  <si>
    <t>https://twitter.com/medtronic</t>
  </si>
  <si>
    <t>https://twitter.com/jafazzone</t>
  </si>
  <si>
    <t>https://twitter.com/skipamania</t>
  </si>
  <si>
    <t>https://twitter.com/plowboytrading</t>
  </si>
  <si>
    <t>https://twitter.com/ebay</t>
  </si>
  <si>
    <t>https://twitter.com/palaceian</t>
  </si>
  <si>
    <t>https://twitter.com/rightrelevance</t>
  </si>
  <si>
    <t>https://twitter.com/portfare</t>
  </si>
  <si>
    <t>https://twitter.com/lipbalmdesigns</t>
  </si>
  <si>
    <t>https://twitter.com/alejaddamo</t>
  </si>
  <si>
    <t>https://twitter.com/myribeatriz</t>
  </si>
  <si>
    <t>https://twitter.com/ronicolet</t>
  </si>
  <si>
    <t>https://twitter.com/alefiliberti</t>
  </si>
  <si>
    <t>https://twitter.com/remolino202</t>
  </si>
  <si>
    <t>https://twitter.com/mmarotis</t>
  </si>
  <si>
    <t>https://twitter.com/soylapolaca</t>
  </si>
  <si>
    <t>https://twitter.com/moniquegaitan</t>
  </si>
  <si>
    <t>https://twitter.com/estherrobotham</t>
  </si>
  <si>
    <t>https://twitter.com/roche</t>
  </si>
  <si>
    <t>https://twitter.com/lilidebeni</t>
  </si>
  <si>
    <t>https://twitter.com/aivliscuca</t>
  </si>
  <si>
    <t>https://twitter.com/gastonmarraok</t>
  </si>
  <si>
    <t>https://twitter.com/monica_b123</t>
  </si>
  <si>
    <t>https://twitter.com/kdvin</t>
  </si>
  <si>
    <t>https://twitter.com/graciela266</t>
  </si>
  <si>
    <t>https://twitter.com/lvarangot</t>
  </si>
  <si>
    <t>https://twitter.com/maredondos72</t>
  </si>
  <si>
    <t>https://twitter.com/xeneixexxx</t>
  </si>
  <si>
    <t>https://twitter.com/exitosaabogada</t>
  </si>
  <si>
    <t>https://twitter.com/rodoteescribe</t>
  </si>
  <si>
    <t>https://twitter.com/caovaequipos</t>
  </si>
  <si>
    <t>https://twitter.com/oar6lsee0alzk4t</t>
  </si>
  <si>
    <t>https://twitter.com/semarroy72</t>
  </si>
  <si>
    <t>https://twitter.com/diabetesuk</t>
  </si>
  <si>
    <t>https://twitter.com/jdrfuk</t>
  </si>
  <si>
    <t>https://twitter.com/parthaskar</t>
  </si>
  <si>
    <t>https://twitter.com/diabetescouk</t>
  </si>
  <si>
    <t>https://twitter.com/helvelyn1960</t>
  </si>
  <si>
    <t>https://twitter.com/diabe</t>
  </si>
  <si>
    <t>https://twitter.com/katybowers87</t>
  </si>
  <si>
    <t>https://twitter.com/tillybather</t>
  </si>
  <si>
    <t>https://twitter.com/iammrswild</t>
  </si>
  <si>
    <t>https://twitter.com/wilby71</t>
  </si>
  <si>
    <t>https://twitter.com/lesleydmwest</t>
  </si>
  <si>
    <t>https://twitter.com/diabetes_leeds</t>
  </si>
  <si>
    <t>https://twitter.com/steelhoof</t>
  </si>
  <si>
    <t>https://twitter.com/samsungmobile</t>
  </si>
  <si>
    <t>https://twitter.com/googleplay</t>
  </si>
  <si>
    <t>https://twitter.com/att</t>
  </si>
  <si>
    <t>https://twitter.com/attcares</t>
  </si>
  <si>
    <t>https://twitter.com/omissyangel</t>
  </si>
  <si>
    <t>https://twitter.com/accuchek_nl</t>
  </si>
  <si>
    <t>https://twitter.com/freestylediabet</t>
  </si>
  <si>
    <t>https://twitter.com/diabetesforo</t>
  </si>
  <si>
    <t>https://twitter.com/jamerz1826</t>
  </si>
  <si>
    <t>https://twitter.com/carefirst</t>
  </si>
  <si>
    <t>https://twitter.com/gdubs_16</t>
  </si>
  <si>
    <t>https://twitter.com/mum_type</t>
  </si>
  <si>
    <t>https://twitter.com/beyondtype1</t>
  </si>
  <si>
    <t>https://twitter.com/moyaelgueta</t>
  </si>
  <si>
    <t>https://twitter.com/accuchekchile</t>
  </si>
  <si>
    <t>https://twitter.com/stuffbydelle</t>
  </si>
  <si>
    <t>https://twitter.com/lividlipids</t>
  </si>
  <si>
    <t>https://twitter.com/abhinshah</t>
  </si>
  <si>
    <t>https://twitter.com/juntos_salud</t>
  </si>
  <si>
    <t>https://twitter.com/t1djohnny</t>
  </si>
  <si>
    <t>https://twitter.com/mygenteel</t>
  </si>
  <si>
    <t>https://twitter.com/myabetic</t>
  </si>
  <si>
    <t>https://twitter.com/gogobli</t>
  </si>
  <si>
    <t>https://twitter.com/organiclemon</t>
  </si>
  <si>
    <t>https://twitter.com/sweetpeagifts</t>
  </si>
  <si>
    <t>https://twitter.com/shafiq_ahmed</t>
  </si>
  <si>
    <t>https://twitter.com/sumitsh25408426</t>
  </si>
  <si>
    <t>https://twitter.com/accuchek_ca</t>
  </si>
  <si>
    <t>https://twitter.com/accuchekindia</t>
  </si>
  <si>
    <t>https://twitter.com/wasimakramlive</t>
  </si>
  <si>
    <t>https://twitter.com/nextwavet2d</t>
  </si>
  <si>
    <t>https://twitter.com/sweetercherise</t>
  </si>
  <si>
    <t>https://twitter.com/mysugr</t>
  </si>
  <si>
    <t>https://twitter.com/rlapedis</t>
  </si>
  <si>
    <t>https://twitter.com/cvspharmacy</t>
  </si>
  <si>
    <t>https://twitter.com/resoluteketo</t>
  </si>
  <si>
    <t>https://twitter.com/marie_thompson1</t>
  </si>
  <si>
    <t>https://twitter.com/carmarky</t>
  </si>
  <si>
    <t>https://twitter.com/amdiabetesassn</t>
  </si>
  <si>
    <t>https://twitter.com/anniecoops</t>
  </si>
  <si>
    <t>https://twitter.com/uptown_grrrl</t>
  </si>
  <si>
    <t>https://twitter.com/chelcierice</t>
  </si>
  <si>
    <t>https://twitter.com/diabeticdiva77</t>
  </si>
  <si>
    <t>https://twitter.com/krisguy</t>
  </si>
  <si>
    <t>https://twitter.com/joltdude</t>
  </si>
  <si>
    <t>https://twitter.com/mindofsnaps</t>
  </si>
  <si>
    <t>https://twitter.com/cmorri24</t>
  </si>
  <si>
    <t>https://twitter.com/ieatkillerbees</t>
  </si>
  <si>
    <t>https://twitter.com/t2dremission</t>
  </si>
  <si>
    <t>https://twitter.com/thehangrywoman</t>
  </si>
  <si>
    <t>https://twitter.com/hispurpleshirt</t>
  </si>
  <si>
    <t>https://twitter.com/diatribe</t>
  </si>
  <si>
    <t>https://twitter.com/cdcdiabetes</t>
  </si>
  <si>
    <t>https://twitter.com/therealrose_xo</t>
  </si>
  <si>
    <t>https://twitter.com/sharmilacommins</t>
  </si>
  <si>
    <t>https://twitter.com/diabetesmine</t>
  </si>
  <si>
    <t>https://twitter.com/beyondtype2</t>
  </si>
  <si>
    <t>https://twitter.com/sarahkohler07</t>
  </si>
  <si>
    <t>https://twitter.com/johnnycoffee650</t>
  </si>
  <si>
    <t>https://twitter.com/type1hurdles</t>
  </si>
  <si>
    <t>https://twitter.com/pancreassassin</t>
  </si>
  <si>
    <t>https://twitter.com/t1dchick_</t>
  </si>
  <si>
    <t>https://twitter.com/justalittlesuga</t>
  </si>
  <si>
    <t>https://twitter.com/aadediabetes</t>
  </si>
  <si>
    <t>https://twitter.com/fuelyourcore</t>
  </si>
  <si>
    <t>https://twitter.com/diabetes4cast</t>
  </si>
  <si>
    <t>https://twitter.com/yojennnny</t>
  </si>
  <si>
    <t>https://twitter.com/diabetes</t>
  </si>
  <si>
    <t>https://twitter.com/grumpy_pumper</t>
  </si>
  <si>
    <t>https://twitter.com/peppgrad</t>
  </si>
  <si>
    <t>https://twitter.com/renza</t>
  </si>
  <si>
    <t>https://twitter.com/stubblefie1</t>
  </si>
  <si>
    <t>https://twitter.com/renzas</t>
  </si>
  <si>
    <t>https://twitter.com/cwdiabetes</t>
  </si>
  <si>
    <t>https://twitter.com/princessxtia</t>
  </si>
  <si>
    <t>https://twitter.com/diabetesalish</t>
  </si>
  <si>
    <t>https://twitter.com/squatchlive</t>
  </si>
  <si>
    <t>https://twitter.com/jeezecriminy</t>
  </si>
  <si>
    <t>https://twitter.com/kikisbetes</t>
  </si>
  <si>
    <t>https://twitter.com/rrobinson1216</t>
  </si>
  <si>
    <t>https://twitter.com/diabetessisters</t>
  </si>
  <si>
    <t>https://twitter.com/nikimatts</t>
  </si>
  <si>
    <t>jdrfresearch
In about 1% of cancer patients
treated with immunotherapies, their
immune system goes haywire, and
it attacks the beta cells in the
pancreas, leaving them with type
1 #diabetes for life. Learn how
@JDRF is working to change that.
https://t.co/nXVNUYEmbT https://t.co/DR1n2Zir7O</t>
  </si>
  <si>
    <t xml:space="preserve">jdrf
</t>
  </si>
  <si>
    <t>gingervieira
Trigger Finger is a lesser known
complication of diabetes -- learn
everything you need to know in
my latest for @DiabetesStrong --
https://t.co/MU3o9fzhvc #T1D #T2D
#diabetes #endocrinology #type2diabetes</t>
  </si>
  <si>
    <t xml:space="preserve">diabetesstrong
</t>
  </si>
  <si>
    <t>hemadurrehman
RT @AccuChek_Pk: Opt for healthier
food options for Sehri and Iftaar
this Ramadan. #AccuChek https://t.co/mtI0U9snZ3</t>
  </si>
  <si>
    <t>accuchek_pk
Congratulations to all the winners
of the #MyDadsAHero contest. Kindly
inbox us your contact details.
https://t.co/xE8boiOrK8</t>
  </si>
  <si>
    <t>claire_cropper
The fact that Type 1 Diabetics
have to change the way we manage
our condition because healthcare
companies care more about their
paycheck than their clients is
revolting. @UHC has made contracts
with @Medtronic &amp;amp; @accuchek_us
to force us to use their products
and I’m sick of it.</t>
  </si>
  <si>
    <t xml:space="preserve">uhc
</t>
  </si>
  <si>
    <t>accuchek_us
@RLaPedis Hi Ron. We unfortunately
don't have a way of clearing the
coupon. We can send you a vial
of strips as a one time courtesy
though. Please call us at 1-800-858-8072
or via chat at https://t.co/FjyRpKvJfr
Have a great day! ~Ryan</t>
  </si>
  <si>
    <t xml:space="preserve">medtronic
</t>
  </si>
  <si>
    <t>jafazzone
@accuchek_us @SkipAMania _xD83D__xDC4F__xD83D__xDCAA_</t>
  </si>
  <si>
    <t xml:space="preserve">skipamania
</t>
  </si>
  <si>
    <t>plowboytrading
Check out Accu-Chek Compact Plus
Blood Glucose Monitoring System
Meter Model GT #AccuChek https://t.co/TysTxKiuZy
via @eBay</t>
  </si>
  <si>
    <t xml:space="preserve">ebay
</t>
  </si>
  <si>
    <t>palaceian
A Conversation on Diabetes and
Disability (6.22.19) « Just A Little
Suga' https://t.co/K9VCCmHRBy via
@rightrelevance thanks @accuchek_us</t>
  </si>
  <si>
    <t xml:space="preserve">rightrelevance
</t>
  </si>
  <si>
    <t>portfare
RT @LipBalmDesigns: ACCU Check
Guide Blood Glucose Monitoring
System Smartphone Compatible #AccuChek
https://t.co/kwJUGvwdZh via @eBay</t>
  </si>
  <si>
    <t>lipbalmdesigns
Check out ACCU-CHEK BRAND NEW Fast
Clix Lancets - Exp 10/2022 - FREE
Same Bus Day Shipping https://t.co/bNxVIRAYph
via @eBay #accuchek #accuchekfastclix
#freeshipping #samebusinessdayshipping
#lancetsforsale #brandnewmintboxes</t>
  </si>
  <si>
    <t>alejaddamo
@MyriBeatriz Lo unico: yo usé el
aparato para esas tiras y gasta
pilas a rolete. Volvi al Accuchek
Performa, que sigue vigente</t>
  </si>
  <si>
    <t>myribeatriz
RT @soylapolaca: Yo estoy segura
que si me ayudan con muchos RT
, los amigos de @accuchek_us y
ACCU-CHEK ARGENTINA le van a dar
una mano a…</t>
  </si>
  <si>
    <t>ronicolet
@Remolino202 @MyriBeatriz @alefiliberti
A mi mamá Pami le cubre sin cargo
50 tiras mensuales de Accuchek,
sin problemas, es insulinodependiente</t>
  </si>
  <si>
    <t xml:space="preserve">alefiliberti
</t>
  </si>
  <si>
    <t xml:space="preserve">remolino202
</t>
  </si>
  <si>
    <t>mmarotis
RT @soylapolaca: Yo estoy segura
que si me ayudan con muchos RT
, los amigos de @accuchek_us y
ACCU-CHEK ARGENTINA le van a dar
una mano a…</t>
  </si>
  <si>
    <t>soylapolaca
RT @soylapolaca: Yo estoy segura
que si me ayudan con muchos RT
, los amigos de @accuchek_us y
ACCU-CHEK ARGENTINA le van a dar
una mano a…</t>
  </si>
  <si>
    <t>moniquegaitan
RT @soylapolaca: Yo estoy segura
que si me ayudan con muchos RT
, los amigos de @accuchek_us y
ACCU-CHEK ARGENTINA le van a dar
una mano a…</t>
  </si>
  <si>
    <t>estherrobotham
Day 5 on the insulin pump and the
results are astounding! I thought
I could only dream of having this
level of control, thank you to
@Roche for developing a device
that has given me my life back.
#T1D #insulinpump #type1 #diabetic
#diabetes #pumptherapy #accuchek
#Type1Diabetes https://t.co/DimDmoT858</t>
  </si>
  <si>
    <t xml:space="preserve">roche
</t>
  </si>
  <si>
    <t>lilidebeni
RT @soylapolaca: Yo estoy segura
que si me ayudan con muchos RT
, los amigos de @accuchek_us y
ACCU-CHEK ARGENTINA le van a dar
una mano a…</t>
  </si>
  <si>
    <t>aivliscuca
RT @soylapolaca: Yo estoy segura
que si me ayudan con muchos RT
, los amigos de @accuchek_us y
ACCU-CHEK ARGENTINA le van a dar
una mano a…</t>
  </si>
  <si>
    <t>gastonmarraok
RT @soylapolaca: Yo estoy segura
que si me ayudan con muchos RT
, los amigos de @accuchek_us y
ACCU-CHEK ARGENTINA le van a dar
una mano a…</t>
  </si>
  <si>
    <t>monica_b123
RT @soylapolaca: Yo estoy segura
que si me ayudan con muchos RT
, los amigos de @accuchek_us y
ACCU-CHEK ARGENTINA le van a dar
una mano a…</t>
  </si>
  <si>
    <t>kdvin
RT @soylapolaca: Yo estoy segura
que si me ayudan con muchos RT
, los amigos de @accuchek_us y
ACCU-CHEK ARGENTINA le van a dar
una mano a…</t>
  </si>
  <si>
    <t>graciela266
RT @soylapolaca: Yo estoy segura
que si me ayudan con muchos RT
, los amigos de @accuchek_us y
ACCU-CHEK ARGENTINA le van a dar
una mano a…</t>
  </si>
  <si>
    <t>lvarangot
RT @soylapolaca: Yo estoy segura
que si me ayudan con muchos RT
, los amigos de @accuchek_us y
ACCU-CHEK ARGENTINA le van a dar
una mano a…</t>
  </si>
  <si>
    <t>maredondos72
RT @soylapolaca: Yo estoy segura
que si me ayudan con muchos RT
, los amigos de @accuchek_us y
ACCU-CHEK ARGENTINA le van a dar
una mano a…</t>
  </si>
  <si>
    <t>xeneixexxx
RT @soylapolaca: Yo estoy segura
que si me ayudan con muchos RT
, los amigos de @accuchek_us y
ACCU-CHEK ARGENTINA le van a dar
una mano a…</t>
  </si>
  <si>
    <t>exitosaabogada
RT @soylapolaca: Yo estoy segura
que si me ayudan con muchos RT
, los amigos de @accuchek_us y
ACCU-CHEK ARGENTINA le van a dar
una mano a…</t>
  </si>
  <si>
    <t>rodoteescribe
RT @soylapolaca: Yo estoy segura
que si me ayudan con muchos RT
, los amigos de @accuchek_us y
ACCU-CHEK ARGENTINA le van a dar
una mano a…</t>
  </si>
  <si>
    <t>caovaequipos
OFERTA DE LIQUIDACION EN GLUCOMETROS
ACCU CHEK PERFORMA NUEVOS, PREGUNTA
YA!!, ULTIMOS DISPONIBLES!! #equiposcaova
#glucometro #accuchek #glucosaenlasangre
https://t.co/Vl1Yw3UXiu</t>
  </si>
  <si>
    <t>oar6lsee0alzk4t
https://t.co/9ZlDHAQsoW</t>
  </si>
  <si>
    <t>semarroy72
Exciting news regarding European
travel if you have an insulin pump,
CGM or Freestyle Libre https://t.co/54UhmISaT0
@Diabetescouk @parthaskar @JDRFUK
@DiabetesUK @Roche @Medtronic @FreeStyleDiabet
@accuchek_nl</t>
  </si>
  <si>
    <t xml:space="preserve">diabetesuk
</t>
  </si>
  <si>
    <t xml:space="preserve">jdrfuk
</t>
  </si>
  <si>
    <t xml:space="preserve">parthaskar
</t>
  </si>
  <si>
    <t xml:space="preserve">diabetescouk
</t>
  </si>
  <si>
    <t>helvelyn1960
RT @semarroy72: Exciting news regarding
European travel if you have an
insulin pump, CGM or Freestyle
Libre https://t.co/54UhmISaT0 @Diabe…</t>
  </si>
  <si>
    <t xml:space="preserve">diabe
</t>
  </si>
  <si>
    <t>katybowers87
RT @semarroy72: Exciting news regarding
European travel if you have an
insulin pump, CGM or Freestyle
Libre https://t.co/54UhmISaT0 @Diabe…</t>
  </si>
  <si>
    <t>tillybather
RT @semarroy72: Exciting news regarding
European travel if you have an
insulin pump, CGM or Freestyle
Libre https://t.co/54UhmISaT0 @Diabe…</t>
  </si>
  <si>
    <t>iammrswild
RT @semarroy72: Exciting news regarding
European travel if you have an
insulin pump, CGM or Freestyle
Libre https://t.co/54UhmISaT0 @Diabe…</t>
  </si>
  <si>
    <t>wilby71
RT @semarroy72: Exciting news regarding
European travel if you have an
insulin pump, CGM or Freestyle
Libre https://t.co/54UhmISaT0 @Diabe…</t>
  </si>
  <si>
    <t>lesleydmwest
RT @semarroy72: Exciting news regarding
European travel if you have an
insulin pump, CGM or Freestyle
Libre https://t.co/54UhmISaT0 @Diabe…</t>
  </si>
  <si>
    <t>diabetes_leeds
RT @semarroy72: Exciting news regarding
European travel if you have an
insulin pump, CGM or Freestyle
Libre https://t.co/54UhmISaT0 @Diabe…</t>
  </si>
  <si>
    <t>steelhoof
@ATTCares clearly no one at @ATT
@ATTCares is reading. I cannot
install the blood sugar device
app if google play says it is not
available for my device. @ATT and
@accuchek_us need to have a conversation
and fix the problem with the app
so @GooglePlay will allow it to
install on my phone</t>
  </si>
  <si>
    <t xml:space="preserve">samsungmobile
</t>
  </si>
  <si>
    <t xml:space="preserve">googleplay
</t>
  </si>
  <si>
    <t xml:space="preserve">att
</t>
  </si>
  <si>
    <t xml:space="preserve">attcares
</t>
  </si>
  <si>
    <t>omissyangel
RT @semarroy72: Exciting news regarding
European travel if you have an
insulin pump, CGM or Freestyle
Libre https://t.co/54UhmISaT0 @Diabe…</t>
  </si>
  <si>
    <t>accuchek_nl
De #zomer is in het land. Heb je
vakantieplannen? Vergeet niet op
tijd je leeninsulinepomp aan te
vragen via het aanvraagformulier
op onze website. Doe dit liefst
twee weken voor vertrek zodat je
je #leeninsulinepomp op tijd in
huis hebt. Fijne vakantie! https://t.co/iMKcgFdqoP
https://t.co/HtiLIilKIc</t>
  </si>
  <si>
    <t xml:space="preserve">freestylediabet
</t>
  </si>
  <si>
    <t>diabetesforo
NOVEDADES DE ROCHE Antes de ponerme
bomba fuí usuario del AccuChek
Aviva Expert, que permite calcular
el bolo de insulina. Ayer recibí
un encuesta on-line de Roche que
venía a ser una exploración de
mercado. Me pregunta... Leer más
https://t.co/5z51gZQo9G #diabetes
#diabetESP https://t.co/M3Z39S9V0p</t>
  </si>
  <si>
    <t>jamerz1826
@gdubs_16 @CareFirst Holy shit
they answered _xD83D__xDE33_ but also yeah
fuck my insurance too cause I’ve
used OneTouch for my whole diabetic
life of 13 years and this year
they decided OH. ACCUCHEK OR NOTHING.
Like bruh. They should all be the
same price. It shouldn’t matter.
Fuckin insurance</t>
  </si>
  <si>
    <t xml:space="preserve">carefirst
</t>
  </si>
  <si>
    <t xml:space="preserve">gdubs_16
</t>
  </si>
  <si>
    <t>mum_type
@BeyondType1 Due to starting on
Medtronic 640g pump, we’ve changed
from Accuchek Aviva Expert to Contour
Next metre. Though we have a Dexcom
G6 and are now going off that more
to reduce sore fingerpricks. I
note Expert BGM isn’t present in
the list pictured?</t>
  </si>
  <si>
    <t xml:space="preserve">beyondtype1
</t>
  </si>
  <si>
    <t>moyaelgueta
RT @AccuChekChile: ¡El agua es
diurética! Mientras más agua tomemos
sin importar la hora del día entonces
más limpio estará nuestro organis…</t>
  </si>
  <si>
    <t>accuchekchile
Horarios de atención presencial
de nuestro Servicio de Atención
al Cliente: lunes a viernes de
09:00 a 13:00 hrs. y de 14:00 a
18:00 hrs. #AccuChek</t>
  </si>
  <si>
    <t>stuffbydelle
@lividlipids @accuchek_us Ugh,
that is some bs</t>
  </si>
  <si>
    <t>lividlipids
ABRUPTLY my insurance is no longer
covering the blood glucose meter
strips I've been using for years
and wants some @accuchek_us thing
with a very very flashy video which
basically just makes me feel like
I'm being lied to about something</t>
  </si>
  <si>
    <t>abhinshah
Super stoked about our ongoing
results of our # #digitaltherapeutic
as a combination therapeutic with
Roche Diabetes Care's Accuchek
Active, and proud to present them
at #ADA2019 https://t.co/P2ASRUCaxT</t>
  </si>
  <si>
    <t>juntos_salud
Tenemos lo que necesitas para cuidar
tu salud Despachos a todo Chile
. . . . . . . . Productos #blunding
#omron #accuchek y más #rodilleras
#compresasreutilizables #kinesiotape
#bandaelastica #ayudastecnicas…
https://t.co/JWB52JXBh2</t>
  </si>
  <si>
    <t>t1djohnny
Keeping it ninety-#Sexybetic _xD83D__xDE4C__xD83C__xDFFC__xD83D__xDE4C__xD83C__xDFFC__xD83D__xDE4C__xD83C__xDFFC_.
How are your numbers today? #doc
#diabetes #mySugr #MakeDiabetesSuckLess
#accuchek #t1d #typeone #typeonediabetes
#insulin #insulindependent https://t.co/OSepr2kTyY</t>
  </si>
  <si>
    <t xml:space="preserve">mygenteel
</t>
  </si>
  <si>
    <t xml:space="preserve">myabetic
</t>
  </si>
  <si>
    <t>gogobli
Gogofriends, Penting lho untuk
Cek Gula Darahmu. Yukk Dapatkan
Di https://t.co/mzDY5dWfnQ atau
Klik https://t.co/kqnPKS3xxk #Gogobli
#Accuchek #CekGuladarah #GulaDarah
#Cekguldarahdirumah #Cekguladarahmudah
https://t.co/SggdElnIYr</t>
  </si>
  <si>
    <t>organiclemon
RT @organiclemon: #gbdoc do you
prefer Insulinx or Accuchek Expert
? For MDI use . Thanks</t>
  </si>
  <si>
    <t>sweetpeagifts
JUST LISTED! ACCU-CHEK FastClix
100+2 Lancets 1-Box of 102 Exp
2022 FREE SHIPPING!! #AccuChek
https://t.co/iTvqoG8zW3 via @eBay</t>
  </si>
  <si>
    <t>shafiq_ahmed
@FreeStyleDiabet Getting wildly
different readings when comparing
readings from your sensor compared
with an Accuchek glucose meter.
https://t.co/6SCwZmeUUh</t>
  </si>
  <si>
    <t>sumitsh25408426
@accuchekindia @accuchek_us @accuchek_ca
What is the difference between
Accu chek 'Active' and 'Instant
S'? Which one excellent?</t>
  </si>
  <si>
    <t xml:space="preserve">accuchek_ca
</t>
  </si>
  <si>
    <t>accuchekindia
@SumitSh25408426 @accuchek_us @accuchek_ca
Hi Sumit, kindly visit https://t.co/TpGKp0aaFT
to know more about the product
and https://t.co/dckrvTwupz to
know more about the price or to
make a purchase. Hope this helps!</t>
  </si>
  <si>
    <t xml:space="preserve">wasimakramlive
</t>
  </si>
  <si>
    <t>nextwavet2d
RT @mysugr: Today we learn more
about Cherise Shockley @SweeterCherise
and the new @accuchek_us #DiabetesMoments
podcast. _xD83D__xDDE3_️_xD83C__xDF99_️ Catch it her…</t>
  </si>
  <si>
    <t xml:space="preserve">sweetercherise
</t>
  </si>
  <si>
    <t>mysugr
Today we learn more about Cherise
Shockley @SweeterCherise and the
new @accuchek_us #DiabetesMoments
podcast. _xD83D__xDDE3_️_xD83C__xDF99_️ Catch it here:
https://t.co/DVls4Mk5Xc #MakeDiabetesSuckLess
#t1d #t2d #diabetes #diabetesawareness
#diabetescommunity #DOC #diabeteslife
https://t.co/GWkKnliHCg</t>
  </si>
  <si>
    <t>rlapedis
@accuchek_us Hi Kari - I called
the number and a nice call center
agent told me that he was technical
support and couldn’t help me. I
tried clearing the coupon @cvspharmacy
again, and it is still being rejected.</t>
  </si>
  <si>
    <t xml:space="preserve">cvspharmacy
</t>
  </si>
  <si>
    <t xml:space="preserve">resoluteketo
</t>
  </si>
  <si>
    <t>marie_thompson1
@accuchek_us Thank you _xD83D__xDE0A_</t>
  </si>
  <si>
    <t>carmarky
@accuchek_us @AmDiabetesAssn GRE’s
and other such tests are not administered
by schools, but I do work with
my disability center in grad school.
For me it’s a bit too late as I’m
finishing my PhD, but future diabetics
should be aware of difficulties
beforehand</t>
  </si>
  <si>
    <t xml:space="preserve">amdiabetesassn
</t>
  </si>
  <si>
    <t>anniecoops
@accuchek_us Thank you :)</t>
  </si>
  <si>
    <t xml:space="preserve">uptown_grrrl
</t>
  </si>
  <si>
    <t xml:space="preserve">chelcierice
</t>
  </si>
  <si>
    <t xml:space="preserve">diabeticdiva77
</t>
  </si>
  <si>
    <t xml:space="preserve">krisguy
</t>
  </si>
  <si>
    <t>joltdude
@accuchek_us Thanks. It went much
better than expected. I stopped
having high hopes quite some time
ago</t>
  </si>
  <si>
    <t xml:space="preserve">mindofsnaps
</t>
  </si>
  <si>
    <t xml:space="preserve">cmorri24
</t>
  </si>
  <si>
    <t>ieatkillerbees
@accuchek_us Cool cool cool, please
charge less for your testing supplies.
Not everyone is as privileged as
I am. But, like, thanks for the
props.</t>
  </si>
  <si>
    <t>t2dremission
I advocate for aggressive behavioral
self-treatment, and appropriate
support services, for type 2 diabetes.
I would never want to minimize
the effects of behavioral management,
for individuals or in the aggregate,
for #T2D and its typical comorbidites
and risks.</t>
  </si>
  <si>
    <t>thehangrywoman
@accuchek_us Haha I’m willing to
share him with the #doc. He’s done
some amazing stuff for me!</t>
  </si>
  <si>
    <t>hispurpleshirt
@accuchek_us // Thank you for your
kind words and support. 15 years
is a very long time and I just
found out. It´s definitely not
easy but I do have the will to
live by it I am not leaving back
saying- I don´t want to change
how I live. I will get back to
you.</t>
  </si>
  <si>
    <t xml:space="preserve">diatribe
</t>
  </si>
  <si>
    <t>cdcdiabetes
Planning a summer trip? Check this
list of 21 tips for traveling with
#diabetes! https://t.co/H7q03hoyEL
https://t.co/rb96sQlh8i</t>
  </si>
  <si>
    <t xml:space="preserve">therealrose_xo
</t>
  </si>
  <si>
    <t>sharmilacommins
@accuchek_us Guide monitor app
is not supported on the new Samsung
10+ phone. When will it be supported?
Need to know before I return the
monitor, as I can't use it the
way it is intended.</t>
  </si>
  <si>
    <t>diabetesmine
Don't forget to apply for the Diabetes
Mine Patient Voices Contest! https://t.co/ybWL3wnyN1
#dblog #doc #diabetes -RK https://t.co/4pgLw6KJcy</t>
  </si>
  <si>
    <t>beyondtype2
@accuchek_us We know someone!</t>
  </si>
  <si>
    <t xml:space="preserve">sarahkohler07
</t>
  </si>
  <si>
    <t xml:space="preserve">johnnycoffee650
</t>
  </si>
  <si>
    <t xml:space="preserve">type1hurdles
</t>
  </si>
  <si>
    <t xml:space="preserve">pancreassassin
</t>
  </si>
  <si>
    <t xml:space="preserve">t1dchick_
</t>
  </si>
  <si>
    <t>justalittlesuga
I've been quiet on here lately,
because...balance, but I'm breaking
my Twitter hiatus because on 6/22,
Just a Little Suga' is presenting,
"Invisible Identities: A Conversation
on #Diabetes and #Disability,"
This has been a labor of love.
Learn more: https://t.co/SWMMj3ihV7
#doc https://t.co/nCCyihs6Md</t>
  </si>
  <si>
    <t>aadediabetes
People with diabetes (PWDs) face
an increased risk of developing
depression, but @FuelYourCore has
6 ways diabetes educators can support
the mental health of PWDs, resources
included. https://t.co/eVoyomdIaA
#MentalHealthMonth https://t.co/HymlWtngYS</t>
  </si>
  <si>
    <t xml:space="preserve">fuelyourcore
</t>
  </si>
  <si>
    <t>diabetes4cast
What's for dinner this weekend?
https://t.co/Q4wtQ19ylW https://t.co/1WqUqDUJ76</t>
  </si>
  <si>
    <t xml:space="preserve">yojennnny
</t>
  </si>
  <si>
    <t xml:space="preserve">diabetes
</t>
  </si>
  <si>
    <t>grumpy_pumper
@accuchek_us You know me. Always
willing to bare all ;-)</t>
  </si>
  <si>
    <t xml:space="preserve">peppgrad
</t>
  </si>
  <si>
    <t xml:space="preserve">renza
</t>
  </si>
  <si>
    <t>stubblefie1
@accuchek_us Thank you !!! I’m
trying ...</t>
  </si>
  <si>
    <t xml:space="preserve">renzas
</t>
  </si>
  <si>
    <t xml:space="preserve">cwdiabetes
</t>
  </si>
  <si>
    <t>princessxtia
@accuchek_us Thank you so much
_xD83D__xDE2D__xD83D__xDC9D_</t>
  </si>
  <si>
    <t>diabetesalish
Emotional support is key at #diabetes
DX &amp;amp; beyond! #ADA2019 #empathymatters
#TalkAboutComplications https://t.co/UoUcH5864C</t>
  </si>
  <si>
    <t xml:space="preserve">squatchlive
</t>
  </si>
  <si>
    <t>jeezecriminy
@accuchek_us Thank you I'm so excited
I feel like a kid that just got
the gold ring on a Merry-Go-Round!</t>
  </si>
  <si>
    <t>kikisbetes
@accuchek_us Thank you!</t>
  </si>
  <si>
    <t>rrobinson1216
@accuchek_us You should retrain
whoever wrote that app. There's
no reason it would work on a Sony
stock Android device then not a
Motorola one unless you just don't
know what you're doing.</t>
  </si>
  <si>
    <t>diabetessisters
Come with us to Seattle, WA, for
our June PODS Spotlight! We will
learn all about the PODS Meetup
group that Erin started there!
https://t.co/QOGcUbveVu https://t.co/P7WmkZOasH</t>
  </si>
  <si>
    <t>nikimatts
Trillion dollar idea. An accuchek
that doesn’t require QC. Actually,
it might lose the money in excess
of strips and stupid QC vials.
But you get the picture.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</si>
  <si>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</si>
  <si>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</si>
  <si>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</si>
  <si>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</si>
  <si>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</si>
  <si>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</si>
  <si>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</si>
  <si>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</si>
  <si>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Workbook Settings 5</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</si>
  <si>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t>
  </si>
  <si>
    <t>Workbook Settings 6</t>
  </si>
  <si>
    <t>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t>
  </si>
  <si>
    <t>Workbook Settings 7</t>
  </si>
  <si>
    <t xml:space="preserve">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t>
  </si>
  <si>
    <t>Workbook Settings 8</t>
  </si>
  <si>
    <t>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t>
  </si>
  <si>
    <t>Workbook Settings 9</t>
  </si>
  <si>
    <t>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t>
  </si>
  <si>
    <t>Workbook Settings 10</t>
  </si>
  <si>
    <t>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t>
  </si>
  <si>
    <t>Workbook Settings 11</t>
  </si>
  <si>
    <t>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t>
  </si>
  <si>
    <t>Workbook Settings 12</t>
  </si>
  <si>
    <t>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t>
  </si>
  <si>
    <t>Workbook Settings 13</t>
  </si>
  <si>
    <t>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t>
  </si>
  <si>
    <t>Workbook Settings 14</t>
  </si>
  <si>
    <t>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t>
  </si>
  <si>
    <t>Workbook Settings 15</t>
  </si>
  <si>
    <t>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t>
  </si>
  <si>
    <t>Workbook Settings 16</t>
  </si>
  <si>
    <t>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t>
  </si>
  <si>
    <t>Workbook Settings 17</t>
  </si>
  <si>
    <t>&gt;False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t>
  </si>
  <si>
    <t>Workbook Settings 18</t>
  </si>
  <si>
    <t>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</si>
  <si>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</si>
  <si>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</si>
  <si>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</si>
  <si>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</si>
  <si>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</si>
  <si>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</si>
  <si>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</si>
  <si>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</si>
  <si>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</si>
  <si>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</si>
  <si>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</si>
  <si>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</si>
  <si>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</si>
  <si>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</si>
  <si>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</si>
  <si>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</si>
  <si>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</si>
  <si>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</si>
  <si>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</si>
  <si>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</si>
  <si>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</si>
  <si>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</si>
  <si>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</si>
  <si>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</si>
  <si>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</si>
  <si>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</si>
  <si>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</si>
  <si>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</si>
  <si>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</si>
  <si>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</si>
  <si>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</si>
  <si>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</si>
  <si>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</si>
  <si>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</si>
  <si>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</si>
  <si>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</si>
  <si>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</si>
  <si>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</si>
  <si>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</si>
  <si>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</si>
  <si>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</si>
  <si>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</si>
  <si>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</si>
  <si>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</si>
  <si>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</si>
  <si>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</si>
  <si>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</si>
  <si>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</si>
  <si>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</si>
  <si>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</si>
  <si>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</si>
  <si>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</si>
  <si>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</si>
  <si>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</si>
  <si>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https://www.gogobli.com/</t>
  </si>
  <si>
    <t>https://www.gogobli.com/accu-chek</t>
  </si>
  <si>
    <t>Top URLs in Tweet in G6</t>
  </si>
  <si>
    <t>G5 Count</t>
  </si>
  <si>
    <t>Top URLs in Tweet in G7</t>
  </si>
  <si>
    <t>G6 Count</t>
  </si>
  <si>
    <t>Top URLs in Tweet in G8</t>
  </si>
  <si>
    <t>G7 Count</t>
  </si>
  <si>
    <t>Top URLs in Tweet in G9</t>
  </si>
  <si>
    <t>G8 Count</t>
  </si>
  <si>
    <t>https://www.accu-chek.in/</t>
  </si>
  <si>
    <t>https://blnk.in/gh7YHc</t>
  </si>
  <si>
    <t>Top URLs in Tweet in G10</t>
  </si>
  <si>
    <t>G9 Count</t>
  </si>
  <si>
    <t>G10 Count</t>
  </si>
  <si>
    <t>Top URLs in Tweet</t>
  </si>
  <si>
    <t>https://www.accu-chek.com/device-compatibility https://www.healthline.com/diabetesmine/diabetes-foot-complications-tools?utm_source=twitter&amp;utm_medium=social&amp;utm_campaign=diabetesmineom https://www.accu-chek.com/chat-live-now https://hangrywoman.com/5-filling-diabetes-breakfast-recipes/ https://www.cdc.gov/diabetes/library/features/traveling-with-diabetes.html https://www.healthline.com/diabetesmine/apply-for-2019-diabetesmine-patient-voices-contest?utm_source=twitter&amp;utm_medium=social&amp;utm_campaign=diabetesmineom&amp;utm_content=Technology+News https://www.healthline.com/diabetesmine/american-diabetes-association-rebranding?utm_source=twitter&amp;utm_medium=social&amp;utm_campaign=diabetesmineom https://www.healthline.com/diabetesmine/around-diabetes-online-community-may-2019?utm_source=twitter&amp;utm_medium=social&amp;utm_campaign=diabetesmineom https://www.healthline.com/diabetesmine/apply-for-2019-diabetesmine-patient-voices-contest?utm_source=instagram&amp;utm_medium=social&amp;utm_campaign=diabetesmineom&amp;utm_content=Technology+News http://www.diabetesforecast.org/2015/nov-dec/recipes/golden-roasted-turkey-breast.html</t>
  </si>
  <si>
    <t>https://www.change.org/p/airport-authorities-standard-policy-for-insulin-pumps-at-airport-security/u/24659858 https://www.accu-chek.nl/aanvraag-leeninsulinepomp-voor-vakantie https://www.accu-chek.nl/programmas/zou-insulinepomptherapie-geschikt-kunnen-zijn https://www.accu-chek.nl/basiskennis-diabetes/tips-om-gemakkelijker-te-testen https://www.accu-chek.nl/eversense-zelf-aanschaffen https://www.accu-chek.nl/basiskennis-diabetes/wat-diabetes https://www.accu-chek.nl/bestelformulier-accu-chek-mobile-draadloze-adapter https://www.accu-chek.nl/basiskennis-diabetes/gesprek-met-je-arts https://www.accu-chek.nl/ervaringen/met-mysugr-krijg-ik-grip-op-mijn-diabetes</t>
  </si>
  <si>
    <t>https://mysugr.com/inspiration-exchange-diabetes-moments-podcast-with-cherise-shockley/?utm_source=twitter&amp;utm_medium=post&amp;utm_campaign=content&amp;utm_content=blog-fblive-cherise-shockley https://mysugr.com/apps/ https://www.samsung.com/us/mobile/phones/all-other-phones/galaxy-j7-16gb--at-t--sm-j737azkaatt/</t>
  </si>
  <si>
    <t>https://www.instagram.com/p/ByTTSc4nvXE/?igshid=1oa5jdi5f375l https://apteka.ru/accuchek/ https://www.diabetesforo.com/msg-t14943.html https://lnkd.in/fGnnQXT https://www.instagram.com/p/BynaWAvggNp/?igshid=1ampm0nnj337h https://www.gogobli.com/ https://www.gogobli.com/accu-chek</t>
  </si>
  <si>
    <t>https://rover.ebay.com/rover/1/711-127632-2357-0/16?itm=333213381267&amp;user_name=lipbalmdesigns&amp;spid=2047675&amp;mpre=https%3A%2F%2Fwww.ebay.com%2Fitm%2F-%2F333213381267&amp;swd=3&amp;mplxParams=user_name%2Citm%2Cswd%2Cmpre%2C&amp;sojTags=du%3Dmpre%2Citm%3Ditm%2Cuser_name%3Duser_name%2Csuri%3Dsuri%2Cspid%3Dspid%2Cswd%3Dswd%2C https://rover.ebay.com/rover/1/711-127632-2357-0/16?itm=333218722295&amp;user_name=lipbalmdesigns&amp;spid=2047675&amp;mpre=https%3A%2F%2Fwww.ebay.com%2Fitm%2F-%2F333218722295&amp;swd=3&amp;mplxParams=user_name%2Citm%2Cswd%2Cmpre%2C&amp;sojTags=du%3Dmpre%2Citm%3Ditm%2Cuser_name%3Duser_name%2Csuri%3Dsuri%2Cspid%3Dspid%2Cswd%3Dswd%2C https://rover.ebay.com/rover/1/711-127632-2357-0/16?itm=333227831444&amp;user_name=lipbalmdesigns&amp;spid=2047675&amp;mpre=https%3A%2F%2Fwww.ebay.com%2Fitm%2F-%2F333227831444&amp;swd=3&amp;mplxParams=user_name%2Citm%2Cswd%2Cmpre%2C&amp;sojTags=du%3Dmpre%2Citm%3Ditm%2Cuser_name%3Duser_name%2Csuri%3Dsuri%2Cspid%3Dspid%2Cswd%3Dswd%2C https://rover.ebay.com/rover/1/711-127632-2357-0/16?itm=333227833243&amp;user_name=lipbalmdesigns&amp;spid=6115&amp;mpre=https%3A%2F%2Fwww.ebay.com%2Fitm%2F333227833243&amp;swd=3&amp;mplxParams=user_name%2Citm%2Cswd%2Cmpre%2C&amp;sojTags=du%3Dmpre%2Citm%3Ditm%2Cuser_name%3Duser_name%2Csuri%3Dsuri%2Cspid%3Dspid%2Cswd%3Dswd%2C https://rover.ebay.com/rover/1/711-127632-2357-0/16?itm=333213381267&amp;user_name=lipbalmdesigns&amp;spid=6115&amp;mpre=https%3A%2F%2Fwww.ebay.com%2Fitm%2F333213381267&amp;swd=3&amp;mplxParams=user_name%2Citm%2Cswd%2Cmpre%2C&amp;sojTags=du%3Dmpre%2Citm%3Ditm%2Cuser_name%3Duser_name%2Csuri%3Dsuri%2Cspid%3Dspid%2Cswd%3Dswd%2C https://rover.ebay.com/rover/1/711-127632-2357-0/16?itm=333227833243&amp;user_name=lipbalmdesigns&amp;spid=2047675&amp;mpre=https%3A%2F%2Fwww.ebay.com%2Fitm%2F-%2F333227833243&amp;swd=3&amp;mplxParams=user_name%2Citm%2Cswd%2Cmpre%2C&amp;sojTags=du%3Dmpre%2Citm%3Ditm%2Cuser_name%3Duser_name%2Csuri%3Dsuri%2Cspid%3Dspid%2Cswd%3Dswd%2C https://rover.ebay.com/rover/1/711-127632-2357-0/16?itm=333229259989&amp;user_name=lipbalmdesigns&amp;spid=6115&amp;mpre=https%3A%2F%2Fwww.ebay.com%2Fitm%2F333229259989&amp;swd=3&amp;mplxParams=user_name%2Citm%2Cswd%2Cmpre%2C&amp;sojTags=du%3Dmpre%2Citm%3Ditm%2Cuser_name%3Duser_name%2Csuri%3Dsuri%2Cspid%3Dspid%2Cswd%3Dswd%2C https://rover.ebay.com/rover/1/711-127632-2357-0/16?itm=333213382334&amp;user_name=lipbalmdesigns&amp;spid=2047675&amp;mpre=https%3A%2F%2Fwww.ebay.com%2Fitm%2F-%2F333213382334&amp;swd=3&amp;mplxParams=user_name%2Citm%2Cswd%2Cmpre%2C&amp;sojTags=du%3Dmpre%2Citm%3Ditm%2Cuser_name%3Duser_name%2Csuri%3Dsuri%2Cspid%3Dspid%2Cswd%3Dswd%2C https://rover.ebay.com/rover/1/711-127632-2357-0/16?itm=333218722295&amp;user_name=lipbalmdesigns&amp;spid=6115&amp;mpre=https%3A%2F%2Fwww.ebay.com%2Fitm%2F333218722295&amp;swd=3&amp;mplxParams=user_name%2Citm%2Cswd%2Cmpre%2C&amp;sojTags=du%3Dmpre%2Citm%3Ditm%2Cuser_name%3Duser_name%2Csuri%3Dsuri%2Cspid%3Dspid%2Cswd%3Dswd%2C https://rover.ebay.com/rover/1/711-127632-2357-0/16?itm=333222287927&amp;user_name=lipbalmdesigns&amp;spid=6115&amp;mpre=https%3A%2F%2Fwww.ebay.com%2Fitm%2F333222287927&amp;swd=3&amp;mplxParams=user_name%2Citm%2Cswd%2Cmpre%2C&amp;sojTags=du%3Dmpre%2Citm%3Ditm%2Cuser_name%3Duser_name%2Csuri%3Dsuri%2Cspid%3Dspid%2Cswd%3Dswd%2C</t>
  </si>
  <si>
    <t>https://www.instagram.com/p/ByDo35zB6xO/?igshid=1l1indnateha8 https://www.instagram.com/p/ByD_ctrhcA3/?igshid=11c3vmo35jmbh https://www.instagram.com/p/ByEAdPUhOtu/?igshid=et9pyth2rrli https://www.instagram.com/p/ByEBt4rBHSN/?igshid=13wyi1ce13p94 https://www.instagram.com/p/ByECUzsBiYi/?igshid=fg1pdiw3t9or https://www.instagram.com/p/ByEIgYqh4Mk/?igshid=1ivbo0g6fh9u5 https://www.instagram.com/p/ByEdUFeBTMi/?igshid=6opprje106n5 https://www.instagram.com/p/ByEgJ0oBmhZ/?igshid=kpawzevzrcfp https://www.instagram.com/p/ByGTwqNBQBr/?igshid=md0sw43tdbqg https://www.instagram.com/p/ByHegGehtLc/?igshid=1hnxi8movsuc5</t>
  </si>
  <si>
    <t>https://www.accu-chek.cl/dispositivos-de-punci%C3%B3n/fastclix https://www.accu-chek.cl/microsites/accu-chek-connect</t>
  </si>
  <si>
    <t>http://justalittlesuga.com/jals-event-invisible-identities-a-conversation-on-diabetes-and-disability-6-22-19/ http://www.diabetesforecast.org/2015/nov-dec/recipes/golden-roasted-turkey-breast.html</t>
  </si>
  <si>
    <t>Top Domains in Tweet in Entire Graph</t>
  </si>
  <si>
    <t>Top Domains in Tweet in G1</t>
  </si>
  <si>
    <t>Top Domains in Tweet in G2</t>
  </si>
  <si>
    <t>Top Domains in Tweet in G3</t>
  </si>
  <si>
    <t>Top Domains in Tweet in G4</t>
  </si>
  <si>
    <t>Top Domains in Tweet in G5</t>
  </si>
  <si>
    <t>gogobli.com</t>
  </si>
  <si>
    <t>Top Domains in Tweet in G6</t>
  </si>
  <si>
    <t>Top Domains in Tweet in G7</t>
  </si>
  <si>
    <t>Top Domains in Tweet in G8</t>
  </si>
  <si>
    <t>Top Domains in Tweet in G9</t>
  </si>
  <si>
    <t>blnk.in</t>
  </si>
  <si>
    <t>Top Domains in Tweet in G10</t>
  </si>
  <si>
    <t>Top Domains in Tweet</t>
  </si>
  <si>
    <t>healthline.com accu-chek.com libsynpro.com hangrywoman.com cdc.gov diabetesforecast.org libsyn.com twitter.com com.ar accu-chek.in</t>
  </si>
  <si>
    <t>change.org accu-chek.nl</t>
  </si>
  <si>
    <t>mysugr.com samsung.com</t>
  </si>
  <si>
    <t>instagram.com gogobli.com apteka.ru diabetesforo.com lnkd.in</t>
  </si>
  <si>
    <t>justalittlesuga.com diabetesforecast.org</t>
  </si>
  <si>
    <t>Top Hashtags in Tweet in Entire Graph</t>
  </si>
  <si>
    <t>t1d</t>
  </si>
  <si>
    <t>makediabetessuckless</t>
  </si>
  <si>
    <t>dblog</t>
  </si>
  <si>
    <t>freeshipping</t>
  </si>
  <si>
    <t>typeone</t>
  </si>
  <si>
    <t>typeonediabetes</t>
  </si>
  <si>
    <t>Top Hashtags in Tweet in G1</t>
  </si>
  <si>
    <t>ada2019</t>
  </si>
  <si>
    <t>lowcarb</t>
  </si>
  <si>
    <t>dsma</t>
  </si>
  <si>
    <t>type2diabetes</t>
  </si>
  <si>
    <t>Top Hashtags in Tweet in G2</t>
  </si>
  <si>
    <t>accu</t>
  </si>
  <si>
    <t>zomer</t>
  </si>
  <si>
    <t>leeninsulinepomp</t>
  </si>
  <si>
    <t>vergoeding</t>
  </si>
  <si>
    <t>cgm</t>
  </si>
  <si>
    <t>eversense</t>
  </si>
  <si>
    <t>Top Hashtags in Tweet in G3</t>
  </si>
  <si>
    <t>Top Hashtags in Tweet in G4</t>
  </si>
  <si>
    <t>diabetesawareness</t>
  </si>
  <si>
    <t>diabetescommunity</t>
  </si>
  <si>
    <t>diabeteslife</t>
  </si>
  <si>
    <t>fuckyou</t>
  </si>
  <si>
    <t>Top Hashtags in Tweet in G5</t>
  </si>
  <si>
    <t>equiposcaova</t>
  </si>
  <si>
    <t>glucometro</t>
  </si>
  <si>
    <t>glucosaenlasangre</t>
  </si>
  <si>
    <t>diabetesp</t>
  </si>
  <si>
    <t>digitaltherapeutic</t>
  </si>
  <si>
    <t>blunding</t>
  </si>
  <si>
    <t>Top Hashtags in Tweet in G6</t>
  </si>
  <si>
    <t>brandnewmintboxes</t>
  </si>
  <si>
    <t>accuchekguideteststrips</t>
  </si>
  <si>
    <t>teststripsforsale</t>
  </si>
  <si>
    <t>diabeticsuppliesforsale</t>
  </si>
  <si>
    <t>lancetsforsale</t>
  </si>
  <si>
    <t>8boxesavailable</t>
  </si>
  <si>
    <t>brandnewboxes</t>
  </si>
  <si>
    <t>Top Hashtags in Tweet in G7</t>
  </si>
  <si>
    <t>Top Hashtags in Tweet in G8</t>
  </si>
  <si>
    <t>Top Hashtags in Tweet in G9</t>
  </si>
  <si>
    <t>Top Hashtags in Tweet in G10</t>
  </si>
  <si>
    <t>insulin</t>
  </si>
  <si>
    <t>insulindependent</t>
  </si>
  <si>
    <t>Top Hashtags in Tweet</t>
  </si>
  <si>
    <t>doc diabetes dblog ada2019 t2d lowcarb dsma gestationaldiabetes type2diabetes languagematters</t>
  </si>
  <si>
    <t>mysugr diabetes weekend accu zomer leeninsulinepomp bloedglucose vergoeding cgm eversense</t>
  </si>
  <si>
    <t>diabetesmoments t1d diabetes makediabetessuckless t2d diabetesawareness diabetescommunity doc diabeteslife fuckyou</t>
  </si>
  <si>
    <t>accuchek gbdoc equiposcaova glucometro glucosaenlasangre diabetes diabetesp digitaltherapeutic ada2019 blunding</t>
  </si>
  <si>
    <t>accuchek freeshipping brandnewmintboxes accuchekguideteststrips teststripsforsale diabeticsuppliesforsale lancetsforsale 8boxesavailable ebay brandnewboxes</t>
  </si>
  <si>
    <t>mydadsahero accuchek accuchekpakistan</t>
  </si>
  <si>
    <t>doc makediabetessuckless diabetes t1d typeone typeonediabetes insulin mysugr insulindependent accuchek</t>
  </si>
  <si>
    <t>accuchek vidasana performanano accu fastclix app diabetes consejo instant medidor</t>
  </si>
  <si>
    <t>Top Words in Tweet in Entire Graph</t>
  </si>
  <si>
    <t>Words in Sentiment List#1: Positive</t>
  </si>
  <si>
    <t>Words in Sentiment List#2: Negative</t>
  </si>
  <si>
    <t>Words in Sentiment List#3: Angry/Violent</t>
  </si>
  <si>
    <t>Non-categorized Words</t>
  </si>
  <si>
    <t>Total Words</t>
  </si>
  <si>
    <t>#accuchek</t>
  </si>
  <si>
    <t>chek</t>
  </si>
  <si>
    <t>new</t>
  </si>
  <si>
    <t>Top Words in Tweet in G1</t>
  </si>
  <si>
    <t>cs</t>
  </si>
  <si>
    <t>#doc</t>
  </si>
  <si>
    <t>#diabetes</t>
  </si>
  <si>
    <t>2</t>
  </si>
  <si>
    <t>hi</t>
  </si>
  <si>
    <t>sorry</t>
  </si>
  <si>
    <t>#dblog</t>
  </si>
  <si>
    <t>thank</t>
  </si>
  <si>
    <t>Top Words in Tweet in G2</t>
  </si>
  <si>
    <t>je</t>
  </si>
  <si>
    <t>van</t>
  </si>
  <si>
    <t>op</t>
  </si>
  <si>
    <t>exciting</t>
  </si>
  <si>
    <t>news</t>
  </si>
  <si>
    <t>regarding</t>
  </si>
  <si>
    <t>european</t>
  </si>
  <si>
    <t>travel</t>
  </si>
  <si>
    <t>pump</t>
  </si>
  <si>
    <t>Top Words in Tweet in G3</t>
  </si>
  <si>
    <t>estoy</t>
  </si>
  <si>
    <t>segura</t>
  </si>
  <si>
    <t>ayudan</t>
  </si>
  <si>
    <t>muchos</t>
  </si>
  <si>
    <t>amigos</t>
  </si>
  <si>
    <t>argentina</t>
  </si>
  <si>
    <t>Top Words in Tweet in G4</t>
  </si>
  <si>
    <t>app</t>
  </si>
  <si>
    <t>more</t>
  </si>
  <si>
    <t>device</t>
  </si>
  <si>
    <t>phone</t>
  </si>
  <si>
    <t>today</t>
  </si>
  <si>
    <t>learn</t>
  </si>
  <si>
    <t>cherise</t>
  </si>
  <si>
    <t>shockley</t>
  </si>
  <si>
    <t>Top Words in Tweet in G5</t>
  </si>
  <si>
    <t>expert</t>
  </si>
  <si>
    <t>pregunta</t>
  </si>
  <si>
    <t>más</t>
  </si>
  <si>
    <t>#gbdoc</t>
  </si>
  <si>
    <t>prefer</t>
  </si>
  <si>
    <t>insulinx</t>
  </si>
  <si>
    <t>mdi</t>
  </si>
  <si>
    <t>Top Words in Tweet in G6</t>
  </si>
  <si>
    <t>check</t>
  </si>
  <si>
    <t>exp</t>
  </si>
  <si>
    <t>out</t>
  </si>
  <si>
    <t>guide</t>
  </si>
  <si>
    <t>box</t>
  </si>
  <si>
    <t>Top Words in Tweet in G7</t>
  </si>
  <si>
    <t>tiras</t>
  </si>
  <si>
    <t>Top Words in Tweet in G8</t>
  </si>
  <si>
    <t>wishes</t>
  </si>
  <si>
    <t>#mydadsahero</t>
  </si>
  <si>
    <t>opt</t>
  </si>
  <si>
    <t>healthier</t>
  </si>
  <si>
    <t>food</t>
  </si>
  <si>
    <t>options</t>
  </si>
  <si>
    <t>sehri</t>
  </si>
  <si>
    <t>iftaar</t>
  </si>
  <si>
    <t>Top Words in Tweet in G9</t>
  </si>
  <si>
    <t>know</t>
  </si>
  <si>
    <t>Top Words in Tweet in G10</t>
  </si>
  <si>
    <t>#makediabetessuckless</t>
  </si>
  <si>
    <t>#t1d</t>
  </si>
  <si>
    <t>#typeone</t>
  </si>
  <si>
    <t>#typeonediabetes</t>
  </si>
  <si>
    <t>#insulin</t>
  </si>
  <si>
    <t>#mysugr</t>
  </si>
  <si>
    <t>#insulindependent</t>
  </si>
  <si>
    <t>Top Words in Tweet</t>
  </si>
  <si>
    <t>cs diabetes accuchek_us #doc #diabetes 2 hi sorry #dblog thank</t>
  </si>
  <si>
    <t>je van op exciting news regarding european travel insulin pump</t>
  </si>
  <si>
    <t>estoy segura ayudan muchos amigos accuchek_us accu chek argentina van</t>
  </si>
  <si>
    <t>accuchek_us app more device att phone today learn cherise shockley</t>
  </si>
  <si>
    <t>accuchek #accuchek roche expert pregunta más #gbdoc prefer insulinx mdi</t>
  </si>
  <si>
    <t>new #accuchek accu ebay check chek exp out guide box</t>
  </si>
  <si>
    <t>myribeatriz tiras accuchek</t>
  </si>
  <si>
    <t>accu chek wishes #mydadsahero opt healthier food options sehri iftaar</t>
  </si>
  <si>
    <t>accuchek_us accuchek_ca know more</t>
  </si>
  <si>
    <t>#doc #makediabetessuckless #diabetes #t1d #typeone #typeonediabetes #insulin #mysugr accuchek_us #insulindependent</t>
  </si>
  <si>
    <t>insurance</t>
  </si>
  <si>
    <t>help accuchek_us cvspharmacy rejected call told simplepay</t>
  </si>
  <si>
    <t>00 #accuchek atención hrs nuestro servicio cliente chek horarios lunes</t>
  </si>
  <si>
    <t>rightrelevance thanks accuchek_us</t>
  </si>
  <si>
    <t>1</t>
  </si>
  <si>
    <t>Top Word Pairs in Tweet in Entire Graph</t>
  </si>
  <si>
    <t>accu,chek</t>
  </si>
  <si>
    <t>#accuchek,ebay</t>
  </si>
  <si>
    <t>check,out</t>
  </si>
  <si>
    <t>brand,new</t>
  </si>
  <si>
    <t>new,accu</t>
  </si>
  <si>
    <t>chek,fastclix</t>
  </si>
  <si>
    <t>2022,free</t>
  </si>
  <si>
    <t>#doc,#diabetes</t>
  </si>
  <si>
    <t>100,2</t>
  </si>
  <si>
    <t>2,lancets</t>
  </si>
  <si>
    <t>Top Word Pairs in Tweet in G1</t>
  </si>
  <si>
    <t>#dblog,#doc</t>
  </si>
  <si>
    <t>#diabetes,rk</t>
  </si>
  <si>
    <t>accuchek_us,thank</t>
  </si>
  <si>
    <t>great,day</t>
  </si>
  <si>
    <t>inspiration,exchange</t>
  </si>
  <si>
    <t>exchange,diabetes</t>
  </si>
  <si>
    <t>diabetes,moments</t>
  </si>
  <si>
    <t>type,1</t>
  </si>
  <si>
    <t>Top Word Pairs in Tweet in G2</t>
  </si>
  <si>
    <t>exciting,news</t>
  </si>
  <si>
    <t>news,regarding</t>
  </si>
  <si>
    <t>regarding,european</t>
  </si>
  <si>
    <t>european,travel</t>
  </si>
  <si>
    <t>travel,insulin</t>
  </si>
  <si>
    <t>insulin,pump</t>
  </si>
  <si>
    <t>pump,cgm</t>
  </si>
  <si>
    <t>cgm,freestyle</t>
  </si>
  <si>
    <t>freestyle,libre</t>
  </si>
  <si>
    <t>semarroy72,exciting</t>
  </si>
  <si>
    <t>Top Word Pairs in Tweet in G3</t>
  </si>
  <si>
    <t>estoy,segura</t>
  </si>
  <si>
    <t>segura,ayudan</t>
  </si>
  <si>
    <t>ayudan,muchos</t>
  </si>
  <si>
    <t>muchos,amigos</t>
  </si>
  <si>
    <t>amigos,accuchek_us</t>
  </si>
  <si>
    <t>accuchek_us,accu</t>
  </si>
  <si>
    <t>chek,argentina</t>
  </si>
  <si>
    <t>argentina,van</t>
  </si>
  <si>
    <t>van,dar</t>
  </si>
  <si>
    <t>Top Word Pairs in Tweet in G4</t>
  </si>
  <si>
    <t>today,learn</t>
  </si>
  <si>
    <t>learn,more</t>
  </si>
  <si>
    <t>more,cherise</t>
  </si>
  <si>
    <t>cherise,shockley</t>
  </si>
  <si>
    <t>shockley,sweetercherise</t>
  </si>
  <si>
    <t>sweetercherise,new</t>
  </si>
  <si>
    <t>new,accuchek_us</t>
  </si>
  <si>
    <t>accuchek_us,#diabetesmoments</t>
  </si>
  <si>
    <t>#diabetesmoments,podcast</t>
  </si>
  <si>
    <t>podcast,catch</t>
  </si>
  <si>
    <t>Top Word Pairs in Tweet in G5</t>
  </si>
  <si>
    <t>#gbdoc,prefer</t>
  </si>
  <si>
    <t>prefer,insulinx</t>
  </si>
  <si>
    <t>insulinx,accuchek</t>
  </si>
  <si>
    <t>accuchek,expert</t>
  </si>
  <si>
    <t>expert,mdi</t>
  </si>
  <si>
    <t>mdi,use</t>
  </si>
  <si>
    <t>use,thanks</t>
  </si>
  <si>
    <t>Top Word Pairs in Tweet in G6</t>
  </si>
  <si>
    <t>exp,2022</t>
  </si>
  <si>
    <t>Top Word Pairs in Tweet in G7</t>
  </si>
  <si>
    <t>Top Word Pairs in Tweet in G8</t>
  </si>
  <si>
    <t>chek,wishes</t>
  </si>
  <si>
    <t>opt,healthier</t>
  </si>
  <si>
    <t>healthier,food</t>
  </si>
  <si>
    <t>food,options</t>
  </si>
  <si>
    <t>options,sehri</t>
  </si>
  <si>
    <t>sehri,iftaar</t>
  </si>
  <si>
    <t>iftaar,ramadan</t>
  </si>
  <si>
    <t>ramadan,#accuchek</t>
  </si>
  <si>
    <t>eid,mubarak</t>
  </si>
  <si>
    <t>Top Word Pairs in Tweet in G9</t>
  </si>
  <si>
    <t>accuchek_us,accuchek_ca</t>
  </si>
  <si>
    <t>know,more</t>
  </si>
  <si>
    <t>Top Word Pairs in Tweet in G10</t>
  </si>
  <si>
    <t>#t1d,#typeone</t>
  </si>
  <si>
    <t>#typeone,#typeonediabetes</t>
  </si>
  <si>
    <t>#mysugr,#makediabetessuckless</t>
  </si>
  <si>
    <t>#diabetes,#t1d</t>
  </si>
  <si>
    <t>#insulin,#insulindependent</t>
  </si>
  <si>
    <t>#makediabetessuckless,#doc</t>
  </si>
  <si>
    <t>#typeonediabetes,#mdi</t>
  </si>
  <si>
    <t>#mdi,#insulin</t>
  </si>
  <si>
    <t>mysugr_us,mysugr</t>
  </si>
  <si>
    <t>Top Word Pairs in Tweet</t>
  </si>
  <si>
    <t>#dblog,#doc  #diabetes,rk  #doc,#diabetes  accuchek_us,thank  check,out  great,day  inspiration,exchange  exchange,diabetes  diabetes,moments  type,1</t>
  </si>
  <si>
    <t>exciting,news  news,regarding  regarding,european  european,travel  travel,insulin  insulin,pump  pump,cgm  cgm,freestyle  freestyle,libre  semarroy72,exciting</t>
  </si>
  <si>
    <t>estoy,segura  segura,ayudan  ayudan,muchos  muchos,amigos  amigos,accuchek_us  accuchek_us,accu  accu,chek  chek,argentina  argentina,van  van,dar</t>
  </si>
  <si>
    <t>today,learn  learn,more  more,cherise  cherise,shockley  shockley,sweetercherise  sweetercherise,new  new,accuchek_us  accuchek_us,#diabetesmoments  #diabetesmoments,podcast  podcast,catch</t>
  </si>
  <si>
    <t>#gbdoc,prefer  prefer,insulinx  insulinx,accuchek  accuchek,expert  expert,mdi  mdi,use  use,thanks</t>
  </si>
  <si>
    <t>#accuchek,ebay  accu,chek  check,out  brand,new  new,accu  2022,free  chek,fastclix  100,2  2,lancets  exp,2022</t>
  </si>
  <si>
    <t>accu,chek  chek,wishes  opt,healthier  healthier,food  food,options  options,sehri  sehri,iftaar  iftaar,ramadan  ramadan,#accuchek  eid,mubarak</t>
  </si>
  <si>
    <t>accuchek_us,accuchek_ca  know,more</t>
  </si>
  <si>
    <t>#t1d,#typeone  #typeone,#typeonediabetes  #mysugr,#makediabetessuckless  #doc,#diabetes  #diabetes,#t1d  #insulin,#insulindependent  #makediabetessuckless,#doc  #typeonediabetes,#mdi  #mdi,#insulin  mysugr_us,mysugr</t>
  </si>
  <si>
    <t>00,hrs  servicio,atención  atención,cliente  horarios,atención  nuestro,servicio  lunes,viernes  viernes,09  09,00  00,13  13,00</t>
  </si>
  <si>
    <t>rightrelevance,thanks  thanks,accuchek_us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</si>
  <si>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</si>
  <si>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</si>
  <si>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</si>
  <si>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</si>
  <si>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</si>
  <si>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</si>
  <si>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</si>
  <si>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</si>
  <si>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</si>
  <si>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</si>
  <si>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</si>
  <si>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</si>
  <si>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</si>
  <si>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</si>
  <si>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</si>
  <si>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</si>
  <si>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</si>
  <si>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</si>
  <si>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</si>
  <si>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</si>
  <si>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</si>
  <si>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</si>
  <si>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</si>
  <si>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accuchek_us rlapedis grumpy_pumper kikisbetes rrobinson1216 steelhoof lividlipids sumitsh25408426 anniecoops chelcierice</t>
  </si>
  <si>
    <t>accuchek_us attcares steelhoof mysugr</t>
  </si>
  <si>
    <t>remolino202 myribeatriz</t>
  </si>
  <si>
    <t>sumitsh25408426 accuchekindia</t>
  </si>
  <si>
    <t>myabetic accuchek_us</t>
  </si>
  <si>
    <t>Top Mentioned in Tweet</t>
  </si>
  <si>
    <t>diabetesmine beyondtype2 diabetessisters amdiabetesassn diatribe aadediabetes fuelyourcore grumpy_pumper cwdiabetes accuchek_us</t>
  </si>
  <si>
    <t>semarroy72 diabe medtronic diabetescouk parthaskar jdrfuk diabetesuk roche freestylediabet accuchek_nl</t>
  </si>
  <si>
    <t>accuchek_us soylapolaca roche</t>
  </si>
  <si>
    <t>accuchek_us sweetercherise googleplay roche att mysugr attcares samsungmobile</t>
  </si>
  <si>
    <t>ebay lipbalmdesigns</t>
  </si>
  <si>
    <t>soylapolaca accuchek_us myribeatriz alefiliberti</t>
  </si>
  <si>
    <t>wasimakramlive accuchek_pk</t>
  </si>
  <si>
    <t>accuchek_us accuchek_ca</t>
  </si>
  <si>
    <t>accuchek_us mygenteel</t>
  </si>
  <si>
    <t>rightrelevance accuchek_us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</si>
  <si>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</si>
  <si>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</si>
  <si>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</si>
  <si>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</si>
  <si>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</si>
  <si>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</si>
  <si>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</si>
  <si>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</si>
  <si>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</si>
  <si>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</si>
  <si>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</si>
  <si>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</si>
  <si>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anniecoops peppgrad diabetesalish joltdude lividlipids yojennnny diabetesmine grumpy_pumper mindofsnaps hispurpleshirt</t>
  </si>
  <si>
    <t>parthaskar diabetesuk diabetescouk iammrswild shafiq_ahmed jdrfuk helvelyn1960 uhc freestylediabet medtronic</t>
  </si>
  <si>
    <t>mmarotis gastonmarraok exitosaabogada soylapolaca graciela266 aivliscuca maredondos72 rodoteescribe kdvin lvarangot</t>
  </si>
  <si>
    <t>attcares googleplay att sweetercherise steelhoof roche mysugr samsungmobile nextwavet2d estherrobotham</t>
  </si>
  <si>
    <t>organiclemon diabetesforo nikimatts gogobli caovaequipos abhinshah juntos_salud oar6lsee0alzk4t</t>
  </si>
  <si>
    <t>sweetpeagifts ebay portfare lipbalmdesigns plowboytrading</t>
  </si>
  <si>
    <t>alefiliberti remolino202 myribeatriz ronicolet alejaddamo</t>
  </si>
  <si>
    <t>wasimakramlive hemadurrehman accuchek_pk</t>
  </si>
  <si>
    <t>accuchekindia accuchek_ca sumitsh25408426</t>
  </si>
  <si>
    <t>t1djohnny myabetic mygenteel</t>
  </si>
  <si>
    <t>jamerz1826 carefirst gdubs_16</t>
  </si>
  <si>
    <t>cvspharmacy rlapedis</t>
  </si>
  <si>
    <t>accuchekchile moyaelgueta</t>
  </si>
  <si>
    <t>beyondtype1 mum_type</t>
  </si>
  <si>
    <t>palaceian rightrelevance</t>
  </si>
  <si>
    <t>gingervieira diabetesstrong</t>
  </si>
  <si>
    <t>jdrf jdrfresearch</t>
  </si>
  <si>
    <t>Top URLs in Tweet by Count</t>
  </si>
  <si>
    <t>https://www.accu-chek.com/device-compatibility http://hwcdn.libsyn.com/p/f/0/e/f0e5300a03c07076/Diabetes_Moments_Renza_Scibila__mixdown.mp3?c_id=44076242&amp;cs_id=44076242&amp;destination_id=1129589&amp;expiration=1559979211&amp;hwt=7dc9a9bbe70e6b1a71e34706fe94c84e https://www.accu-chek.com/chat-live-now https://twitter.com/diabetessisters/status/1134452156843679745 http://diabetesmoments.inspirationexchange.libsynpro.com/episode-7-friends-for-life-with-jeff-hitchcock-children-with-diabetes http://www.amazon.com/ https://eshop.accu-chek.com/eShop/Shop https://www.jdrf.org/t1d-resources/about/symptoms/ http://www.diabetes.org/diabetes-basics/type-2/?loc=util-header_type2 http://www.diabetesforecast.org/2015/nov-dec/recipes/golden-roasted-turkey-breast.html</t>
  </si>
  <si>
    <t>https://rover.ebay.com/rover/1/711-127632-2357-0/16?itm=333218722295&amp;user_name=lipbalmdesigns&amp;spid=2047675&amp;mpre=https%3A%2F%2Fwww.ebay.com%2Fitm%2F-%2F333218722295&amp;swd=3&amp;mplxParams=user_name%2Citm%2Cswd%2Cmpre%2C&amp;sojTags=du%3Dmpre%2Citm%3Ditm%2Cuser_name%3Duser_name%2Csuri%3Dsuri%2Cspid%3Dspid%2Cswd%3Dswd%2C https://rover.ebay.com/rover/1/711-127632-2357-0/16?itm=333227831444&amp;user_name=lipbalmdesigns&amp;spid=2047675&amp;mpre=https%3A%2F%2Fwww.ebay.com%2Fitm%2F-%2F333227831444&amp;swd=3&amp;mplxParams=user_name%2Citm%2Cswd%2Cmpre%2C&amp;sojTags=du%3Dmpre%2Citm%3Ditm%2Cuser_name%3Duser_name%2Csuri%3Dsuri%2Cspid%3Dspid%2Cswd%3Dswd%2C https://rover.ebay.com/rover/1/711-127632-2357-0/16?itm=333227833243&amp;user_name=lipbalmdesigns&amp;spid=2047675&amp;mpre=https%3A%2F%2Fwww.ebay.com%2Fitm%2F-%2F333227833243&amp;swd=3&amp;mplxParams=user_name%2Citm%2Cswd%2Cmpre%2C&amp;sojTags=du%3Dmpre%2Citm%3Ditm%2Cuser_name%3Duser_name%2Csuri%3Dsuri%2Cspid%3Dspid%2Cswd%3Dswd%2C https://rover.ebay.com/rover/1/711-127632-2357-0/16?itm=333213381267&amp;user_name=lipbalmdesigns&amp;spid=2047675&amp;mpre=https%3A%2F%2Fwww.ebay.com%2Fitm%2F-%2F333213381267&amp;swd=3&amp;mplxParams=user_name%2Citm%2Cswd%2Cmpre%2C&amp;sojTags=du%3Dmpre%2Citm%3Ditm%2Cuser_name%3Duser_name%2Csuri%3Dsuri%2Cspid%3Dspid%2Cswd%3Dswd%2C https://rover.ebay.com/rover/1/711-127632-2357-0/16?itm=333227833243&amp;user_name=lipbalmdesigns&amp;spid=6115&amp;mpre=https%3A%2F%2Fwww.ebay.com%2Fitm%2F333227833243&amp;swd=3&amp;mplxParams=user_name%2Citm%2Cswd%2Cmpre%2C&amp;sojTags=du%3Dmpre%2Citm%3Ditm%2Cuser_name%3Duser_name%2Csuri%3Dsuri%2Cspid%3Dspid%2Cswd%3Dswd%2C https://rover.ebay.com/rover/1/711-127632-2357-0/16?itm=113779737503&amp;user_name=rickylucy07&amp;spid=2047675&amp;mpre=https%3A%2F%2Fwww.ebay.com%2Fitm%2F-%2F113779737503&amp;swd=3&amp;mplxParams=user_name%2Citm%2Cswd%2Cmpre%2C&amp;sojTags=du%3Dmpre%2Citm%3Ditm%2Cuser_name%3Duser_name%2Csuri%3Dsuri%2Cspid%3Dspid%2Cswd%3Dswd%2C https://rover.ebay.com/rover/1/711-127632-2357-0/16?itm=333229259989&amp;user_name=lipbalmdesigns&amp;spid=2047675&amp;mpre=https%3A%2F%2Fwww.ebay.com%2Fitm%2F-%2F333229259989&amp;swd=3&amp;mplxParams=user_name%2Citm%2Cswd%2Cmpre%2C&amp;sojTags=du%3Dmpre%2Citm%3Ditm%2Cuser_name%3Duser_name%2Csuri%3Dsuri%2Cspid%3Dspid%2Cswd%3Dswd%2C https://rover.ebay.com/rover/1/711-127632-2357-0/16?itm=333229378181&amp;user_name=lipbalmdesigns&amp;spid=6115&amp;mpre=https%3A%2F%2Fwww.ebay.com%2Fitm%2F333229378181&amp;swd=3&amp;mplxParams=user_name%2Citm%2Cswd%2Cmpre%2C&amp;sojTags=du%3Dmpre%2Citm%3Ditm%2Cuser_name%3Duser_name%2Csuri%3Dsuri%2Cspid%3Dspid%2Cswd%3Dswd%2C https://rover.ebay.com/rover/1/711-127632-2357-0/16?itm=333229259989&amp;user_name=lipbalmdesigns&amp;spid=6115&amp;mpre=https%3A%2F%2Fwww.ebay.com%2Fitm%2F333229259989&amp;swd=3&amp;mplxParams=user_name%2Citm%2Cswd%2Cmpre%2C&amp;sojTags=du%3Dmpre%2Citm%3Ditm%2Cuser_name%3Duser_name%2Csuri%3Dsuri%2Cspid%3Dspid%2Cswd%3Dswd%2C https://www.ebay.com/itm/-/333227831444?roken=cUgayN</t>
  </si>
  <si>
    <t>https://www.accu-chek.nl/aanvraag-leeninsulinepomp-voor-vakantie https://www.accu-chek.nl/ervaringen/met-mysugr-krijg-ik-grip-op-mijn-diabetes https://www.accu-chek.nl/basiskennis-diabetes/gesprek-met-je-arts https://www.accu-chek.nl/bestelformulier-accu-chek-mobile-draadloze-adapter https://www.accu-chek.nl/basiskennis-diabetes/wat-diabetes https://www.accu-chek.nl/eversense-zelf-aanschaffen https://www.accu-chek.nl/basiskennis-diabetes/tips-om-gemakkelijker-te-testen https://www.accu-chek.nl/programmas/zou-insulinepomptherapie-geschikt-kunnen-zijn</t>
  </si>
  <si>
    <t>https://www.accu-chek.cl/microsites/accu-chek-connect https://www.accu-chek.cl/dispositivos-de-punci%C3%B3n/fastclix</t>
  </si>
  <si>
    <t>https://www.instagram.com/p/ByDo35zB6xO/?igshid=1l1indnateha8 https://www.instagram.com/p/ByoC5HABItH/?igshid=1ww0i07hp6hrk https://www.instagram.com/p/ByIfvE9hR3Z/?igshid=8dbj8p3oqydt https://www.instagram.com/p/ByHegGehtLc/?igshid=1hnxi8movsuc5 https://www.instagram.com/p/ByGTwqNBQBr/?igshid=md0sw43tdbqg https://www.instagram.com/p/ByEgJ0oBmhZ/?igshid=kpawzevzrcfp https://www.instagram.com/p/ByEdUFeBTMi/?igshid=6opprje106n5 https://www.instagram.com/p/ByEIgYqh4Mk/?igshid=1ivbo0g6fh9u5 https://www.instagram.com/p/ByECUzsBiYi/?igshid=fg1pdiw3t9or https://www.instagram.com/p/ByEBt4rBHSN/?igshid=13wyi1ce13p94</t>
  </si>
  <si>
    <t>https://rover.ebay.com/rover/1/711-127632-2357-0/16?itm=333227833243&amp;user_name=lipbalmdesigns&amp;spid=6115&amp;mpre=https%3A%2F%2Fwww.ebay.com%2Fitm%2F333227833243&amp;swd=3&amp;mplxParams=user_name%2Citm%2Cswd%2Cmpre%2C&amp;sojTags=du%3Dmpre%2Citm%3Ditm%2Cuser_name%3Duser_name%2Csuri%3Dsuri%2Cspid%3Dspid%2Cswd%3Dswd%2C https://rover.ebay.com/rover/1/711-127632-2357-0/16?itm=333213381267&amp;user_name=lipbalmdesigns&amp;spid=2047675&amp;mpre=https%3A%2F%2Fwww.ebay.com%2Fitm%2F-%2F333213381267&amp;swd=3&amp;mplxParams=user_name%2Citm%2Cswd%2Cmpre%2C&amp;sojTags=du%3Dmpre%2Citm%3Ditm%2Cuser_name%3Duser_name%2Csuri%3Dsuri%2Cspid%3Dspid%2Cswd%3Dswd%2C https://rover.ebay.com/rover/1/711-127632-2357-0/16?itm=333227831444&amp;user_name=lipbalmdesigns&amp;spid=2047675&amp;mpre=https%3A%2F%2Fwww.ebay.com%2Fitm%2F-%2F333227831444&amp;swd=3&amp;mplxParams=user_name%2Citm%2Cswd%2Cmpre%2C&amp;sojTags=du%3Dmpre%2Citm%3Ditm%2Cuser_name%3Duser_name%2Csuri%3Dsuri%2Cspid%3Dspid%2Cswd%3Dswd%2C https://rover.ebay.com/rover/1/711-127632-2357-0/16?itm=333213381267&amp;user_name=lipbalmdesigns&amp;spid=6115&amp;mpre=https%3A%2F%2Fwww.ebay.com%2Fitm%2F333213381267&amp;swd=3&amp;mplxParams=user_name%2Citm%2Cswd%2Cmpre%2C&amp;sojTags=du%3Dmpre%2Citm%3Ditm%2Cuser_name%3Duser_name%2Csuri%3Dsuri%2Cspid%3Dspid%2Cswd%3Dswd%2C https://rover.ebay.com/rover/1/711-127632-2357-0/16?itm=333229259989&amp;user_name=lipbalmdesigns&amp;spid=6115&amp;mpre=https%3A%2F%2Fwww.ebay.com%2Fitm%2F333229259989&amp;swd=3&amp;mplxParams=user_name%2Citm%2Cswd%2Cmpre%2C&amp;sojTags=du%3Dmpre%2Citm%3Ditm%2Cuser_name%3Duser_name%2Csuri%3Dsuri%2Cspid%3Dspid%2Cswd%3Dswd%2C https://rover.ebay.com/rover/1/711-127632-2357-0/16?itm=333223708622&amp;user_name=lipbalmdesigns&amp;spid=6115&amp;mpre=https%3A%2F%2Fwww.ebay.com%2Fitm%2F333223708622&amp;swd=3&amp;mplxParams=user_name%2Citm%2Cswd%2Cmpre%2C&amp;sojTags=du%3Dmpre%2Citm%3Ditm%2Cuser_name%3Duser_name%2Csuri%3Dsuri%2Cspid%3Dspid%2Cswd%3Dswd%2C https://rover.ebay.com/rover/1/711-127632-2357-0/16?itm=333222287927&amp;user_name=lipbalmdesigns&amp;spid=6115&amp;mpre=https%3A%2F%2Fwww.ebay.com%2Fitm%2F333222287927&amp;swd=3&amp;mplxParams=user_name%2Citm%2Cswd%2Cmpre%2C&amp;sojTags=du%3Dmpre%2Citm%3Ditm%2Cuser_name%3Duser_name%2Csuri%3Dsuri%2Cspid%3Dspid%2Cswd%3Dswd%2C https://rover.ebay.com/rover/1/711-127632-2357-0/16?itm=333218722295&amp;user_name=lipbalmdesigns&amp;spid=6115&amp;mpre=https%3A%2F%2Fwww.ebay.com%2Fitm%2F333218722295&amp;swd=3&amp;mplxParams=user_name%2Citm%2Cswd%2Cmpre%2C&amp;sojTags=du%3Dmpre%2Citm%3Ditm%2Cuser_name%3Duser_name%2Csuri%3Dsuri%2Cspid%3Dspid%2Cswd%3Dswd%2C https://rover.ebay.com/rover/1/711-127632-2357-0/16?itm=333213382334&amp;user_name=lipbalmdesigns&amp;spid=2047675&amp;mpre=https%3A%2F%2Fwww.ebay.com%2Fitm%2F-%2F333213382334&amp;swd=3&amp;mplxParams=user_name%2Citm%2Cswd%2Cmpre%2C&amp;sojTags=du%3Dmpre%2Citm%3Ditm%2Cuser_name%3Duser_name%2Csuri%3Dsuri%2Cspid%3Dspid%2Cswd%3Dswd%2C</t>
  </si>
  <si>
    <t>https://mysugr.com/inspiration-exchange-diabetes-moments-podcast-with-cherise-shockley/?utm_source=twitter&amp;utm_medium=post&amp;utm_campaign=content&amp;utm_content=blog-fblive-cherise-shockley https://mysugr.com/apps/</t>
  </si>
  <si>
    <t>https://www.healthline.com/diabetesmine/diabetes-foot-complications-tools?utm_source=twitter&amp;utm_medium=social&amp;utm_campaign=diabetesmineom https://www.healthline.com/diabetesmine/apply-for-2019-diabetesmine-patient-voices-contest?utm_source=instagram&amp;utm_medium=social&amp;utm_campaign=diabetesmineom&amp;utm_content=Technology+News https://www.healthline.com/diabetesmine/around-diabetes-online-community-may-2019?utm_source=twitter&amp;utm_medium=social&amp;utm_campaign=diabetesmineom https://www.healthline.com/diabetesmine/american-diabetes-association-rebranding?utm_source=twitter&amp;utm_medium=social&amp;utm_campaign=diabetesmineom https://www.healthline.com/diabetesmine/apply-for-2019-diabetesmine-patient-voices-contest?utm_source=twitter&amp;utm_medium=social&amp;utm_campaign=diabetesmineom&amp;utm_content=Technology+News</t>
  </si>
  <si>
    <t>https://bit.ly/2I9xNTG https://nei.nih.gov/hvm</t>
  </si>
  <si>
    <t>Top URLs in Tweet by Salience</t>
  </si>
  <si>
    <t>https://mysugr.com/apps/ https://mysugr.com/inspiration-exchange-diabetes-moments-podcast-with-cherise-shockley/?utm_source=twitter&amp;utm_medium=post&amp;utm_campaign=content&amp;utm_content=blog-fblive-cherise-shockley</t>
  </si>
  <si>
    <t>Top Domains in Tweet by Count</t>
  </si>
  <si>
    <t>accu-chek.com healthline.com libsynpro.com libsyn.com twitter.com amazon.com jdrf.org diabetes.org diabetesforecast.org beyondtype2.org</t>
  </si>
  <si>
    <t>bit.ly nih.gov</t>
  </si>
  <si>
    <t>Top Domains in Tweet by Salience</t>
  </si>
  <si>
    <t>Top Hashtags in Tweet by Count</t>
  </si>
  <si>
    <t>mydadsahero accuchekpakistan accuchek</t>
  </si>
  <si>
    <t>doc diabetes dblog ada2019 gestationaldiabetes languagematters womenwithdiabetes empathymatters talkaboutcomplications type2diabetes</t>
  </si>
  <si>
    <t>accuchek freeshipping brandnewmintboxes accuchekguideteststrips teststripsforsale diabeticsuppliesforsale accuchekfastclix lancetsforsale samebusinessdayshipping fastclixlancets</t>
  </si>
  <si>
    <t>answers if bigpharma fuckyou fucking_app</t>
  </si>
  <si>
    <t>mysugr accu weekend diabetes zomer leeninsulinepomp diabetesdagboek vaderdag2019 buitenspeeldag mobile</t>
  </si>
  <si>
    <t>accuchek instant medidor diabetes consejo app fastclix accu performanano vidasana</t>
  </si>
  <si>
    <t>accuchek freeshipping brandnewmintboxes accuchekguideteststrips teststripsforsale accucheklancets lancetsforsale 400teststripsfor expires9 diabeticsuppliesebay</t>
  </si>
  <si>
    <t>doc lowcarb t2d dsma</t>
  </si>
  <si>
    <t>mentalhealthmonth healthyvisionmonth myvisionmyfuture</t>
  </si>
  <si>
    <t>Top Hashtags in Tweet by Salience</t>
  </si>
  <si>
    <t>accuchekpakistan accuchek mydadsahero</t>
  </si>
  <si>
    <t>diabetes dblog doc ada2019 gestationaldiabetes languagematters womenwithdiabetes empathymatters talkaboutcomplications type2diabetes</t>
  </si>
  <si>
    <t>freeshipping brandnewmintboxes accuchekguideteststrips teststripsforsale diabeticsuppliesforsale accuchekfastclix lancetsforsale samebusinessdayshipping fastclixlancets brandnewboxes</t>
  </si>
  <si>
    <t>instant medidor diabetes consejo app fastclix accu performanano vidasana accuchek</t>
  </si>
  <si>
    <t>mdi accuchekguideme insulindependent accuchek sexybetic diabetes t1d typeone typeonediabetes insulin</t>
  </si>
  <si>
    <t>freeshipping brandnewmintboxes accuchekguideteststrips teststripsforsale accucheklancets lancetsforsale 400teststripsfor expires9 diabeticsuppliesebay only</t>
  </si>
  <si>
    <t>ddata dblog doc diabetes</t>
  </si>
  <si>
    <t>Top Words in Tweet by Count</t>
  </si>
  <si>
    <t>1 cancer patients treated immunotherapies immune system goes haywire attacks</t>
  </si>
  <si>
    <t>trigger finger lesser known complication diabetes learn everything need know</t>
  </si>
  <si>
    <t>accuchek_pk opt healthier food options sehri iftaar ramadan #accuchek</t>
  </si>
  <si>
    <t>accu chek wishes #mydadsahero father globe eid mubarak sultan swing</t>
  </si>
  <si>
    <t>fact type 1 diabetics change way manage condition healthcare companies</t>
  </si>
  <si>
    <t>cs diabetes 2 sorry hi gretchen day 1 check great</t>
  </si>
  <si>
    <t>accuchek_us skipamania</t>
  </si>
  <si>
    <t>check out accu chek compact plus blood glucose monitoring system</t>
  </si>
  <si>
    <t>via rightrelevance thanks accuchek_us conversation diabetes disability 6 22 19</t>
  </si>
  <si>
    <t>check lipbalmdesigns accu guide blood glucose monitoring system smartphone compatible</t>
  </si>
  <si>
    <t>new #accuchek accu via ebay check chek exp out guide</t>
  </si>
  <si>
    <t>myribeatriz lo unico yo usé el aparato para esas tiras</t>
  </si>
  <si>
    <t>soylapolaca yo estoy segura que si ayudan con muchos los</t>
  </si>
  <si>
    <t>sin remolino202 myribeatriz alefiliberti mi mamá pami le cubre cargo</t>
  </si>
  <si>
    <t>que si y yo estoy segura ayudan con muchos los</t>
  </si>
  <si>
    <t>day 5 insulin pump results astounding thought dream having level</t>
  </si>
  <si>
    <t>oferta de liquidacion en glucometros accu chek performa nuevos pregunta</t>
  </si>
  <si>
    <t>exciting news regarding european travel insulin pump cgm freestyle libre</t>
  </si>
  <si>
    <t>semarroy72 exciting news regarding european travel insulin pump cgm freestyle</t>
  </si>
  <si>
    <t>accuchek_us app phone att attcares use device need googleplay actually</t>
  </si>
  <si>
    <t>je een de van het en op met voor dat</t>
  </si>
  <si>
    <t>de roche que novedades antes ponerme bomba fuí usuario del</t>
  </si>
  <si>
    <t>insurance gdubs_16 carefirst holy shit answered yeah fuck cause ve</t>
  </si>
  <si>
    <t>expert beyondtype1 due starting medtronic 640g pump ve changed aviva</t>
  </si>
  <si>
    <t>agua más accuchekchile el es diurética mientras tomemos sin importar</t>
  </si>
  <si>
    <t>de 00 #accuchek atención hrs nuestro servicio al cliente y</t>
  </si>
  <si>
    <t>lividlipids accuchek_us ugh bs</t>
  </si>
  <si>
    <t>very abruptly insurance longer covering blood glucose meter strips using</t>
  </si>
  <si>
    <t>super stoked ongoing results # #digitaltherapeutic combination therapeutic roche diabetes</t>
  </si>
  <si>
    <t>tenemos lo que necesitas para cuidar tu salud despachos todo</t>
  </si>
  <si>
    <t>gogofriends penting lho untuk cek gula darahmu yukk dapatkan di</t>
  </si>
  <si>
    <t>#gbdoc prefer insulinx expert mdi use thanks organiclemon</t>
  </si>
  <si>
    <t>new accu #accuchek via ebay chek exp check out brand</t>
  </si>
  <si>
    <t>readings freestylediabet getting wildly different comparing sensor compared glucose meter</t>
  </si>
  <si>
    <t>accuchekindia accuchek_us accuchek_ca difference between accu chek 'active' 'instant s'</t>
  </si>
  <si>
    <t>know more sumitsh25408426 accuchek_us accuchek_ca hi sumit kindly visit product</t>
  </si>
  <si>
    <t>mysugr today learn more cherise shockley sweetercherise new accuchek_us #diabetesmoments</t>
  </si>
  <si>
    <t>accuchek_us today learn more cherise shockley sweetercherise new #diabetesmoments podcast</t>
  </si>
  <si>
    <t>help accuchek_us cvspharmacy rejected call told simplepay hi kari called</t>
  </si>
  <si>
    <t>accuchek_us thank uk twitter feed</t>
  </si>
  <si>
    <t>s accuchek_us amdiabetesassn gre such tests administered schools work disability</t>
  </si>
  <si>
    <t>accuchek_us thank</t>
  </si>
  <si>
    <t>accuchek_us thanks went much better expected stopped having high hopes</t>
  </si>
  <si>
    <t>cool accuchek_us please charge less testing supplies everyone privileged thanks</t>
  </si>
  <si>
    <t>behavioral advocate aggressive self treatment appropriate support services type 2</t>
  </si>
  <si>
    <t>accuchek_us haha m willing share #doc s done amazing stuff</t>
  </si>
  <si>
    <t>thank accuchek_us live back beyondtype2 diatribe diabetesmine much responding fast</t>
  </si>
  <si>
    <t>planning summer trip check list 21 tips traveling #diabetes</t>
  </si>
  <si>
    <t>monitor supported accuchek_us guide app new samsung 10 phone need</t>
  </si>
  <si>
    <t>#dblog #doc #diabetes rk years diabetes mine patient voices contest</t>
  </si>
  <si>
    <t>accuchek_us know someone hey everyone re enjoying fab sf weather</t>
  </si>
  <si>
    <t>quiet here lately balance breaking twitter hiatus 6 22 little</t>
  </si>
  <si>
    <t>diabetes people pwds ways cause face increased risk developing depression</t>
  </si>
  <si>
    <t>dinner weekend</t>
  </si>
  <si>
    <t>accuchek_us know always willing bare</t>
  </si>
  <si>
    <t>accuchek_us thank m trying</t>
  </si>
  <si>
    <t>accuchek_us thank much</t>
  </si>
  <si>
    <t>emotional support key #diabetes dx beyond #ada2019 #empathymatters #talkaboutcomplications</t>
  </si>
  <si>
    <t>accuchek_us thank excited feel kid gold ring merry go round</t>
  </si>
  <si>
    <t>accuchek_us app work android device retrain whoever wrote reason sony</t>
  </si>
  <si>
    <t>pods come seattle wa june spotlight learn meetup group erin</t>
  </si>
  <si>
    <t>qc trillion dollar idea doesn t require actually lose money</t>
  </si>
  <si>
    <t>Top Words in Tweet by Salience</t>
  </si>
  <si>
    <t>wishes #mydadsahero accu chek father globe eid mubarak sultan swing</t>
  </si>
  <si>
    <t>diabetes 2 cs podcasts sorry hi 1 gretchen day check</t>
  </si>
  <si>
    <t>conversation diabetes disability 6 22 19 little suga' golden roasted</t>
  </si>
  <si>
    <t>via ebay out new check lipbalmdesigns accu guide blood glucose</t>
  </si>
  <si>
    <t>2020 boxes fastclix 100 2 50 test strips new brand</t>
  </si>
  <si>
    <t>roche la beba porque ya sabemos esperamos por ioma el</t>
  </si>
  <si>
    <t>people app device attcares install updates att use need googleplay</t>
  </si>
  <si>
    <t>een van op en vader tijd voor dat met het</t>
  </si>
  <si>
    <t>00 de hrs atención para más la agua presencial es</t>
  </si>
  <si>
    <t>meter mysugr_us mysugr guide #mdi #accuchekguideme s case fancy #insulindependent</t>
  </si>
  <si>
    <t>organiclemon #gbdoc prefer insulinx expert mdi use thanks</t>
  </si>
  <si>
    <t>2020 6 fastclix 100 2 lancets 2022 free shipping boxes</t>
  </si>
  <si>
    <t>steelhoof app hi definitely create account use here's link page</t>
  </si>
  <si>
    <t>call told simplepay hi kari called number nice center agent</t>
  </si>
  <si>
    <t>thank uk twitter feed accuchek_us</t>
  </si>
  <si>
    <t>live back beyondtype2 diatribe diabetesmine much responding fast new test</t>
  </si>
  <si>
    <t>years diabetes mine patient voices contest grumpy_pumper began blister 20</t>
  </si>
  <si>
    <t>pwds cause face increased risk developing depression fuelyourcore 6 educators</t>
  </si>
  <si>
    <t>retrain whoever wrote reason sony stock motorola one unless know</t>
  </si>
  <si>
    <t>Top Word Pairs in Tweet by Count</t>
  </si>
  <si>
    <t>1,cancer  cancer,patients  patients,treated  treated,immunotherapies  immunotherapies,immune  immune,system  system,goes  goes,haywire  haywire,attacks  attacks,beta</t>
  </si>
  <si>
    <t>trigger,finger  finger,lesser  lesser,known  known,complication  complication,diabetes  diabetes,learn  learn,everything  everything,need  need,know  know,latest</t>
  </si>
  <si>
    <t>accuchek_pk,opt  opt,healthier  healthier,food  food,options  options,sehri  sehri,iftaar  iftaar,ramadan  ramadan,#accuchek</t>
  </si>
  <si>
    <t>accu,chek  chek,wishes  eid,mubarak  wishes,sultan  sultan,swing  swing,wasimakramlive  wasimakramlive,happiness  happiness,world  congratulations,winners  winners,#mydadsahero</t>
  </si>
  <si>
    <t>fact,type  type,1  1,diabetics  diabetics,change  change,way  way,manage  manage,condition  condition,healthcare  healthcare,companies  companies,care</t>
  </si>
  <si>
    <t>great,day  check,out  day,gretchen  sorry,hear  inspiration,exchange  exchange,diabetes  diabetes,moments  apple,podcasts  podcasts,spotify  spotify,google</t>
  </si>
  <si>
    <t>accuchek_us,skipamania</t>
  </si>
  <si>
    <t>check,out  out,accu  accu,chek  chek,compact  compact,plus  plus,blood  blood,glucose  glucose,monitoring  monitoring,system  system,meter</t>
  </si>
  <si>
    <t>via,rightrelevance  rightrelevance,thanks  thanks,accuchek_us  conversation,diabetes  diabetes,disability  disability,6  6,22  22,19  19,little  little,suga'</t>
  </si>
  <si>
    <t>accu,check  check,guide  guide,blood  blood,glucose  glucose,monitoring  monitoring,system  system,smartphone  smartphone,compatible  compatible,#accuchek  lipbalmdesigns,accu</t>
  </si>
  <si>
    <t>via,ebay  #accuchek,via  accu,chek  check,out  brand,new  2022,free  new,accu  chek,fastclix  100,2  2,lancets</t>
  </si>
  <si>
    <t>myribeatriz,lo  lo,unico  unico,yo  yo,usé  usé,el  el,aparato  aparato,para  para,esas  esas,tiras  tiras,y</t>
  </si>
  <si>
    <t>soylapolaca,yo  yo,estoy  estoy,segura  segura,que  que,si  si,ayudan  ayudan,con  con,muchos  muchos,los  los,amigos</t>
  </si>
  <si>
    <t>remolino202,myribeatriz  myribeatriz,alefiliberti  alefiliberti,mi  mi,mamá  mamá,pami  pami,le  le,cubre  cubre,sin  sin,cargo  cargo,50</t>
  </si>
  <si>
    <t>que,si  yo,estoy  estoy,segura  segura,que  si,ayudan  ayudan,con  con,muchos  muchos,los  los,amigos  amigos,de</t>
  </si>
  <si>
    <t>day,5  5,insulin  insulin,pump  pump,results  results,astounding  astounding,thought  thought,dream  dream,having  having,level  level,control</t>
  </si>
  <si>
    <t>oferta,de  de,liquidacion  liquidacion,en  en,glucometros  glucometros,accu  accu,chek  chek,performa  performa,nuevos  nuevos,pregunta  pregunta,ya</t>
  </si>
  <si>
    <t>exciting,news  news,regarding  regarding,european  european,travel  travel,insulin  insulin,pump  pump,cgm  cgm,freestyle  freestyle,libre  libre,diabetescouk</t>
  </si>
  <si>
    <t>semarroy72,exciting  exciting,news  news,regarding  regarding,european  european,travel  travel,insulin  insulin,pump  pump,cgm  cgm,freestyle  freestyle,libre</t>
  </si>
  <si>
    <t>blood,sugar  google,play  att,version  accuchek_us,going  high,horse  mysugr,accuchek_us  accuchek_us,thanks  accuchek_us,use  use,mysugr  mysugr,without</t>
  </si>
  <si>
    <t>je,een  op,de  van,de  wensen,je  met,je  op,tijd  aan,te  te,vragen  op,onze  onze,website</t>
  </si>
  <si>
    <t>de,roche  novedades,de  roche,antes  antes,de  de,ponerme  ponerme,bomba  bomba,fuí  fuí,usuario  usuario,del  del,accuchek</t>
  </si>
  <si>
    <t>gdubs_16,carefirst  carefirst,holy  holy,shit  shit,answered  answered,yeah  yeah,fuck  fuck,insurance  insurance,cause  cause,ve  ve,used</t>
  </si>
  <si>
    <t>beyondtype1,due  due,starting  starting,medtronic  medtronic,640g  640g,pump  pump,ve  ve,changed  changed,accuchek  accuchek,aviva  aviva,expert</t>
  </si>
  <si>
    <t>accuchekchile,el  el,agua  agua,es  es,diurética  diurética,mientras  mientras,más  más,agua  agua,tomemos  tomemos,sin  sin,importar</t>
  </si>
  <si>
    <t>de,atención  00,hrs  servicio,de  atención,al  al,cliente  horarios,de  de,nuestro  nuestro,servicio  lunes,viernes  viernes,de</t>
  </si>
  <si>
    <t>lividlipids,accuchek_us  accuchek_us,ugh  ugh,bs</t>
  </si>
  <si>
    <t>abruptly,insurance  insurance,longer  longer,covering  covering,blood  blood,glucose  glucose,meter  meter,strips  strips,using  using,years  years,accuchek_us</t>
  </si>
  <si>
    <t>super,stoked  stoked,ongoing  ongoing,results  results,#  #,#digitaltherapeutic  #digitaltherapeutic,combination  combination,therapeutic  therapeutic,roche  roche,diabetes  diabetes,care's</t>
  </si>
  <si>
    <t>tenemos,lo  lo,que  que,necesitas  necesitas,para  para,cuidar  cuidar,tu  tu,salud  salud,despachos  despachos,todo  todo,chile</t>
  </si>
  <si>
    <t>gogofriends,penting  penting,lho  lho,untuk  untuk,cek  cek,gula  gula,darahmu  darahmu,yukk  yukk,dapatkan  dapatkan,di  di,atau</t>
  </si>
  <si>
    <t>#gbdoc,prefer  prefer,insulinx  insulinx,accuchek  accuchek,expert  expert,mdi  mdi,use  use,thanks  organiclemon,#gbdoc</t>
  </si>
  <si>
    <t>via,ebay  accu,chek  #accuchek,via  check,out  brand,new  new,accu  chek,guide  guide,brand  50,test  test,strips</t>
  </si>
  <si>
    <t>freestylediabet,getting  getting,wildly  wildly,different  different,readings  readings,comparing  comparing,readings  readings,sensor  sensor,compared  compared,accuchek  accuchek,glucose</t>
  </si>
  <si>
    <t>accuchekindia,accuchek_us  accuchek_us,accuchek_ca  accuchek_ca,difference  difference,between  between,accu  accu,chek  chek,'active'  'active','instant  'instant,s'  s',one</t>
  </si>
  <si>
    <t>know,more  sumitsh25408426,accuchek_us  accuchek_us,accuchek_ca  accuchek_ca,hi  hi,sumit  sumit,kindly  kindly,visit  visit,know  more,product  product,know</t>
  </si>
  <si>
    <t>mysugr,today  today,learn  learn,more  more,cherise  cherise,shockley  shockley,sweetercherise  sweetercherise,new  new,accuchek_us  accuchek_us,#diabetesmoments  #diabetesmoments,podcast</t>
  </si>
  <si>
    <t>accuchek_us,hi  hi,kari  kari,called  called,number  number,nice  nice,call  call,center  center,agent  agent,told  told,technical</t>
  </si>
  <si>
    <t>accuchek_us,thank  accuchek_us,uk  uk,twitter  twitter,feed</t>
  </si>
  <si>
    <t>accuchek_us,amdiabetesassn  amdiabetesassn,gre  gre,s  s,such  such,tests  tests,administered  administered,schools  schools,work  work,disability  disability,center</t>
  </si>
  <si>
    <t>accuchek_us,thanks  thanks,went  went,much  much,better  better,expected  expected,stopped  stopped,having  having,high  high,hopes  hopes,quite</t>
  </si>
  <si>
    <t>cool,cool  accuchek_us,cool  cool,please  please,charge  charge,less  less,testing  testing,supplies  supplies,everyone  everyone,privileged  privileged,thanks</t>
  </si>
  <si>
    <t>advocate,aggressive  aggressive,behavioral  behavioral,self  self,treatment  treatment,appropriate  appropriate,support  support,services  services,type  type,2  2,diabetes</t>
  </si>
  <si>
    <t>accuchek_us,haha  haha,m  m,willing  willing,share  share,#doc  #doc,s  s,done  done,amazing  amazing,stuff  5,go</t>
  </si>
  <si>
    <t>accuchek_us,beyondtype2  beyondtype2,diatribe  diatribe,diabetesmine  diabetesmine,thank  thank,much  much,responding  responding,fast  fast,new  new,test  test,taken</t>
  </si>
  <si>
    <t>planning,summer  summer,trip  trip,check  check,list  list,21  21,tips  tips,traveling  traveling,#diabetes</t>
  </si>
  <si>
    <t>accuchek_us,guide  guide,monitor  monitor,app  app,supported  supported,new  new,samsung  samsung,10  10,phone  phone,supported  supported,need</t>
  </si>
  <si>
    <t>#dblog,#doc  #doc,#diabetes  #diabetes,rk  diabetes,mine  mine,patient  patient,voices  voices,contest  contest,#dblog  grumpy_pumper,began  began,blister</t>
  </si>
  <si>
    <t>accuchek_us,know  know,someone  hey,everyone  everyone,re  re,enjoying  enjoying,fab  fab,sf  sf,weather  weather,learning  learning,much</t>
  </si>
  <si>
    <t>quiet,here  here,lately  lately,balance  balance,breaking  breaking,twitter  twitter,hiatus  hiatus,6  6,22  22,little  little,suga'</t>
  </si>
  <si>
    <t>people,diabetes  diabetes,pwds  pwds,face  face,increased  increased,risk  risk,developing  developing,depression  depression,fuelyourcore  fuelyourcore,6  6,ways</t>
  </si>
  <si>
    <t>dinner,weekend</t>
  </si>
  <si>
    <t>accuchek_us,know  know,always  always,willing  willing,bare</t>
  </si>
  <si>
    <t>accuchek_us,thank  thank,m  m,trying</t>
  </si>
  <si>
    <t>accuchek_us,thank  thank,much</t>
  </si>
  <si>
    <t>emotional,support  support,key  key,#diabetes  #diabetes,dx  dx,beyond  beyond,#ada2019  #ada2019,#empathymatters  #empathymatters,#talkaboutcomplications</t>
  </si>
  <si>
    <t>accuchek_us,thank  thank,excited  excited,feel  feel,kid  kid,gold  gold,ring  ring,merry  merry,go  go,round</t>
  </si>
  <si>
    <t>accuchek_us,retrain  retrain,whoever  whoever,wrote  wrote,app  app,reason  reason,work  work,sony  sony,stock  stock,android  android,device</t>
  </si>
  <si>
    <t>come,seattle  seattle,wa  wa,june  june,pods  pods,spotlight  spotlight,learn  learn,pods  pods,meetup  meetup,group  group,erin</t>
  </si>
  <si>
    <t>trillion,dollar  dollar,idea  idea,accuchek  accuchek,doesn  doesn,t  t,require  require,qc  qc,actually  actually,lose  lose,money</t>
  </si>
  <si>
    <t>Top Word Pairs in Tweet by Salience</t>
  </si>
  <si>
    <t>chek,wishes  accu,chek  eid,mubarak  wishes,sultan  sultan,swing  swing,wasimakramlive  wasimakramlive,happiness  happiness,world  congratulations,winners  winners,#mydadsahero</t>
  </si>
  <si>
    <t>conversation,diabetes  diabetes,disability  disability,6  6,22  22,19  19,little  little,suga'  suga',via  golden,roasted  roasted,turkey</t>
  </si>
  <si>
    <t>lipbalmdesigns,accu  #accuchek,via  via,ebay  lipbalmdesigns,check  check,out  out,new  new,accu  accu,check  check,guide  guide,blood</t>
  </si>
  <si>
    <t>fastclix,100  out,new  chek,fastclix  100,2  2,lancets  exp,2022  free,shipping  shipping,#accuchek  chek,guide  guide,brand</t>
  </si>
  <si>
    <t>mano,la  la,beba  beba,porque  porque,ya  ya,sabemos  sabemos,que  si,esperamos  esperamos,por  por,ioma  ioma,el</t>
  </si>
  <si>
    <t>met,je  op,tijd  mijn,vader  op,een  al,fitr  van,een  je,een  op,de  van,de  wensen,je</t>
  </si>
  <si>
    <t>00,hrs  de,atención  atención,presencial  presencial,de  cliente,lunes  horarios,de  de,nuestro  nuestro,servicio  lunes,viernes  viernes,de</t>
  </si>
  <si>
    <t>mysugr_us,mysugr  #accuchekguideme,#accuchek  #accuchek,#mysugr  #typeonediabetes,#insulin  accuchek_us,guide  guide,meter  #typeonediabetes,#mdi  #mdi,#insulin  accuchek_us,mysugr_us  #accuchek,#accuchekguideme</t>
  </si>
  <si>
    <t>organiclemon,#gbdoc  #gbdoc,prefer  prefer,insulinx  insulinx,accuchek  accuchek,expert  expert,mdi  mdi,use  use,thanks</t>
  </si>
  <si>
    <t>exp,6  6,2020  chek,fastclix  100,2  2,lancets  exp,2022  2022,free  free,shipping  shipping,#accuchek  box,50</t>
  </si>
  <si>
    <t>steelhoof,accuchek_us  accuchek_us,hi  hi,steelhoof  steelhoof,definitely  definitely,create  create,account  account,use  use,app  app,here's  here's,link</t>
  </si>
  <si>
    <t>diabetes,mine  mine,patient  patient,voices  voices,contest  contest,#dblog  grumpy_pumper,began  began,blister  blister,20  20,years  years,type</t>
  </si>
  <si>
    <t>diabetes,pwds  pwds,face  face,increased  increased,risk  risk,developing  developing,depression  depression,fuelyourcore  fuelyourcore,6  6,ways  ways,diabetes</t>
  </si>
  <si>
    <t>Word</t>
  </si>
  <si>
    <t>strips</t>
  </si>
  <si>
    <t>brand</t>
  </si>
  <si>
    <t>free</t>
  </si>
  <si>
    <t>00</t>
  </si>
  <si>
    <t>compatible</t>
  </si>
  <si>
    <t>test</t>
  </si>
  <si>
    <t>2020</t>
  </si>
  <si>
    <t>fastclix</t>
  </si>
  <si>
    <t>lancets</t>
  </si>
  <si>
    <t>2022</t>
  </si>
  <si>
    <t>shipping</t>
  </si>
  <si>
    <t>6</t>
  </si>
  <si>
    <t>100</t>
  </si>
  <si>
    <t>50</t>
  </si>
  <si>
    <t>boxes</t>
  </si>
  <si>
    <t>dar</t>
  </si>
  <si>
    <t>mano</t>
  </si>
  <si>
    <t>blood</t>
  </si>
  <si>
    <t>day</t>
  </si>
  <si>
    <t>5</t>
  </si>
  <si>
    <t>glucose</t>
  </si>
  <si>
    <t>system</t>
  </si>
  <si>
    <t>use</t>
  </si>
  <si>
    <t>smartphone</t>
  </si>
  <si>
    <t>atención</t>
  </si>
  <si>
    <t>type</t>
  </si>
  <si>
    <t>rk</t>
  </si>
  <si>
    <t>need</t>
  </si>
  <si>
    <t>#freeshipping</t>
  </si>
  <si>
    <t>monitoring</t>
  </si>
  <si>
    <t>hrs</t>
  </si>
  <si>
    <t>gretchen</t>
  </si>
  <si>
    <t>here</t>
  </si>
  <si>
    <t>great</t>
  </si>
  <si>
    <t>time</t>
  </si>
  <si>
    <t>way</t>
  </si>
  <si>
    <t>9</t>
  </si>
  <si>
    <t>thanks</t>
  </si>
  <si>
    <t>please</t>
  </si>
  <si>
    <t>help</t>
  </si>
  <si>
    <t>meter</t>
  </si>
  <si>
    <t>met</t>
  </si>
  <si>
    <t>102</t>
  </si>
  <si>
    <t>freestyle</t>
  </si>
  <si>
    <t>libre</t>
  </si>
  <si>
    <t>congratulations</t>
  </si>
  <si>
    <t>support</t>
  </si>
  <si>
    <t>podcasts</t>
  </si>
  <si>
    <t>years</t>
  </si>
  <si>
    <t>sure</t>
  </si>
  <si>
    <t>people</t>
  </si>
  <si>
    <t>s</t>
  </si>
  <si>
    <t>list</t>
  </si>
  <si>
    <t>one</t>
  </si>
  <si>
    <t>hope</t>
  </si>
  <si>
    <t>podcast</t>
  </si>
  <si>
    <t>#t2d</t>
  </si>
  <si>
    <t>kari</t>
  </si>
  <si>
    <t>call</t>
  </si>
  <si>
    <t>#brandnewmintboxes</t>
  </si>
  <si>
    <t>#mdi</t>
  </si>
  <si>
    <t>#accuchekguideme</t>
  </si>
  <si>
    <t>nuestro</t>
  </si>
  <si>
    <t>nice</t>
  </si>
  <si>
    <t>hear</t>
  </si>
  <si>
    <t>available</t>
  </si>
  <si>
    <t>#ada2019</t>
  </si>
  <si>
    <t>google</t>
  </si>
  <si>
    <t>same</t>
  </si>
  <si>
    <t>8</t>
  </si>
  <si>
    <t>#accuchekguideteststrips</t>
  </si>
  <si>
    <t>#teststripsforsale</t>
  </si>
  <si>
    <t>servicio</t>
  </si>
  <si>
    <t>cliente</t>
  </si>
  <si>
    <t>13</t>
  </si>
  <si>
    <t>voor</t>
  </si>
  <si>
    <t>dat</t>
  </si>
  <si>
    <t>als</t>
  </si>
  <si>
    <t>t</t>
  </si>
  <si>
    <t>pods</t>
  </si>
  <si>
    <t>back</t>
  </si>
  <si>
    <t>work</t>
  </si>
  <si>
    <t>go</t>
  </si>
  <si>
    <t>much</t>
  </si>
  <si>
    <t>inspiration</t>
  </si>
  <si>
    <t>apple</t>
  </si>
  <si>
    <t>m</t>
  </si>
  <si>
    <t>website</t>
  </si>
  <si>
    <t>pwds</t>
  </si>
  <si>
    <t>cause</t>
  </si>
  <si>
    <t>easy</t>
  </si>
  <si>
    <t>send</t>
  </si>
  <si>
    <t>mine</t>
  </si>
  <si>
    <t>contest</t>
  </si>
  <si>
    <t>very</t>
  </si>
  <si>
    <t>contact</t>
  </si>
  <si>
    <t>u</t>
  </si>
  <si>
    <t>mysugr_us</t>
  </si>
  <si>
    <t>horarios</t>
  </si>
  <si>
    <t>lunes</t>
  </si>
  <si>
    <t>viernes</t>
  </si>
  <si>
    <t>09</t>
  </si>
  <si>
    <t>14</t>
  </si>
  <si>
    <t>18</t>
  </si>
  <si>
    <t>niet</t>
  </si>
  <si>
    <t>hebt</t>
  </si>
  <si>
    <t>actually</t>
  </si>
  <si>
    <t>june</t>
  </si>
  <si>
    <t>inconvenience</t>
  </si>
  <si>
    <t>download</t>
  </si>
  <si>
    <t>welcome</t>
  </si>
  <si>
    <t>see</t>
  </si>
  <si>
    <t>well</t>
  </si>
  <si>
    <t>goes</t>
  </si>
  <si>
    <t>sending</t>
  </si>
  <si>
    <t>vibes</t>
  </si>
  <si>
    <t>exchange</t>
  </si>
  <si>
    <t>moments</t>
  </si>
  <si>
    <t>listen</t>
  </si>
  <si>
    <t>spotify</t>
  </si>
  <si>
    <t>told</t>
  </si>
  <si>
    <t>products</t>
  </si>
  <si>
    <t>diagnosis</t>
  </si>
  <si>
    <t>life</t>
  </si>
  <si>
    <t>latest</t>
  </si>
  <si>
    <t>live</t>
  </si>
  <si>
    <t>sugar</t>
  </si>
  <si>
    <t>information</t>
  </si>
  <si>
    <t>developing</t>
  </si>
  <si>
    <t>resources</t>
  </si>
  <si>
    <t>hey</t>
  </si>
  <si>
    <t>everyone</t>
  </si>
  <si>
    <t>again</t>
  </si>
  <si>
    <t>patient</t>
  </si>
  <si>
    <t>voices</t>
  </si>
  <si>
    <t>software</t>
  </si>
  <si>
    <t>want</t>
  </si>
  <si>
    <t>getting</t>
  </si>
  <si>
    <t>ron</t>
  </si>
  <si>
    <t>#diabetesmoments</t>
  </si>
  <si>
    <t>catch</t>
  </si>
  <si>
    <t>#diabeticsuppliesforsale</t>
  </si>
  <si>
    <t>tu</t>
  </si>
  <si>
    <t>presencial</t>
  </si>
  <si>
    <t>agua</t>
  </si>
  <si>
    <t>going</t>
  </si>
  <si>
    <t>tijd</t>
  </si>
  <si>
    <t>dit</t>
  </si>
  <si>
    <t>gratis</t>
  </si>
  <si>
    <t>ook</t>
  </si>
  <si>
    <t>om</t>
  </si>
  <si>
    <t>nu</t>
  </si>
  <si>
    <t>wat</t>
  </si>
  <si>
    <t>vials</t>
  </si>
  <si>
    <t>apologize</t>
  </si>
  <si>
    <t>devices</t>
  </si>
  <si>
    <t>updates</t>
  </si>
  <si>
    <t>android</t>
  </si>
  <si>
    <t>feel</t>
  </si>
  <si>
    <t>appointment</t>
  </si>
  <si>
    <t>went</t>
  </si>
  <si>
    <t>manage</t>
  </si>
  <si>
    <t>re</t>
  </si>
  <si>
    <t>visit</t>
  </si>
  <si>
    <t>willing</t>
  </si>
  <si>
    <t>number</t>
  </si>
  <si>
    <t>site</t>
  </si>
  <si>
    <t>ada</t>
  </si>
  <si>
    <t>ways</t>
  </si>
  <si>
    <t>keep</t>
  </si>
  <si>
    <t>breaking</t>
  </si>
  <si>
    <t>twitter</t>
  </si>
  <si>
    <t>22</t>
  </si>
  <si>
    <t>little</t>
  </si>
  <si>
    <t>conversation</t>
  </si>
  <si>
    <t>message</t>
  </si>
  <si>
    <t>forget</t>
  </si>
  <si>
    <t>yourself</t>
  </si>
  <si>
    <t>#type2diabetes</t>
  </si>
  <si>
    <t>dm</t>
  </si>
  <si>
    <t>make</t>
  </si>
  <si>
    <t>here's</t>
  </si>
  <si>
    <t>past</t>
  </si>
  <si>
    <t>2019</t>
  </si>
  <si>
    <t>supported</t>
  </si>
  <si>
    <t>compatibility</t>
  </si>
  <si>
    <t>10</t>
  </si>
  <si>
    <t>helps</t>
  </si>
  <si>
    <t>change</t>
  </si>
  <si>
    <t>recipes</t>
  </si>
  <si>
    <t>behavioral</t>
  </si>
  <si>
    <t>self</t>
  </si>
  <si>
    <t>never</t>
  </si>
  <si>
    <t>cool</t>
  </si>
  <si>
    <t>having</t>
  </si>
  <si>
    <t>high</t>
  </si>
  <si>
    <t>up</t>
  </si>
  <si>
    <t>fact</t>
  </si>
  <si>
    <t>happened</t>
  </si>
  <si>
    <t>page</t>
  </si>
  <si>
    <t>being</t>
  </si>
  <si>
    <t>rejected</t>
  </si>
  <si>
    <t>800</t>
  </si>
  <si>
    <t>858</t>
  </si>
  <si>
    <t>8072</t>
  </si>
  <si>
    <t>chat</t>
  </si>
  <si>
    <t>price</t>
  </si>
  <si>
    <t>account</t>
  </si>
  <si>
    <t>year</t>
  </si>
  <si>
    <t>#diabetesawareness</t>
  </si>
  <si>
    <t>#diabetescommunity</t>
  </si>
  <si>
    <t>#diabeteslife</t>
  </si>
  <si>
    <t>without</t>
  </si>
  <si>
    <t>#lancetsforsale</t>
  </si>
  <si>
    <t>control</t>
  </si>
  <si>
    <t>case</t>
  </si>
  <si>
    <t>#accu</t>
  </si>
  <si>
    <t>performa</t>
  </si>
  <si>
    <t>día</t>
  </si>
  <si>
    <t>aan</t>
  </si>
  <si>
    <t>vragen</t>
  </si>
  <si>
    <t>maakt</t>
  </si>
  <si>
    <t>heel</t>
  </si>
  <si>
    <t>vader</t>
  </si>
  <si>
    <t>zo</t>
  </si>
  <si>
    <t>jij</t>
  </si>
  <si>
    <t>wensen</t>
  </si>
  <si>
    <t>kunt</t>
  </si>
  <si>
    <t>er</t>
  </si>
  <si>
    <t>hoe</t>
  </si>
  <si>
    <t>eid</t>
  </si>
  <si>
    <t>qc</t>
  </si>
  <si>
    <t>come</t>
  </si>
  <si>
    <t>seattle</t>
  </si>
  <si>
    <t>wa</t>
  </si>
  <si>
    <t>spotlight</t>
  </si>
  <si>
    <t>meetup</t>
  </si>
  <si>
    <t>group</t>
  </si>
  <si>
    <t>erin</t>
  </si>
  <si>
    <t>sharing</t>
  </si>
  <si>
    <t>oh</t>
  </si>
  <si>
    <t>view</t>
  </si>
  <si>
    <t>using</t>
  </si>
  <si>
    <t>even</t>
  </si>
  <si>
    <t>better</t>
  </si>
  <si>
    <t>think</t>
  </si>
  <si>
    <t>#gestationaldiabetes</t>
  </si>
  <si>
    <t>excited</t>
  </si>
  <si>
    <t>emotional</t>
  </si>
  <si>
    <t>key</t>
  </si>
  <si>
    <t>dx</t>
  </si>
  <si>
    <t>beyond</t>
  </si>
  <si>
    <t>#empathymatters</t>
  </si>
  <si>
    <t>#talkaboutcomplications</t>
  </si>
  <si>
    <t>care</t>
  </si>
  <si>
    <t>#languagematters</t>
  </si>
  <si>
    <t>episode</t>
  </si>
  <si>
    <t>positive</t>
  </si>
  <si>
    <t>rock</t>
  </si>
  <si>
    <t>share</t>
  </si>
  <si>
    <t>began</t>
  </si>
  <si>
    <t>blister</t>
  </si>
  <si>
    <t>20</t>
  </si>
  <si>
    <t>experienced</t>
  </si>
  <si>
    <t>nerve</t>
  </si>
  <si>
    <t>nothing</t>
  </si>
  <si>
    <t>far</t>
  </si>
  <si>
    <t>trigger</t>
  </si>
  <si>
    <t>finger</t>
  </si>
  <si>
    <t>lesser</t>
  </si>
  <si>
    <t>known</t>
  </si>
  <si>
    <t>complication</t>
  </si>
  <si>
    <t>everything</t>
  </si>
  <si>
    <t>address</t>
  </si>
  <si>
    <t>right</t>
  </si>
  <si>
    <t>words</t>
  </si>
  <si>
    <t>lada</t>
  </si>
  <si>
    <t>form</t>
  </si>
  <si>
    <t>dinner</t>
  </si>
  <si>
    <t>face</t>
  </si>
  <si>
    <t>increased</t>
  </si>
  <si>
    <t>risk</t>
  </si>
  <si>
    <t>depression</t>
  </si>
  <si>
    <t>related</t>
  </si>
  <si>
    <t>retinopathy</t>
  </si>
  <si>
    <t>common</t>
  </si>
  <si>
    <t>vision</t>
  </si>
  <si>
    <t>loss</t>
  </si>
  <si>
    <t>leading</t>
  </si>
  <si>
    <t>working</t>
  </si>
  <si>
    <t>quiet</t>
  </si>
  <si>
    <t>lately</t>
  </si>
  <si>
    <t>balance</t>
  </si>
  <si>
    <t>hiatus</t>
  </si>
  <si>
    <t>suga'</t>
  </si>
  <si>
    <t>love</t>
  </si>
  <si>
    <t>excellent</t>
  </si>
  <si>
    <t>small</t>
  </si>
  <si>
    <t>good</t>
  </si>
  <si>
    <t>next</t>
  </si>
  <si>
    <t>enjoying</t>
  </si>
  <si>
    <t>fab</t>
  </si>
  <si>
    <t>sf</t>
  </si>
  <si>
    <t>weather</t>
  </si>
  <si>
    <t>learning</t>
  </si>
  <si>
    <t>research</t>
  </si>
  <si>
    <t>looking</t>
  </si>
  <si>
    <t>someone</t>
  </si>
  <si>
    <t>fast</t>
  </si>
  <si>
    <t>now</t>
  </si>
  <si>
    <t>once</t>
  </si>
  <si>
    <t>apply</t>
  </si>
  <si>
    <t>rundown</t>
  </si>
  <si>
    <t>posts</t>
  </si>
  <si>
    <t>caught</t>
  </si>
  <si>
    <t>eye</t>
  </si>
  <si>
    <t>month</t>
  </si>
  <si>
    <t>rebranding</t>
  </si>
  <si>
    <t>tools</t>
  </si>
  <si>
    <t>experiencing</t>
  </si>
  <si>
    <t>foot</t>
  </si>
  <si>
    <t>complications</t>
  </si>
  <si>
    <t>application</t>
  </si>
  <si>
    <t>date</t>
  </si>
  <si>
    <t>monitor</t>
  </si>
  <si>
    <t>samsung</t>
  </si>
  <si>
    <t>before</t>
  </si>
  <si>
    <t>intended</t>
  </si>
  <si>
    <t>community</t>
  </si>
  <si>
    <t>post</t>
  </si>
  <si>
    <t>planning</t>
  </si>
  <si>
    <t>summer</t>
  </si>
  <si>
    <t>trip</t>
  </si>
  <si>
    <t>21</t>
  </si>
  <si>
    <t>tips</t>
  </si>
  <si>
    <t>traveling</t>
  </si>
  <si>
    <t>living</t>
  </si>
  <si>
    <t>15</t>
  </si>
  <si>
    <t>kind</t>
  </si>
  <si>
    <t>found</t>
  </si>
  <si>
    <t>definitely</t>
  </si>
  <si>
    <t>leaving</t>
  </si>
  <si>
    <t>husband</t>
  </si>
  <si>
    <t>breakfast</t>
  </si>
  <si>
    <t>#lowcarb</t>
  </si>
  <si>
    <t>#dsma</t>
  </si>
  <si>
    <t>amazing</t>
  </si>
  <si>
    <t>advocate</t>
  </si>
  <si>
    <t>aggressive</t>
  </si>
  <si>
    <t>treatment</t>
  </si>
  <si>
    <t>appropriate</t>
  </si>
  <si>
    <t>services</t>
  </si>
  <si>
    <t>mean</t>
  </si>
  <si>
    <t>give</t>
  </si>
  <si>
    <t>condition</t>
  </si>
  <si>
    <t>school</t>
  </si>
  <si>
    <t>allow</t>
  </si>
  <si>
    <t>take</t>
  </si>
  <si>
    <t>taking</t>
  </si>
  <si>
    <t>still</t>
  </si>
  <si>
    <t>disability</t>
  </si>
  <si>
    <t>center</t>
  </si>
  <si>
    <t>diabetics</t>
  </si>
  <si>
    <t>reach</t>
  </si>
  <si>
    <t>called</t>
  </si>
  <si>
    <t>clearing</t>
  </si>
  <si>
    <t>coupon</t>
  </si>
  <si>
    <t>simplepay</t>
  </si>
  <si>
    <t>per</t>
  </si>
  <si>
    <t>unfortunately</t>
  </si>
  <si>
    <t>though</t>
  </si>
  <si>
    <t>visiting</t>
  </si>
  <si>
    <t>r</t>
  </si>
  <si>
    <t>refills</t>
  </si>
  <si>
    <t>happy</t>
  </si>
  <si>
    <t>continue</t>
  </si>
  <si>
    <t>12</t>
  </si>
  <si>
    <t>pharmacist</t>
  </si>
  <si>
    <t>allowed</t>
  </si>
  <si>
    <t>yes</t>
  </si>
  <si>
    <t>sumit</t>
  </si>
  <si>
    <t>kindly</t>
  </si>
  <si>
    <t>product</t>
  </si>
  <si>
    <t>frustration</t>
  </si>
  <si>
    <t>caused</t>
  </si>
  <si>
    <t>try</t>
  </si>
  <si>
    <t>assist</t>
  </si>
  <si>
    <t>info</t>
  </si>
  <si>
    <t>readings</t>
  </si>
  <si>
    <t>listed</t>
  </si>
  <si>
    <t>#brandnewboxes</t>
  </si>
  <si>
    <t>#mintcondition</t>
  </si>
  <si>
    <t>#expires6</t>
  </si>
  <si>
    <t>#8boxesavailable</t>
  </si>
  <si>
    <t>#ebay</t>
  </si>
  <si>
    <t>correct</t>
  </si>
  <si>
    <t>spot</t>
  </si>
  <si>
    <t>solution</t>
  </si>
  <si>
    <t>keeping</t>
  </si>
  <si>
    <t>dexcom</t>
  </si>
  <si>
    <t>fancy</t>
  </si>
  <si>
    <t>super</t>
  </si>
  <si>
    <t>active</t>
  </si>
  <si>
    <t>chile</t>
  </si>
  <si>
    <t>productos</t>
  </si>
  <si>
    <t>results</t>
  </si>
  <si>
    <t>present</t>
  </si>
  <si>
    <t>answer</t>
  </si>
  <si>
    <t>4</t>
  </si>
  <si>
    <t>something</t>
  </si>
  <si>
    <t>instant</t>
  </si>
  <si>
    <t>connect</t>
  </si>
  <si>
    <t>gt</t>
  </si>
  <si>
    <t>diurética</t>
  </si>
  <si>
    <t>mientras</t>
  </si>
  <si>
    <t>tomemos</t>
  </si>
  <si>
    <t>importar</t>
  </si>
  <si>
    <t>hora</t>
  </si>
  <si>
    <t>entonces</t>
  </si>
  <si>
    <t>limpio</t>
  </si>
  <si>
    <t>estará</t>
  </si>
  <si>
    <t>ve</t>
  </si>
  <si>
    <t>aviva</t>
  </si>
  <si>
    <t>yeah</t>
  </si>
  <si>
    <t>fuck</t>
  </si>
  <si>
    <t>heb</t>
  </si>
  <si>
    <t>onze</t>
  </si>
  <si>
    <t>fijne</t>
  </si>
  <si>
    <t>gebruik</t>
  </si>
  <si>
    <t>daar</t>
  </si>
  <si>
    <t>mooie</t>
  </si>
  <si>
    <t>mijn</t>
  </si>
  <si>
    <t>vandaag</t>
  </si>
  <si>
    <t>zonnetje</t>
  </si>
  <si>
    <t>wij</t>
  </si>
  <si>
    <t>fijn</t>
  </si>
  <si>
    <t>#weekend</t>
  </si>
  <si>
    <t>doen</t>
  </si>
  <si>
    <t>zorgverlener</t>
  </si>
  <si>
    <t>zijn</t>
  </si>
  <si>
    <t>buitenspelen</t>
  </si>
  <si>
    <t>alleen</t>
  </si>
  <si>
    <t>leuk</t>
  </si>
  <si>
    <t>kinderen</t>
  </si>
  <si>
    <t>worden</t>
  </si>
  <si>
    <t>volwassenen</t>
  </si>
  <si>
    <t>jouw</t>
  </si>
  <si>
    <t>direct</t>
  </si>
  <si>
    <t>eten</t>
  </si>
  <si>
    <t>kun</t>
  </si>
  <si>
    <t>wil</t>
  </si>
  <si>
    <t>kan</t>
  </si>
  <si>
    <t>fitr</t>
  </si>
  <si>
    <t>bij</t>
  </si>
  <si>
    <t>maar</t>
  </si>
  <si>
    <t>install</t>
  </si>
  <si>
    <t>play</t>
  </si>
  <si>
    <t>version</t>
  </si>
  <si>
    <t>j7</t>
  </si>
  <si>
    <t>made</t>
  </si>
  <si>
    <t>phones</t>
  </si>
  <si>
    <t>many</t>
  </si>
  <si>
    <t>horse</t>
  </si>
  <si>
    <t>details</t>
  </si>
  <si>
    <t>estados</t>
  </si>
  <si>
    <t>unidos</t>
  </si>
  <si>
    <t>#accuchekfastclix</t>
  </si>
  <si>
    <t>model</t>
  </si>
  <si>
    <t>cancer</t>
  </si>
  <si>
    <t>patients</t>
  </si>
  <si>
    <t>treated</t>
  </si>
  <si>
    <t>immunotherapies</t>
  </si>
  <si>
    <t>immune</t>
  </si>
  <si>
    <t>haywire</t>
  </si>
  <si>
    <t>attacks</t>
  </si>
  <si>
    <t>beta</t>
  </si>
  <si>
    <t>father</t>
  </si>
  <si>
    <t>globe</t>
  </si>
  <si>
    <t>mubarak</t>
  </si>
  <si>
    <t>ramadan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</si>
  <si>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</si>
  <si>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</si>
  <si>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</si>
  <si>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</si>
  <si>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</si>
  <si>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</si>
  <si>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</si>
  <si>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</si>
  <si>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</si>
  <si>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</si>
  <si>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</si>
  <si>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</si>
  <si>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</si>
  <si>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</si>
  <si>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</si>
  <si>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</si>
  <si>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</si>
  <si>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</si>
  <si>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</si>
  <si>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</si>
  <si>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</si>
  <si>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</si>
  <si>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</si>
  <si>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</si>
  <si>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</si>
  <si>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</si>
  <si>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</si>
  <si>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</si>
  <si>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</si>
  <si>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</si>
  <si>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</si>
  <si>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May</t>
  </si>
  <si>
    <t>14-May</t>
  </si>
  <si>
    <t>1 PM</t>
  </si>
  <si>
    <t>29-May</t>
  </si>
  <si>
    <t>12 PM</t>
  </si>
  <si>
    <t>3 PM</t>
  </si>
  <si>
    <t>4 PM</t>
  </si>
  <si>
    <t>6 PM</t>
  </si>
  <si>
    <t>8 PM</t>
  </si>
  <si>
    <t>9 PM</t>
  </si>
  <si>
    <t>10 PM</t>
  </si>
  <si>
    <t>11 PM</t>
  </si>
  <si>
    <t>30-May</t>
  </si>
  <si>
    <t>1 AM</t>
  </si>
  <si>
    <t>2 AM</t>
  </si>
  <si>
    <t>2 PM</t>
  </si>
  <si>
    <t>5 PM</t>
  </si>
  <si>
    <t>7 PM</t>
  </si>
  <si>
    <t>31-May</t>
  </si>
  <si>
    <t>6 AM</t>
  </si>
  <si>
    <t>Jun</t>
  </si>
  <si>
    <t>1-Jun</t>
  </si>
  <si>
    <t>12 AM</t>
  </si>
  <si>
    <t>2-Jun</t>
  </si>
  <si>
    <t>3 AM</t>
  </si>
  <si>
    <t>3-Jun</t>
  </si>
  <si>
    <t>11 AM</t>
  </si>
  <si>
    <t>4-Jun</t>
  </si>
  <si>
    <t>5-Jun</t>
  </si>
  <si>
    <t>5 AM</t>
  </si>
  <si>
    <t>7 AM</t>
  </si>
  <si>
    <t>6-Jun</t>
  </si>
  <si>
    <t>8 AM</t>
  </si>
  <si>
    <t>10 AM</t>
  </si>
  <si>
    <t>7-Jun</t>
  </si>
  <si>
    <t>8-Jun</t>
  </si>
  <si>
    <t>9-Jun</t>
  </si>
  <si>
    <t>10-Jun</t>
  </si>
  <si>
    <t>11-Jun</t>
  </si>
  <si>
    <t>12-Jun</t>
  </si>
  <si>
    <t>13-Jun</t>
  </si>
  <si>
    <t>9 AM</t>
  </si>
  <si>
    <t>14-Jun</t>
  </si>
  <si>
    <t>15-Jun</t>
  </si>
  <si>
    <t>16-Jun</t>
  </si>
  <si>
    <t>17-Jun</t>
  </si>
  <si>
    <t>18-Jun</t>
  </si>
  <si>
    <t>19-Jun</t>
  </si>
  <si>
    <t>20-Jun</t>
  </si>
  <si>
    <t>21-Jun</t>
  </si>
  <si>
    <t>22-Jun</t>
  </si>
  <si>
    <t>23-Jun</t>
  </si>
  <si>
    <t>128, 128, 128</t>
  </si>
  <si>
    <t>138, 118, 118</t>
  </si>
  <si>
    <t>151, 105, 105</t>
  </si>
  <si>
    <t>Red</t>
  </si>
  <si>
    <t>209, 46, 46</t>
  </si>
  <si>
    <t>174, 82, 82</t>
  </si>
  <si>
    <t>196, 59, 59</t>
  </si>
  <si>
    <t>161, 95, 95</t>
  </si>
  <si>
    <t>G1: cs diabetes accuchek_us #doc #diabetes 2 hi sorry #dblog thank</t>
  </si>
  <si>
    <t>G2: je van op exciting news regarding european travel insulin pump</t>
  </si>
  <si>
    <t>G3: estoy segura ayudan muchos amigos accuchek_us accu chek argentina van</t>
  </si>
  <si>
    <t>G4: accuchek_us app more device att phone today learn cherise shockley</t>
  </si>
  <si>
    <t>G5: accuchek #accuchek roche expert pregunta más #gbdoc prefer insulinx mdi</t>
  </si>
  <si>
    <t>G6: new #accuchek accu ebay check chek exp out guide box</t>
  </si>
  <si>
    <t>G7: myribeatriz tiras accuchek</t>
  </si>
  <si>
    <t>G8: accu chek wishes #mydadsahero opt healthier food options sehri iftaar</t>
  </si>
  <si>
    <t>G9: accuchek_us accuchek_ca know more</t>
  </si>
  <si>
    <t>G10: #doc #makediabetessuckless #diabetes #t1d #typeone #typeonediabetes #insulin #mysugr accuchek_us #insulindependent</t>
  </si>
  <si>
    <t>G11: insurance</t>
  </si>
  <si>
    <t>G12: help accuchek_us cvspharmacy rejected call told simplepay</t>
  </si>
  <si>
    <t>G13: 00 #accuchek atención hrs nuestro servicio cliente chek horarios lunes</t>
  </si>
  <si>
    <t>G14: expert</t>
  </si>
  <si>
    <t>G15: rightrelevance thanks accuchek_us</t>
  </si>
  <si>
    <t>G17: 1</t>
  </si>
  <si>
    <t>Autofill Workbook Results</t>
  </si>
  <si>
    <t>Edge Weight▓1▓12▓0▓True▓Gray▓Red▓▓Edge Weight▓1▓12▓0▓3▓10▓False▓Edge Weight▓1▓12▓0▓35▓12▓False▓▓0▓0▓0▓True▓Black▓Black▓▓Followers▓0▓875062▓0▓162▓1000▓False▓▓0▓0▓0▓0▓0▓False▓▓0▓0▓0▓0▓0▓False▓▓0▓0▓0▓0▓0▓False</t>
  </si>
  <si>
    <t>GraphSource░GraphServerTwitterSearch▓GraphTerm░accuchek▓ImportDescription░The graph represents a network of 137 Twitter users whose tweets in the requested range contained "accuchek", or who were replied to or mentioned in those tweets.  The network was obtained from the NodeXL Graph Server on Monday, 24 June 2019 at 04:26 UTC.
The requested start date was Monday, 24 June 2019 at 00:01 UTC and the maximum number of tweets (going backward in time) was 5,000.
The tweets in the network were tweeted over the 24-day, 16-hour, 47-minute period from Wednesday, 29 May 2019 at 13:20 UTC to Sunday, 23 June 2019 at 06:08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</si>
</sst>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577331"/>
        <c:axId val="19869388"/>
      </c:barChart>
      <c:catAx>
        <c:axId val="24577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69388"/>
        <c:crosses val="autoZero"/>
        <c:auto val="1"/>
        <c:lblOffset val="100"/>
        <c:noMultiLvlLbl val="0"/>
      </c:catAx>
      <c:valAx>
        <c:axId val="1986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accuchek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Series'!$A$26:$A$209</c:f>
              <c:strCache>
                <c:ptCount val="153"/>
                <c:pt idx="0">
                  <c:v>1 PM
14-May
May
2019</c:v>
                </c:pt>
                <c:pt idx="1">
                  <c:v>12 PM
29-May</c:v>
                </c:pt>
                <c:pt idx="2">
                  <c:v>1 PM</c:v>
                </c:pt>
                <c:pt idx="3">
                  <c:v>3 PM</c:v>
                </c:pt>
                <c:pt idx="4">
                  <c:v>4 PM</c:v>
                </c:pt>
                <c:pt idx="5">
                  <c:v>6 PM</c:v>
                </c:pt>
                <c:pt idx="6">
                  <c:v>8 PM</c:v>
                </c:pt>
                <c:pt idx="7">
                  <c:v>9 PM</c:v>
                </c:pt>
                <c:pt idx="8">
                  <c:v>10 PM</c:v>
                </c:pt>
                <c:pt idx="9">
                  <c:v>11 PM</c:v>
                </c:pt>
                <c:pt idx="10">
                  <c:v>1 AM
30-May</c:v>
                </c:pt>
                <c:pt idx="11">
                  <c:v>2 AM</c:v>
                </c:pt>
                <c:pt idx="12">
                  <c:v>12 PM</c:v>
                </c:pt>
                <c:pt idx="13">
                  <c:v>1 PM</c:v>
                </c:pt>
                <c:pt idx="14">
                  <c:v>2 PM</c:v>
                </c:pt>
                <c:pt idx="15">
                  <c:v>3 PM</c:v>
                </c:pt>
                <c:pt idx="16">
                  <c:v>4 PM</c:v>
                </c:pt>
                <c:pt idx="17">
                  <c:v>5 PM</c:v>
                </c:pt>
                <c:pt idx="18">
                  <c:v>6 PM</c:v>
                </c:pt>
                <c:pt idx="19">
                  <c:v>7 PM</c:v>
                </c:pt>
                <c:pt idx="20">
                  <c:v>8 PM</c:v>
                </c:pt>
                <c:pt idx="21">
                  <c:v>9 PM</c:v>
                </c:pt>
                <c:pt idx="22">
                  <c:v>1 AM
31-May</c:v>
                </c:pt>
                <c:pt idx="23">
                  <c:v>6 AM</c:v>
                </c:pt>
                <c:pt idx="24">
                  <c:v>12 PM</c:v>
                </c:pt>
                <c:pt idx="25">
                  <c:v>1 PM</c:v>
                </c:pt>
                <c:pt idx="26">
                  <c:v>2 PM</c:v>
                </c:pt>
                <c:pt idx="27">
                  <c:v>3 PM</c:v>
                </c:pt>
                <c:pt idx="28">
                  <c:v>5 PM</c:v>
                </c:pt>
                <c:pt idx="29">
                  <c:v>6 PM</c:v>
                </c:pt>
                <c:pt idx="30">
                  <c:v>7 PM</c:v>
                </c:pt>
                <c:pt idx="31">
                  <c:v>8 PM</c:v>
                </c:pt>
                <c:pt idx="32">
                  <c:v>9 PM</c:v>
                </c:pt>
                <c:pt idx="33">
                  <c:v>10 PM</c:v>
                </c:pt>
                <c:pt idx="34">
                  <c:v>12 AM
1-Jun
Jun</c:v>
                </c:pt>
                <c:pt idx="35">
                  <c:v>1 AM</c:v>
                </c:pt>
                <c:pt idx="36">
                  <c:v>3 PM</c:v>
                </c:pt>
                <c:pt idx="37">
                  <c:v>4 PM</c:v>
                </c:pt>
                <c:pt idx="38">
                  <c:v>8 PM</c:v>
                </c:pt>
                <c:pt idx="39">
                  <c:v>9 PM</c:v>
                </c:pt>
                <c:pt idx="40">
                  <c:v>10 PM</c:v>
                </c:pt>
                <c:pt idx="41">
                  <c:v>1 AM
2-Jun</c:v>
                </c:pt>
                <c:pt idx="42">
                  <c:v>2 AM</c:v>
                </c:pt>
                <c:pt idx="43">
                  <c:v>3 AM</c:v>
                </c:pt>
                <c:pt idx="44">
                  <c:v>2 PM</c:v>
                </c:pt>
                <c:pt idx="45">
                  <c:v>4 PM</c:v>
                </c:pt>
                <c:pt idx="46">
                  <c:v>7 PM</c:v>
                </c:pt>
                <c:pt idx="47">
                  <c:v>9 PM</c:v>
                </c:pt>
                <c:pt idx="48">
                  <c:v>10 PM</c:v>
                </c:pt>
                <c:pt idx="49">
                  <c:v>11 PM</c:v>
                </c:pt>
                <c:pt idx="50">
                  <c:v>1 AM
3-Jun</c:v>
                </c:pt>
                <c:pt idx="51">
                  <c:v>2 AM</c:v>
                </c:pt>
                <c:pt idx="52">
                  <c:v>6 AM</c:v>
                </c:pt>
                <c:pt idx="53">
                  <c:v>11 AM</c:v>
                </c:pt>
                <c:pt idx="54">
                  <c:v>1 PM</c:v>
                </c:pt>
                <c:pt idx="55">
                  <c:v>2 PM</c:v>
                </c:pt>
                <c:pt idx="56">
                  <c:v>3 PM</c:v>
                </c:pt>
                <c:pt idx="57">
                  <c:v>4 PM</c:v>
                </c:pt>
                <c:pt idx="58">
                  <c:v>6 PM</c:v>
                </c:pt>
                <c:pt idx="59">
                  <c:v>9 PM</c:v>
                </c:pt>
                <c:pt idx="60">
                  <c:v>10 PM</c:v>
                </c:pt>
                <c:pt idx="61">
                  <c:v>1 PM
4-Jun</c:v>
                </c:pt>
                <c:pt idx="62">
                  <c:v>7 PM</c:v>
                </c:pt>
                <c:pt idx="63">
                  <c:v>8 PM</c:v>
                </c:pt>
                <c:pt idx="64">
                  <c:v>2 AM
5-Jun</c:v>
                </c:pt>
                <c:pt idx="65">
                  <c:v>5 AM</c:v>
                </c:pt>
                <c:pt idx="66">
                  <c:v>6 AM</c:v>
                </c:pt>
                <c:pt idx="67">
                  <c:v>7 AM</c:v>
                </c:pt>
                <c:pt idx="68">
                  <c:v>1 PM</c:v>
                </c:pt>
                <c:pt idx="69">
                  <c:v>3 PM</c:v>
                </c:pt>
                <c:pt idx="70">
                  <c:v>4 PM</c:v>
                </c:pt>
                <c:pt idx="71">
                  <c:v>6 PM</c:v>
                </c:pt>
                <c:pt idx="72">
                  <c:v>7 PM</c:v>
                </c:pt>
                <c:pt idx="73">
                  <c:v>9 PM</c:v>
                </c:pt>
                <c:pt idx="74">
                  <c:v>1 AM
6-Jun</c:v>
                </c:pt>
                <c:pt idx="75">
                  <c:v>2 AM</c:v>
                </c:pt>
                <c:pt idx="76">
                  <c:v>7 AM</c:v>
                </c:pt>
                <c:pt idx="77">
                  <c:v>8 AM</c:v>
                </c:pt>
                <c:pt idx="78">
                  <c:v>10 AM</c:v>
                </c:pt>
                <c:pt idx="79">
                  <c:v>12 PM</c:v>
                </c:pt>
                <c:pt idx="80">
                  <c:v>1 PM</c:v>
                </c:pt>
                <c:pt idx="81">
                  <c:v>2 PM</c:v>
                </c:pt>
                <c:pt idx="82">
                  <c:v>3 PM</c:v>
                </c:pt>
                <c:pt idx="83">
                  <c:v>4 PM</c:v>
                </c:pt>
                <c:pt idx="84">
                  <c:v>5 AM
7-Jun</c:v>
                </c:pt>
                <c:pt idx="85">
                  <c:v>8 AM</c:v>
                </c:pt>
                <c:pt idx="86">
                  <c:v>11 AM</c:v>
                </c:pt>
                <c:pt idx="87">
                  <c:v>12 PM</c:v>
                </c:pt>
                <c:pt idx="88">
                  <c:v>1 PM</c:v>
                </c:pt>
                <c:pt idx="89">
                  <c:v>8 PM</c:v>
                </c:pt>
                <c:pt idx="90">
                  <c:v>8 AM
8-Jun</c:v>
                </c:pt>
                <c:pt idx="91">
                  <c:v>1 PM</c:v>
                </c:pt>
                <c:pt idx="92">
                  <c:v>7 PM</c:v>
                </c:pt>
                <c:pt idx="93">
                  <c:v>4 PM
9-Jun</c:v>
                </c:pt>
                <c:pt idx="94">
                  <c:v>5 PM</c:v>
                </c:pt>
                <c:pt idx="95">
                  <c:v>8 PM</c:v>
                </c:pt>
                <c:pt idx="96">
                  <c:v>11 PM</c:v>
                </c:pt>
                <c:pt idx="97">
                  <c:v>12 AM
10-Jun</c:v>
                </c:pt>
                <c:pt idx="98">
                  <c:v>2 AM</c:v>
                </c:pt>
                <c:pt idx="99">
                  <c:v>8 AM</c:v>
                </c:pt>
                <c:pt idx="100">
                  <c:v>1 PM</c:v>
                </c:pt>
                <c:pt idx="101">
                  <c:v>2 PM</c:v>
                </c:pt>
                <c:pt idx="102">
                  <c:v>3 PM</c:v>
                </c:pt>
                <c:pt idx="103">
                  <c:v>4 PM</c:v>
                </c:pt>
                <c:pt idx="104">
                  <c:v>5 PM</c:v>
                </c:pt>
                <c:pt idx="105">
                  <c:v>6 PM</c:v>
                </c:pt>
                <c:pt idx="106">
                  <c:v>7 PM</c:v>
                </c:pt>
                <c:pt idx="107">
                  <c:v>9 PM</c:v>
                </c:pt>
                <c:pt idx="108">
                  <c:v>11 PM</c:v>
                </c:pt>
                <c:pt idx="109">
                  <c:v>12 AM
11-Jun</c:v>
                </c:pt>
                <c:pt idx="110">
                  <c:v>8 AM</c:v>
                </c:pt>
                <c:pt idx="111">
                  <c:v>11 AM</c:v>
                </c:pt>
                <c:pt idx="112">
                  <c:v>4 PM</c:v>
                </c:pt>
                <c:pt idx="113">
                  <c:v>7 PM</c:v>
                </c:pt>
                <c:pt idx="114">
                  <c:v>11 PM</c:v>
                </c:pt>
                <c:pt idx="115">
                  <c:v>2 AM
12-Jun</c:v>
                </c:pt>
                <c:pt idx="116">
                  <c:v>6 AM</c:v>
                </c:pt>
                <c:pt idx="117">
                  <c:v>4 PM</c:v>
                </c:pt>
                <c:pt idx="118">
                  <c:v>10 PM</c:v>
                </c:pt>
                <c:pt idx="119">
                  <c:v>2 AM
13-Jun</c:v>
                </c:pt>
                <c:pt idx="120">
                  <c:v>9 AM</c:v>
                </c:pt>
                <c:pt idx="121">
                  <c:v>10 AM</c:v>
                </c:pt>
                <c:pt idx="122">
                  <c:v>12 PM</c:v>
                </c:pt>
                <c:pt idx="123">
                  <c:v>3 PM</c:v>
                </c:pt>
                <c:pt idx="124">
                  <c:v>5 PM</c:v>
                </c:pt>
                <c:pt idx="125">
                  <c:v>6 PM</c:v>
                </c:pt>
                <c:pt idx="126">
                  <c:v>2 PM
14-Jun</c:v>
                </c:pt>
                <c:pt idx="127">
                  <c:v>6 PM</c:v>
                </c:pt>
                <c:pt idx="128">
                  <c:v>4 PM
15-Jun</c:v>
                </c:pt>
                <c:pt idx="129">
                  <c:v>6 PM</c:v>
                </c:pt>
                <c:pt idx="130">
                  <c:v>9 PM</c:v>
                </c:pt>
                <c:pt idx="131">
                  <c:v>7 AM
16-Jun</c:v>
                </c:pt>
                <c:pt idx="132">
                  <c:v>2 PM</c:v>
                </c:pt>
                <c:pt idx="133">
                  <c:v>5 PM</c:v>
                </c:pt>
                <c:pt idx="134">
                  <c:v>11 PM</c:v>
                </c:pt>
                <c:pt idx="135">
                  <c:v>8 AM
17-Jun</c:v>
                </c:pt>
                <c:pt idx="136">
                  <c:v>2 PM</c:v>
                </c:pt>
                <c:pt idx="137">
                  <c:v>3 PM</c:v>
                </c:pt>
                <c:pt idx="138">
                  <c:v>8 PM</c:v>
                </c:pt>
                <c:pt idx="139">
                  <c:v>2 AM
18-Jun</c:v>
                </c:pt>
                <c:pt idx="140">
                  <c:v>1 PM</c:v>
                </c:pt>
                <c:pt idx="141">
                  <c:v>3 PM</c:v>
                </c:pt>
                <c:pt idx="142">
                  <c:v>7 PM</c:v>
                </c:pt>
                <c:pt idx="143">
                  <c:v>8 PM</c:v>
                </c:pt>
                <c:pt idx="144">
                  <c:v>9 AM
19-Jun</c:v>
                </c:pt>
                <c:pt idx="145">
                  <c:v>4 PM</c:v>
                </c:pt>
                <c:pt idx="146">
                  <c:v>6 PM</c:v>
                </c:pt>
                <c:pt idx="147">
                  <c:v>7 PM</c:v>
                </c:pt>
                <c:pt idx="148">
                  <c:v>1 PM
20-Jun</c:v>
                </c:pt>
                <c:pt idx="149">
                  <c:v>3 PM</c:v>
                </c:pt>
                <c:pt idx="150">
                  <c:v>6 AM
21-Jun</c:v>
                </c:pt>
                <c:pt idx="151">
                  <c:v>11 AM
22-Jun</c:v>
                </c:pt>
                <c:pt idx="152">
                  <c:v>6 AM
23-Jun</c:v>
                </c:pt>
              </c:strCache>
            </c:strRef>
          </c:cat>
          <c:val>
            <c:numRef>
              <c:f>'Time Series'!$B$26:$B$209</c:f>
              <c:numCache>
                <c:formatCode>General</c:formatCode>
                <c:ptCount val="153"/>
                <c:pt idx="0">
                  <c:v>1</c:v>
                </c:pt>
                <c:pt idx="1">
                  <c:v>1</c:v>
                </c:pt>
                <c:pt idx="2">
                  <c:v>2</c:v>
                </c:pt>
                <c:pt idx="3">
                  <c:v>1</c:v>
                </c:pt>
                <c:pt idx="4">
                  <c:v>2</c:v>
                </c:pt>
                <c:pt idx="5">
                  <c:v>1</c:v>
                </c:pt>
                <c:pt idx="6">
                  <c:v>9</c:v>
                </c:pt>
                <c:pt idx="7">
                  <c:v>3</c:v>
                </c:pt>
                <c:pt idx="8">
                  <c:v>3</c:v>
                </c:pt>
                <c:pt idx="9">
                  <c:v>1</c:v>
                </c:pt>
                <c:pt idx="10">
                  <c:v>2</c:v>
                </c:pt>
                <c:pt idx="11">
                  <c:v>3</c:v>
                </c:pt>
                <c:pt idx="12">
                  <c:v>2</c:v>
                </c:pt>
                <c:pt idx="13">
                  <c:v>2</c:v>
                </c:pt>
                <c:pt idx="14">
                  <c:v>4</c:v>
                </c:pt>
                <c:pt idx="15">
                  <c:v>2</c:v>
                </c:pt>
                <c:pt idx="16">
                  <c:v>4</c:v>
                </c:pt>
                <c:pt idx="17">
                  <c:v>7</c:v>
                </c:pt>
                <c:pt idx="18">
                  <c:v>1</c:v>
                </c:pt>
                <c:pt idx="19">
                  <c:v>3</c:v>
                </c:pt>
                <c:pt idx="20">
                  <c:v>1</c:v>
                </c:pt>
                <c:pt idx="21">
                  <c:v>1</c:v>
                </c:pt>
                <c:pt idx="22">
                  <c:v>1</c:v>
                </c:pt>
                <c:pt idx="23">
                  <c:v>1</c:v>
                </c:pt>
                <c:pt idx="24">
                  <c:v>2</c:v>
                </c:pt>
                <c:pt idx="25">
                  <c:v>7</c:v>
                </c:pt>
                <c:pt idx="26">
                  <c:v>3</c:v>
                </c:pt>
                <c:pt idx="27">
                  <c:v>5</c:v>
                </c:pt>
                <c:pt idx="28">
                  <c:v>5</c:v>
                </c:pt>
                <c:pt idx="29">
                  <c:v>4</c:v>
                </c:pt>
                <c:pt idx="30">
                  <c:v>5</c:v>
                </c:pt>
                <c:pt idx="31">
                  <c:v>4</c:v>
                </c:pt>
                <c:pt idx="32">
                  <c:v>2</c:v>
                </c:pt>
                <c:pt idx="33">
                  <c:v>1</c:v>
                </c:pt>
                <c:pt idx="34">
                  <c:v>1</c:v>
                </c:pt>
                <c:pt idx="35">
                  <c:v>2</c:v>
                </c:pt>
                <c:pt idx="36">
                  <c:v>1</c:v>
                </c:pt>
                <c:pt idx="37">
                  <c:v>1</c:v>
                </c:pt>
                <c:pt idx="38">
                  <c:v>2</c:v>
                </c:pt>
                <c:pt idx="39">
                  <c:v>1</c:v>
                </c:pt>
                <c:pt idx="40">
                  <c:v>2</c:v>
                </c:pt>
                <c:pt idx="41">
                  <c:v>2</c:v>
                </c:pt>
                <c:pt idx="42">
                  <c:v>1</c:v>
                </c:pt>
                <c:pt idx="43">
                  <c:v>1</c:v>
                </c:pt>
                <c:pt idx="44">
                  <c:v>1</c:v>
                </c:pt>
                <c:pt idx="45">
                  <c:v>2</c:v>
                </c:pt>
                <c:pt idx="46">
                  <c:v>3</c:v>
                </c:pt>
                <c:pt idx="47">
                  <c:v>1</c:v>
                </c:pt>
                <c:pt idx="48">
                  <c:v>3</c:v>
                </c:pt>
                <c:pt idx="49">
                  <c:v>4</c:v>
                </c:pt>
                <c:pt idx="50">
                  <c:v>2</c:v>
                </c:pt>
                <c:pt idx="51">
                  <c:v>1</c:v>
                </c:pt>
                <c:pt idx="52">
                  <c:v>1</c:v>
                </c:pt>
                <c:pt idx="53">
                  <c:v>1</c:v>
                </c:pt>
                <c:pt idx="54">
                  <c:v>4</c:v>
                </c:pt>
                <c:pt idx="55">
                  <c:v>2</c:v>
                </c:pt>
                <c:pt idx="56">
                  <c:v>1</c:v>
                </c:pt>
                <c:pt idx="57">
                  <c:v>1</c:v>
                </c:pt>
                <c:pt idx="58">
                  <c:v>4</c:v>
                </c:pt>
                <c:pt idx="59">
                  <c:v>2</c:v>
                </c:pt>
                <c:pt idx="60">
                  <c:v>1</c:v>
                </c:pt>
                <c:pt idx="61">
                  <c:v>1</c:v>
                </c:pt>
                <c:pt idx="62">
                  <c:v>1</c:v>
                </c:pt>
                <c:pt idx="63">
                  <c:v>1</c:v>
                </c:pt>
                <c:pt idx="64">
                  <c:v>1</c:v>
                </c:pt>
                <c:pt idx="65">
                  <c:v>1</c:v>
                </c:pt>
                <c:pt idx="66">
                  <c:v>1</c:v>
                </c:pt>
                <c:pt idx="67">
                  <c:v>1</c:v>
                </c:pt>
                <c:pt idx="68">
                  <c:v>1</c:v>
                </c:pt>
                <c:pt idx="69">
                  <c:v>2</c:v>
                </c:pt>
                <c:pt idx="70">
                  <c:v>1</c:v>
                </c:pt>
                <c:pt idx="71">
                  <c:v>5</c:v>
                </c:pt>
                <c:pt idx="72">
                  <c:v>1</c:v>
                </c:pt>
                <c:pt idx="73">
                  <c:v>2</c:v>
                </c:pt>
                <c:pt idx="74">
                  <c:v>1</c:v>
                </c:pt>
                <c:pt idx="75">
                  <c:v>2</c:v>
                </c:pt>
                <c:pt idx="76">
                  <c:v>1</c:v>
                </c:pt>
                <c:pt idx="77">
                  <c:v>1</c:v>
                </c:pt>
                <c:pt idx="78">
                  <c:v>2</c:v>
                </c:pt>
                <c:pt idx="79">
                  <c:v>2</c:v>
                </c:pt>
                <c:pt idx="80">
                  <c:v>2</c:v>
                </c:pt>
                <c:pt idx="81">
                  <c:v>1</c:v>
                </c:pt>
                <c:pt idx="82">
                  <c:v>1</c:v>
                </c:pt>
                <c:pt idx="83">
                  <c:v>1</c:v>
                </c:pt>
                <c:pt idx="84">
                  <c:v>1</c:v>
                </c:pt>
                <c:pt idx="85">
                  <c:v>1</c:v>
                </c:pt>
                <c:pt idx="86">
                  <c:v>1</c:v>
                </c:pt>
                <c:pt idx="87">
                  <c:v>1</c:v>
                </c:pt>
                <c:pt idx="88">
                  <c:v>2</c:v>
                </c:pt>
                <c:pt idx="89">
                  <c:v>1</c:v>
                </c:pt>
                <c:pt idx="90">
                  <c:v>1</c:v>
                </c:pt>
                <c:pt idx="91">
                  <c:v>1</c:v>
                </c:pt>
                <c:pt idx="92">
                  <c:v>1</c:v>
                </c:pt>
                <c:pt idx="93">
                  <c:v>3</c:v>
                </c:pt>
                <c:pt idx="94">
                  <c:v>1</c:v>
                </c:pt>
                <c:pt idx="95">
                  <c:v>1</c:v>
                </c:pt>
                <c:pt idx="96">
                  <c:v>2</c:v>
                </c:pt>
                <c:pt idx="97">
                  <c:v>2</c:v>
                </c:pt>
                <c:pt idx="98">
                  <c:v>1</c:v>
                </c:pt>
                <c:pt idx="99">
                  <c:v>1</c:v>
                </c:pt>
                <c:pt idx="100">
                  <c:v>1</c:v>
                </c:pt>
                <c:pt idx="101">
                  <c:v>4</c:v>
                </c:pt>
                <c:pt idx="102">
                  <c:v>5</c:v>
                </c:pt>
                <c:pt idx="103">
                  <c:v>2</c:v>
                </c:pt>
                <c:pt idx="104">
                  <c:v>3</c:v>
                </c:pt>
                <c:pt idx="105">
                  <c:v>6</c:v>
                </c:pt>
                <c:pt idx="106">
                  <c:v>5</c:v>
                </c:pt>
                <c:pt idx="107">
                  <c:v>1</c:v>
                </c:pt>
                <c:pt idx="108">
                  <c:v>3</c:v>
                </c:pt>
                <c:pt idx="109">
                  <c:v>1</c:v>
                </c:pt>
                <c:pt idx="110">
                  <c:v>1</c:v>
                </c:pt>
                <c:pt idx="111">
                  <c:v>2</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2</c:v>
                </c:pt>
                <c:pt idx="137">
                  <c:v>1</c:v>
                </c:pt>
                <c:pt idx="138">
                  <c:v>1</c:v>
                </c:pt>
                <c:pt idx="139">
                  <c:v>1</c:v>
                </c:pt>
                <c:pt idx="140">
                  <c:v>1</c:v>
                </c:pt>
                <c:pt idx="141">
                  <c:v>2</c:v>
                </c:pt>
                <c:pt idx="142">
                  <c:v>1</c:v>
                </c:pt>
                <c:pt idx="143">
                  <c:v>1</c:v>
                </c:pt>
                <c:pt idx="144">
                  <c:v>1</c:v>
                </c:pt>
                <c:pt idx="145">
                  <c:v>1</c:v>
                </c:pt>
                <c:pt idx="146">
                  <c:v>1</c:v>
                </c:pt>
                <c:pt idx="147">
                  <c:v>1</c:v>
                </c:pt>
                <c:pt idx="148">
                  <c:v>1</c:v>
                </c:pt>
                <c:pt idx="149">
                  <c:v>1</c:v>
                </c:pt>
                <c:pt idx="150">
                  <c:v>1</c:v>
                </c:pt>
                <c:pt idx="151">
                  <c:v>1</c:v>
                </c:pt>
                <c:pt idx="152">
                  <c:v>1</c:v>
                </c:pt>
              </c:numCache>
            </c:numRef>
          </c:val>
        </c:ser>
        <c:axId val="8776061"/>
        <c:axId val="11875686"/>
      </c:barChart>
      <c:catAx>
        <c:axId val="8776061"/>
        <c:scaling>
          <c:orientation val="minMax"/>
        </c:scaling>
        <c:axPos val="b"/>
        <c:delete val="0"/>
        <c:numFmt formatCode="General" sourceLinked="1"/>
        <c:majorTickMark val="out"/>
        <c:minorTickMark val="none"/>
        <c:tickLblPos val="nextTo"/>
        <c:crossAx val="11875686"/>
        <c:crosses val="autoZero"/>
        <c:auto val="1"/>
        <c:lblOffset val="100"/>
        <c:noMultiLvlLbl val="0"/>
      </c:catAx>
      <c:valAx>
        <c:axId val="11875686"/>
        <c:scaling>
          <c:orientation val="minMax"/>
        </c:scaling>
        <c:axPos val="l"/>
        <c:majorGridlines/>
        <c:delete val="0"/>
        <c:numFmt formatCode="General" sourceLinked="1"/>
        <c:majorTickMark val="out"/>
        <c:minorTickMark val="none"/>
        <c:tickLblPos val="nextTo"/>
        <c:crossAx val="8776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606765"/>
        <c:axId val="65916566"/>
      </c:barChart>
      <c:catAx>
        <c:axId val="44606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16566"/>
        <c:crosses val="autoZero"/>
        <c:auto val="1"/>
        <c:lblOffset val="100"/>
        <c:noMultiLvlLbl val="0"/>
      </c:catAx>
      <c:valAx>
        <c:axId val="65916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06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378183"/>
        <c:axId val="37641600"/>
      </c:barChart>
      <c:catAx>
        <c:axId val="563781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41600"/>
        <c:crosses val="autoZero"/>
        <c:auto val="1"/>
        <c:lblOffset val="100"/>
        <c:noMultiLvlLbl val="0"/>
      </c:catAx>
      <c:valAx>
        <c:axId val="3764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8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30081"/>
        <c:axId val="29070730"/>
      </c:barChart>
      <c:catAx>
        <c:axId val="3230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70730"/>
        <c:crosses val="autoZero"/>
        <c:auto val="1"/>
        <c:lblOffset val="100"/>
        <c:noMultiLvlLbl val="0"/>
      </c:catAx>
      <c:valAx>
        <c:axId val="2907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309979"/>
        <c:axId val="5918900"/>
      </c:barChart>
      <c:catAx>
        <c:axId val="60309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8900"/>
        <c:crosses val="autoZero"/>
        <c:auto val="1"/>
        <c:lblOffset val="100"/>
        <c:noMultiLvlLbl val="0"/>
      </c:catAx>
      <c:valAx>
        <c:axId val="591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270101"/>
        <c:axId val="9668862"/>
      </c:barChart>
      <c:catAx>
        <c:axId val="53270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68862"/>
        <c:crosses val="autoZero"/>
        <c:auto val="1"/>
        <c:lblOffset val="100"/>
        <c:noMultiLvlLbl val="0"/>
      </c:catAx>
      <c:valAx>
        <c:axId val="9668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910895"/>
        <c:axId val="44980328"/>
      </c:barChart>
      <c:catAx>
        <c:axId val="19910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80328"/>
        <c:crosses val="autoZero"/>
        <c:auto val="1"/>
        <c:lblOffset val="100"/>
        <c:noMultiLvlLbl val="0"/>
      </c:catAx>
      <c:valAx>
        <c:axId val="4498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69769"/>
        <c:axId val="19527922"/>
      </c:barChart>
      <c:catAx>
        <c:axId val="2169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27922"/>
        <c:crosses val="autoZero"/>
        <c:auto val="1"/>
        <c:lblOffset val="100"/>
        <c:noMultiLvlLbl val="0"/>
      </c:catAx>
      <c:valAx>
        <c:axId val="1952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533571"/>
        <c:axId val="38257820"/>
      </c:barChart>
      <c:catAx>
        <c:axId val="41533571"/>
        <c:scaling>
          <c:orientation val="minMax"/>
        </c:scaling>
        <c:axPos val="b"/>
        <c:delete val="1"/>
        <c:majorTickMark val="out"/>
        <c:minorTickMark val="none"/>
        <c:tickLblPos val="none"/>
        <c:crossAx val="38257820"/>
        <c:crosses val="autoZero"/>
        <c:auto val="1"/>
        <c:lblOffset val="100"/>
        <c:noMultiLvlLbl val="0"/>
      </c:catAx>
      <c:valAx>
        <c:axId val="38257820"/>
        <c:scaling>
          <c:orientation val="minMax"/>
        </c:scaling>
        <c:axPos val="l"/>
        <c:delete val="1"/>
        <c:majorTickMark val="out"/>
        <c:minorTickMark val="none"/>
        <c:tickLblPos val="none"/>
        <c:crossAx val="41533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6" refreshedBy="Marc Smith" refreshedVersion="5">
  <cacheSource type="worksheet">
    <worksheetSource ref="A2:BL27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2">
        <s v="diabetes"/>
        <s v="t1d t2d diabetes endocrinology type2diabetes"/>
        <s v="accuchek"/>
        <m/>
        <s v="t1d insulinpump type1 diabetic diabetes pumptherapy accuchek type1diabetes"/>
        <s v="equiposcaova glucometro accuchek glucosaenlasangre"/>
        <s v="answers"/>
        <s v="if"/>
        <s v="diabetes diabetesp"/>
        <s v="digitaltherapeutic ada2019"/>
        <s v="blunding omron accuchek rodilleras compresasreutilizables kinesiotape bandaelastica ayudastecnicas"/>
        <s v="doc diabetes t1d typeone typeonediabetes insulin insulindependent"/>
        <s v="gogobli accuchek cekguladarah guladarah cekguldarahdirumah cekguladarahmudah"/>
        <s v="gbdoc"/>
        <s v="accuchek accuchekguideteststrips teststripsforsale diabeticsupplies 8boxesavailable freeshipping brandnewmintboxes ebay"/>
        <s v="accuchek accuchekguideteststrips brandnewboxes mintcondition freeshipping expires6 teststripsforsale diabeticsuppliesforsale"/>
        <s v="accuchek 400teststripsfor accuchekguideteststrips teststripsforsale brandnewmintboxes expires9 diabeticsuppliesebay freeshipping only"/>
        <s v="accuchek accucheklancets freeshipping brandnewmintboxes lancetsforsale"/>
        <s v="vidasana accuchek"/>
        <s v="accuchek performanano"/>
        <s v="accu accuchek"/>
        <s v="accuchek fastclix"/>
        <s v="app accuchek"/>
        <s v="diabetes accuchek consejo"/>
        <s v="instant medidor accuchek"/>
        <s v="accuchek smartphonecompatible accuchekguidenewinbox freeshipping expirationdate2021 brandnewmintbox accuchekguide"/>
        <s v="accuchek teststripsforsale freeshipping brandnewmintboxes accuchekguideteststrips diabeticsuppliesforsale"/>
        <s v="accuchek accuchekguideteststrips freeshipping 8boxesavailable brandnewmintboxes teststripsforsale diabeticsuppliesforsale ebay"/>
        <s v="accuchek freeshipping accuchek fastclixlancets brandnewmintboxes accuchekfastclix lancetsforsale"/>
        <s v="accuchek accuchekfastclix freeshipping samebusinessdayshipping lancetsforsale brandnewmintboxes"/>
        <s v="accuchekpakistan"/>
        <s v="mydadsahero"/>
        <s v="diabetesmoments"/>
        <s v="mysugr makediabetessuckless doc diabetes t1d typeone typeonediabetes mdi insulin insulindependent"/>
        <s v="accuchekguideme accuchek mysugr makediabetessuckless doc diabetes t1d typeone typeonediabetes mdi insulin insulindependent"/>
        <s v="accuchek accuchekguideme mysugr makediabetessuckless doc diabetes t1d typeone typeonediabetes mdi insulin insulindependent"/>
        <s v="mysugr makediabetessuckless"/>
        <s v="accuchekguideme accuchek mysugr makediabetessuckless doc diabetes t1d typeone typeonediabetes insulin"/>
        <s v="accuchek accuchekguideme mysugr makediabetessuckless doc"/>
        <s v="doc makediabetessuckless diabetes t1d typeone typeonediabetes mdi insulin"/>
        <s v="sexybetic doc diabetes mysugr makediabetessuckless accuchek t1d typeone typeonediabetes insulin insulindependent"/>
        <s v="t2d"/>
        <s v="lowcarb t2d dsma"/>
        <s v="doc"/>
        <s v="gestationaldiabetes"/>
        <s v="diabetes disability doc"/>
        <s v="mentalhealthmonth"/>
        <s v="healthyvisionmonth myvisionmyfuture"/>
        <s v="dblog doc diabetes"/>
        <s v="dblog doc diabetes ddata"/>
        <s v="doc dblog diabetes"/>
        <s v="dblog doc"/>
        <s v="fuckyou fucking_app"/>
        <s v="languagematters"/>
        <s v="languagematters ada2019"/>
        <s v="type2diabetes ada2019"/>
        <s v="diabetes ada2019 empathymatters talkaboutcomplications"/>
        <s v="womenwithdiabetes"/>
        <s v="bloedglucose"/>
        <s v="vergoeding cgm eversense"/>
        <s v="ramadan2019 eid suikerfeest suiker"/>
        <s v="diabetes symptomen"/>
        <s v="weekend"/>
        <s v="pinksterdag picknicken"/>
        <s v="accu mobile mysugr"/>
        <s v="buitenspeeldag"/>
        <s v="vaderdag2019"/>
        <s v="accu mysugr"/>
        <s v="mysugr diabetesdagboek"/>
        <s v="zomer leeninsulinepomp"/>
        <s v="bigpharma"/>
        <s v="diabetesmoments makediabetessuckless t1d t2d diabetes diabetesawareness diabetescommunity doc diabetes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6">
        <d v="2019-05-31T18:01:52.000"/>
        <d v="2019-06-03T13:17:05.000"/>
        <d v="2019-05-29T16:02:02.000"/>
        <d v="2019-05-30T02:26:30.000"/>
        <d v="2019-05-30T13:31:25.000"/>
        <d v="2019-05-31T20:48:35.000"/>
        <d v="2019-06-01T00:42:40.000"/>
        <d v="2019-06-01T01:18:57.000"/>
        <d v="2019-06-01T21:12:44.000"/>
        <d v="2019-06-02T01:13:09.000"/>
        <d v="2019-06-02T02:25:27.000"/>
        <d v="2019-06-02T03:26:06.000"/>
        <d v="2019-06-02T19:48:17.000"/>
        <d v="2019-06-02T19:49:25.000"/>
        <d v="2019-06-02T21:42:05.000"/>
        <d v="2019-06-02T22:21:39.000"/>
        <d v="2019-06-02T22:26:28.000"/>
        <d v="2019-06-02T23:09:34.000"/>
        <d v="2019-06-02T23:10:20.000"/>
        <d v="2019-06-02T23:11:28.000"/>
        <d v="2019-06-02T23:14:44.000"/>
        <d v="2019-06-03T01:56:37.000"/>
        <d v="2019-06-03T01:58:20.000"/>
        <d v="2019-06-03T02:09:53.000"/>
        <d v="2019-06-03T11:11:46.000"/>
        <d v="2019-06-03T14:15:30.000"/>
        <d v="2019-06-03T14:45:08.000"/>
        <d v="2019-06-04T20:40:07.000"/>
        <d v="2019-06-05T07:16:03.000"/>
        <d v="2019-06-05T18:16:30.000"/>
        <d v="2019-06-05T18:25:07.000"/>
        <d v="2019-06-05T18:26:55.000"/>
        <d v="2019-06-05T18:52:27.000"/>
        <d v="2019-06-05T18:52:53.000"/>
        <d v="2019-06-05T21:07:52.000"/>
        <d v="2019-06-05T21:19:19.000"/>
        <d v="2019-06-06T07:37:45.000"/>
        <d v="2019-06-06T15:09:48.000"/>
        <d v="2019-06-06T02:16:58.000"/>
        <d v="2019-06-06T13:14:37.000"/>
        <d v="2019-06-06T16:30:38.000"/>
        <d v="2019-06-07T05:39:45.000"/>
        <d v="2019-06-07T08:00:03.000"/>
        <d v="2019-06-07T13:05:35.000"/>
        <d v="2019-06-08T08:20:57.000"/>
        <d v="2019-06-09T16:03:21.000"/>
        <d v="2019-06-10T23:26:38.000"/>
        <d v="2019-06-11T16:55:46.000"/>
        <d v="2019-06-12T16:06:45.000"/>
        <d v="2019-05-29T18:42:46.000"/>
        <d v="2019-06-13T02:50:15.000"/>
        <d v="2019-06-13T10:23:27.000"/>
        <d v="2019-06-13T12:43:25.000"/>
        <d v="2019-05-30T01:37:36.000"/>
        <d v="2019-05-30T01:37:50.000"/>
        <d v="2019-05-31T19:04:49.000"/>
        <d v="2019-06-01T01:14:47.000"/>
        <d v="2019-06-01T15:35:55.000"/>
        <d v="2019-06-01T16:36:10.000"/>
        <d v="2019-06-02T16:27:04.000"/>
        <d v="2019-06-03T18:37:22.000"/>
        <d v="2019-06-04T19:16:43.000"/>
        <d v="2019-06-06T01:05:29.000"/>
        <d v="2019-06-09T16:53:36.000"/>
        <d v="2019-06-09T17:02:27.000"/>
        <d v="2019-06-11T11:10:37.000"/>
        <d v="2019-06-11T19:39:33.000"/>
        <d v="2019-06-11T19:41:14.000"/>
        <d v="2019-06-11T23:31:13.000"/>
        <d v="2019-06-13T15:46:48.000"/>
        <d v="2019-06-15T18:36:05.000"/>
        <d v="2019-05-14T13:00:00.000"/>
        <d v="2019-05-30T19:00:00.000"/>
        <d v="2019-05-31T13:00:01.000"/>
        <d v="2019-06-03T13:00:01.000"/>
        <d v="2019-06-04T13:00:01.000"/>
        <d v="2019-06-06T13:00:01.000"/>
        <d v="2019-06-07T13:00:00.000"/>
        <d v="2019-06-08T13:00:00.000"/>
        <d v="2019-06-08T19:00:00.000"/>
        <d v="2019-06-10T13:00:01.000"/>
        <d v="2019-06-16T17:00:00.000"/>
        <d v="2019-06-16T23:00:00.000"/>
        <d v="2019-06-01T20:55:49.000"/>
        <d v="2019-06-01T20:56:30.000"/>
        <d v="2019-06-01T22:35:16.000"/>
        <d v="2019-06-01T22:36:31.000"/>
        <d v="2019-06-02T01:09:08.000"/>
        <d v="2019-06-02T14:57:05.000"/>
        <d v="2019-06-02T16:25:56.000"/>
        <d v="2019-06-03T18:55:05.000"/>
        <d v="2019-06-03T18:57:32.000"/>
        <d v="2019-06-03T21:13:40.000"/>
        <d v="2019-06-09T23:24:07.000"/>
        <d v="2019-06-09T23:28:28.000"/>
        <d v="2019-06-10T00:11:00.000"/>
        <d v="2019-06-10T00:12:50.000"/>
        <d v="2019-06-10T02:18:31.000"/>
        <d v="2019-06-10T14:53:56.000"/>
        <d v="2019-06-10T15:07:09.000"/>
        <d v="2019-06-10T19:28:56.000"/>
        <d v="2019-06-10T21:29:05.000"/>
        <d v="2019-06-10T23:52:38.000"/>
        <d v="2019-06-11T00:06:19.000"/>
        <d v="2019-06-12T02:49:52.000"/>
        <d v="2019-06-13T18:59:49.000"/>
        <d v="2019-06-17T20:00:28.000"/>
        <d v="2019-06-15T16:35:57.000"/>
        <d v="2019-06-18T15:18:32.000"/>
        <d v="2019-06-03T13:54:14.000"/>
        <d v="2019-05-29T13:43:32.000"/>
        <d v="2019-06-05T05:32:24.000"/>
        <d v="2019-06-06T12:57:17.000"/>
        <d v="2019-06-09T16:38:50.000"/>
        <d v="2019-06-13T17:43:17.000"/>
        <d v="2019-06-15T21:21:24.000"/>
        <d v="2019-06-18T13:44:25.000"/>
        <d v="2019-06-19T16:30:25.000"/>
        <d v="2019-06-19T19:24:38.000"/>
        <d v="2019-06-14T18:40:43.000"/>
        <d v="2019-06-16T14:15:14.000"/>
        <d v="2019-06-20T13:31:00.000"/>
        <d v="2019-05-29T13:20:47.000"/>
        <d v="2019-05-29T20:21:33.000"/>
        <d v="2019-05-29T16:52:44.000"/>
        <d v="2019-05-29T20:28:27.000"/>
        <d v="2019-05-29T20:26:00.000"/>
        <d v="2019-05-29T20:41:23.000"/>
        <d v="2019-05-29T20:26:50.000"/>
        <d v="2019-05-29T20:31:07.000"/>
        <d v="2019-05-29T20:29:42.000"/>
        <d v="2019-05-29T20:35:16.000"/>
        <d v="2019-05-29T21:03:24.000"/>
        <d v="2019-05-29T20:15:29.000"/>
        <d v="2019-05-30T12:46:23.000"/>
        <d v="2019-05-30T12:50:52.000"/>
        <d v="2019-05-29T21:58:11.000"/>
        <d v="2019-05-29T22:09:12.000"/>
        <d v="2019-05-29T22:18:02.000"/>
        <d v="2019-05-29T22:23:19.000"/>
        <d v="2019-05-29T23:17:23.000"/>
        <d v="2019-05-30T02:19:07.000"/>
        <d v="2019-05-30T02:43:57.000"/>
        <d v="2019-05-30T19:34:08.000"/>
        <d v="2019-05-31T06:27:18.000"/>
        <d v="2019-05-31T15:57:16.000"/>
        <d v="2019-06-12T22:00:53.000"/>
        <d v="2019-05-30T15:17:37.000"/>
        <d v="2019-05-30T16:21:13.000"/>
        <d v="2019-05-31T22:57:22.000"/>
        <d v="2019-05-30T17:38:35.000"/>
        <d v="2019-05-30T17:51:28.000"/>
        <d v="2019-05-30T18:57:05.000"/>
        <d v="2019-05-30T17:53:42.000"/>
        <d v="2019-05-29T15:25:24.000"/>
        <d v="2019-05-30T17:56:33.000"/>
        <d v="2019-05-30T14:02:03.000"/>
        <d v="2019-05-31T14:00:34.000"/>
        <d v="2019-05-30T16:22:05.000"/>
        <d v="2019-05-31T13:01:03.000"/>
        <d v="2019-05-31T14:00:06.000"/>
        <d v="2019-05-31T13:19:19.000"/>
        <d v="2019-05-31T13:19:10.000"/>
        <d v="2019-05-31T13:54:14.000"/>
        <d v="2019-05-31T15:16:25.000"/>
        <d v="2019-05-30T21:04:27.000"/>
        <d v="2019-05-31T15:17:59.000"/>
        <d v="2019-05-31T15:18:07.000"/>
        <d v="2019-05-31T19:34:48.000"/>
        <d v="2019-05-31T15:21:38.000"/>
        <d v="2019-05-31T17:23:43.000"/>
        <d v="2019-05-31T17:27:59.000"/>
        <d v="2019-05-31T17:49:47.000"/>
        <d v="2019-05-31T17:50:55.000"/>
        <d v="2019-05-31T17:58:34.000"/>
        <d v="2019-05-31T01:10:38.000"/>
        <d v="2019-05-31T18:02:30.000"/>
        <d v="2019-05-31T18:34:02.000"/>
        <d v="2019-05-31T18:59:30.000"/>
        <d v="2019-05-30T15:48:02.000"/>
        <d v="2019-05-30T17:38:18.000"/>
        <d v="2019-05-31T19:37:01.000"/>
        <d v="2019-05-31T20:30:00.000"/>
        <d v="2019-05-31T20:55:17.000"/>
        <d v="2019-05-31T21:04:12.000"/>
        <d v="2019-05-31T21:06:17.000"/>
        <d v="2019-06-03T13:28:05.000"/>
        <d v="2019-06-02T19:45:30.000"/>
        <d v="2019-06-02T22:08:10.000"/>
        <d v="2019-06-03T15:57:54.000"/>
        <d v="2019-05-29T12:22:12.000"/>
        <d v="2019-05-30T14:30:00.000"/>
        <d v="2019-05-30T13:30:00.000"/>
        <d v="2019-05-30T19:30:00.000"/>
        <d v="2019-05-31T19:30:00.000"/>
        <d v="2019-06-03T16:30:00.000"/>
        <d v="2019-05-29T21:06:22.000"/>
        <d v="2019-05-30T14:57:43.000"/>
        <d v="2019-05-30T17:40:24.000"/>
        <d v="2019-05-30T20:26:20.000"/>
        <d v="2019-05-31T19:42:10.000"/>
        <d v="2019-06-03T18:27:01.000"/>
        <d v="2019-06-05T02:48:59.000"/>
        <d v="2019-06-03T21:07:58.000"/>
        <d v="2019-06-05T16:14:54.000"/>
        <d v="2019-06-07T12:29:41.000"/>
        <d v="2019-06-07T11:36:08.000"/>
        <d v="2019-06-10T14:59:53.000"/>
        <d v="2019-06-03T22:00:01.000"/>
        <d v="2019-06-10T15:02:26.000"/>
        <d v="2019-05-31T12:59:40.000"/>
        <d v="2019-05-31T12:58:38.000"/>
        <d v="2019-05-31T13:01:30.000"/>
        <d v="2019-06-10T15:45:53.000"/>
        <d v="2019-06-10T16:52:19.000"/>
        <d v="2019-06-10T17:38:10.000"/>
        <d v="2019-06-10T17:32:26.000"/>
        <d v="2019-06-09T20:45:16.000"/>
        <d v="2019-05-30T16:56:49.000"/>
        <d v="2019-05-30T17:00:20.000"/>
        <d v="2019-06-10T17:51:33.000"/>
        <d v="2019-06-10T14:13:54.000"/>
        <d v="2019-06-10T18:29:44.000"/>
        <d v="2019-06-10T18:32:28.000"/>
        <d v="2019-06-10T18:41:46.000"/>
        <d v="2019-06-10T18:35:08.000"/>
        <d v="2019-06-10T19:12:30.000"/>
        <d v="2019-06-10T18:37:14.000"/>
        <d v="2019-05-31T20:07:17.000"/>
        <d v="2019-06-10T18:26:15.000"/>
        <d v="2019-06-10T19:13:03.000"/>
        <d v="2019-06-07T20:59:44.000"/>
        <d v="2019-06-10T15:49:35.000"/>
        <d v="2019-06-10T19:29:21.000"/>
        <d v="2019-06-10T15:14:16.000"/>
        <d v="2019-06-10T16:44:20.000"/>
        <d v="2019-06-10T19:57:54.000"/>
        <d v="2019-06-10T23:30:22.000"/>
        <d v="2019-05-31T13:59:27.000"/>
        <d v="2019-06-11T11:54:10.000"/>
        <d v="2019-06-17T14:57:40.000"/>
        <d v="2019-06-17T15:44:09.000"/>
        <d v="2019-06-18T02:27:39.000"/>
        <d v="2019-06-18T19:53:23.000"/>
        <d v="2019-06-17T14:47:16.000"/>
        <d v="2019-06-18T15:06:35.000"/>
        <d v="2019-06-18T20:27:08.000"/>
        <d v="2019-06-20T15:46:48.000"/>
        <d v="2019-05-30T14:37:00.000"/>
        <d v="2019-05-31T14:39:00.000"/>
        <d v="2019-06-03T06:04:00.000"/>
        <d v="2019-06-05T06:07:00.000"/>
        <d v="2019-06-06T08:08:00.000"/>
        <d v="2019-06-06T14:09:00.000"/>
        <d v="2019-06-10T08:10:00.000"/>
        <d v="2019-06-11T08:12:00.000"/>
        <d v="2019-06-12T06:14:00.000"/>
        <d v="2019-06-13T09:16:00.000"/>
        <d v="2019-06-14T14:17:00.000"/>
        <d v="2019-06-16T07:18:00.000"/>
        <d v="2019-06-17T08:19:00.000"/>
        <d v="2019-06-19T09:48:00.000"/>
        <d v="2019-06-21T06:50:00.000"/>
        <d v="2019-06-22T11:06:59.000"/>
        <d v="2019-06-05T15:00:40.000"/>
        <d v="2019-06-05T15:05:32.000"/>
        <d v="2019-06-06T02:14:10.000"/>
        <d v="2019-06-06T12:44:53.000"/>
        <d v="2019-06-05T13:54:10.000"/>
        <d v="2019-06-05T19:32:02.000"/>
        <d v="2019-06-06T10:17:35.000"/>
        <d v="2019-05-30T16:36:53.000"/>
        <d v="2019-06-10T14:00:01.000"/>
        <d v="2019-06-06T10:27:01.000"/>
        <d v="2019-06-19T18:15:13.000"/>
        <d v="2019-06-23T06:08:01.000"/>
      </sharedItems>
      <fieldGroup par="66" base="22">
        <rangePr groupBy="hours" autoEnd="1" autoStart="1" startDate="2019-05-14T13:00:00.000" endDate="2019-06-23T06:08:01.000"/>
        <groupItems count="26">
          <s v="&lt;5/14/2019"/>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4T13:00:00.000" endDate="2019-06-23T06:08:01.000"/>
        <groupItems count="368">
          <s v="&lt;5/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9-05-14T13:00:00.000" endDate="2019-06-23T06:08:01.000"/>
        <groupItems count="14">
          <s v="&lt;5/14/2019"/>
          <s v="Jan"/>
          <s v="Feb"/>
          <s v="Mar"/>
          <s v="Apr"/>
          <s v="May"/>
          <s v="Jun"/>
          <s v="Jul"/>
          <s v="Aug"/>
          <s v="Sep"/>
          <s v="Oct"/>
          <s v="Nov"/>
          <s v="Dec"/>
          <s v="&gt;6/23/2019"/>
        </groupItems>
      </fieldGroup>
    </cacheField>
    <cacheField name="Years" databaseField="0">
      <sharedItems containsMixedTypes="0" count="0"/>
      <fieldGroup base="22">
        <rangePr groupBy="years" autoEnd="1" autoStart="1" startDate="2019-05-14T13:00:00.000" endDate="2019-06-23T06:08:01.000"/>
        <groupItems count="3">
          <s v="&lt;5/14/2019"/>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6">
  <r>
    <s v="jdrfresearch"/>
    <s v="jdrf"/>
    <m/>
    <m/>
    <m/>
    <m/>
    <m/>
    <m/>
    <m/>
    <m/>
    <s v="No"/>
    <n v="3"/>
    <m/>
    <m/>
    <x v="0"/>
    <d v="2019-05-31T18:01:52.000"/>
    <s v="In about 1% of cancer patients treated with immunotherapies,  their immune system goes haywire, and it attacks the beta cells in the pancreas, leaving them with type 1 #diabetes for life. Learn how @JDRF is working to change that. https://t.co/nXVNUYEmbT https://t.co/DR1n2Zir7O"/>
    <s v="http://ow.ly/oVbT50utZj3"/>
    <s v="ow.ly"/>
    <x v="0"/>
    <s v="https://pbs.twimg.com/media/D76gRsuWwAEbKt4.jpg"/>
    <s v="https://pbs.twimg.com/media/D76gRsuWwAEbKt4.jpg"/>
    <x v="0"/>
    <s v="https://twitter.com/#!/jdrfresearch/status/1134520384122961921"/>
    <m/>
    <m/>
    <s v="1134520384122961921"/>
    <m/>
    <b v="0"/>
    <n v="8"/>
    <s v=""/>
    <b v="0"/>
    <s v="en"/>
    <m/>
    <s v=""/>
    <b v="0"/>
    <n v="5"/>
    <s v=""/>
    <s v="Hootsuite Inc."/>
    <b v="0"/>
    <s v="1134520384122961921"/>
    <s v="Retweet"/>
    <n v="0"/>
    <n v="0"/>
    <m/>
    <m/>
    <m/>
    <m/>
    <m/>
    <m/>
    <m/>
    <m/>
    <n v="1"/>
    <s v="17"/>
    <s v="17"/>
    <n v="0"/>
    <n v="0"/>
    <n v="3"/>
    <n v="7.6923076923076925"/>
    <n v="0"/>
    <n v="0"/>
    <n v="36"/>
    <n v="92.3076923076923"/>
    <n v="39"/>
  </r>
  <r>
    <s v="gingervieira"/>
    <s v="diabetesstrong"/>
    <m/>
    <m/>
    <m/>
    <m/>
    <m/>
    <m/>
    <m/>
    <m/>
    <s v="No"/>
    <n v="4"/>
    <m/>
    <m/>
    <x v="0"/>
    <d v="2019-06-03T13:17:05.000"/>
    <s v="Trigger Finger is a lesser known complication of diabetes -- learn everything you need to know in my latest for @DiabetesStrong -- https://t.co/MU3o9fzhvc #T1D #T2D #diabetes #endocrinology #type2diabetes"/>
    <s v="https://diabetesstrong.com/diabetes-trigger-finger-prevention-and-treatment/"/>
    <s v="diabetesstrong.com"/>
    <x v="1"/>
    <m/>
    <s v="http://pbs.twimg.com/profile_images/1113495658831523840/HoGZJHWe_normal.jpg"/>
    <x v="1"/>
    <s v="https://twitter.com/#!/gingervieira/status/1135535881069170689"/>
    <m/>
    <m/>
    <s v="1135535881069170689"/>
    <m/>
    <b v="0"/>
    <n v="8"/>
    <s v=""/>
    <b v="0"/>
    <s v="en"/>
    <m/>
    <s v=""/>
    <b v="0"/>
    <n v="3"/>
    <s v=""/>
    <s v="Twitter Web App"/>
    <b v="0"/>
    <s v="1135535881069170689"/>
    <s v="Retweet"/>
    <n v="0"/>
    <n v="0"/>
    <m/>
    <m/>
    <m/>
    <m/>
    <m/>
    <m/>
    <m/>
    <m/>
    <n v="1"/>
    <s v="16"/>
    <s v="16"/>
    <n v="0"/>
    <n v="0"/>
    <n v="1"/>
    <n v="4"/>
    <n v="0"/>
    <n v="0"/>
    <n v="24"/>
    <n v="96"/>
    <n v="25"/>
  </r>
  <r>
    <s v="hemadurrehman"/>
    <s v="accuchek_pk"/>
    <m/>
    <m/>
    <m/>
    <m/>
    <m/>
    <m/>
    <m/>
    <m/>
    <s v="No"/>
    <n v="5"/>
    <m/>
    <m/>
    <x v="0"/>
    <d v="2019-05-29T16:02:02.000"/>
    <s v="RT @AccuChek_Pk: Opt for healthier food options for Sehri and Iftaar this Ramadan. #AccuChek https://t.co/mtI0U9snZ3"/>
    <m/>
    <m/>
    <x v="2"/>
    <s v="https://pbs.twimg.com/media/D7vR9TiXoAYM4HM.jpg"/>
    <s v="https://pbs.twimg.com/media/D7vR9TiXoAYM4HM.jpg"/>
    <x v="2"/>
    <s v="https://twitter.com/#!/hemadurrehman/status/1133765451698323456"/>
    <m/>
    <m/>
    <s v="1133765451698323456"/>
    <m/>
    <b v="0"/>
    <n v="0"/>
    <s v=""/>
    <b v="0"/>
    <s v="en"/>
    <m/>
    <s v=""/>
    <b v="0"/>
    <n v="1"/>
    <s v="1133730595908071424"/>
    <s v="Twitter for iPad"/>
    <b v="0"/>
    <s v="1133730595908071424"/>
    <s v="Tweet"/>
    <n v="0"/>
    <n v="0"/>
    <m/>
    <m/>
    <m/>
    <m/>
    <m/>
    <m/>
    <m/>
    <m/>
    <n v="1"/>
    <s v="8"/>
    <s v="8"/>
    <n v="0"/>
    <n v="0"/>
    <n v="0"/>
    <n v="0"/>
    <n v="0"/>
    <n v="0"/>
    <n v="14"/>
    <n v="100"/>
    <n v="14"/>
  </r>
  <r>
    <s v="claire_cropper"/>
    <s v="uhc"/>
    <m/>
    <m/>
    <m/>
    <m/>
    <m/>
    <m/>
    <m/>
    <m/>
    <s v="No"/>
    <n v="6"/>
    <m/>
    <m/>
    <x v="0"/>
    <d v="2019-05-30T02:26:30.000"/>
    <s v="The fact that Type 1 Diabetics have to change the way we manage our condition because healthcare companies care more about their paycheck than their clients is revolting. @UHC has made contracts with @Medtronic &amp;amp; @accuchek_us to force us to use their products and I’m sick of it."/>
    <m/>
    <m/>
    <x v="3"/>
    <m/>
    <s v="http://pbs.twimg.com/profile_images/1133484647722225666/FsXR--nP_normal.jpg"/>
    <x v="3"/>
    <s v="https://twitter.com/#!/claire_cropper/status/1133922601661861890"/>
    <m/>
    <m/>
    <s v="1133922601661861890"/>
    <m/>
    <b v="0"/>
    <n v="0"/>
    <s v=""/>
    <b v="0"/>
    <s v="en"/>
    <m/>
    <s v=""/>
    <b v="0"/>
    <n v="0"/>
    <s v=""/>
    <s v="Twitter for iPhone"/>
    <b v="0"/>
    <s v="1133922601661861890"/>
    <s v="Tweet"/>
    <n v="0"/>
    <n v="0"/>
    <m/>
    <m/>
    <m/>
    <m/>
    <m/>
    <m/>
    <m/>
    <m/>
    <n v="1"/>
    <s v="2"/>
    <s v="2"/>
    <m/>
    <m/>
    <m/>
    <m/>
    <m/>
    <m/>
    <m/>
    <m/>
    <m/>
  </r>
  <r>
    <s v="jafazzone"/>
    <s v="skipamania"/>
    <m/>
    <m/>
    <m/>
    <m/>
    <m/>
    <m/>
    <m/>
    <m/>
    <s v="No"/>
    <n v="9"/>
    <m/>
    <m/>
    <x v="0"/>
    <d v="2019-05-30T13:31:25.000"/>
    <s v="@accuchek_us @SkipAMania 👏💪"/>
    <m/>
    <m/>
    <x v="3"/>
    <m/>
    <s v="http://pbs.twimg.com/profile_images/3325717793/2cb311831031ee08061c4e11a9abeabb_normal.jpeg"/>
    <x v="4"/>
    <s v="https://twitter.com/#!/jafazzone/status/1134089933390589954"/>
    <m/>
    <m/>
    <s v="1134089933390589954"/>
    <s v="1133724872817991680"/>
    <b v="0"/>
    <n v="1"/>
    <s v="216716662"/>
    <b v="0"/>
    <s v="und"/>
    <m/>
    <s v=""/>
    <b v="0"/>
    <n v="0"/>
    <s v=""/>
    <s v="Twitter for iPhone"/>
    <b v="0"/>
    <s v="1133724872817991680"/>
    <s v="Tweet"/>
    <n v="0"/>
    <n v="0"/>
    <s v="-80.519092,41.1876847 _x000a_-80.427557,41.1876847 _x000a_-80.427557,41.279389 _x000a_-80.519092,41.279389"/>
    <s v="United States"/>
    <s v="US"/>
    <s v="Hermitage, PA"/>
    <s v="008a6343d42a42f3"/>
    <s v="Hermitage"/>
    <s v="city"/>
    <s v="https://api.twitter.com/1.1/geo/id/008a6343d42a42f3.json"/>
    <n v="1"/>
    <s v="1"/>
    <s v="1"/>
    <n v="0"/>
    <n v="0"/>
    <n v="0"/>
    <n v="0"/>
    <n v="0"/>
    <n v="0"/>
    <n v="2"/>
    <n v="100"/>
    <n v="2"/>
  </r>
  <r>
    <s v="plowboytrading"/>
    <s v="ebay"/>
    <m/>
    <m/>
    <m/>
    <m/>
    <m/>
    <m/>
    <m/>
    <m/>
    <s v="No"/>
    <n v="11"/>
    <m/>
    <m/>
    <x v="0"/>
    <d v="2019-05-31T20:48:35.000"/>
    <s v="Check out Accu-Chek Compact Plus Blood Glucose Monitoring System Meter Model GT #AccuChek https://t.co/TysTxKiuZy via @eBay"/>
    <s v="https://rover.ebay.com/rover/1/711-127632-2357-0/16?itm=183831960963&amp;user_name=texasplowboy&amp;spid=2047675&amp;mpre=https%3A%2F%2Fwww.ebay.com%2Fitm%2F-%2F183831960963&amp;swd=3&amp;mplxParams=user_name%2Citm%2Cswd%2Cmpre%2C&amp;sojTags=du%3Dmpre%2Citm%3Ditm%2Cuser_name%3Duser_name%2Csuri%3Dsuri%2Cspid%3Dspid%2Cswd%3Dswd%2C"/>
    <s v="ebay.com"/>
    <x v="2"/>
    <m/>
    <s v="http://pbs.twimg.com/profile_images/1043113781016973313/aFcH7Q7d_normal.jpg"/>
    <x v="5"/>
    <s v="https://twitter.com/#!/plowboytrading/status/1134562339292950528"/>
    <m/>
    <m/>
    <s v="1134562339292950528"/>
    <m/>
    <b v="0"/>
    <n v="0"/>
    <s v=""/>
    <b v="0"/>
    <s v="en"/>
    <m/>
    <s v=""/>
    <b v="0"/>
    <n v="0"/>
    <s v=""/>
    <s v="Twitter Web Client"/>
    <b v="0"/>
    <s v="1134562339292950528"/>
    <s v="Tweet"/>
    <n v="0"/>
    <n v="0"/>
    <m/>
    <m/>
    <m/>
    <m/>
    <m/>
    <m/>
    <m/>
    <m/>
    <n v="1"/>
    <s v="6"/>
    <s v="6"/>
    <n v="1"/>
    <n v="6.25"/>
    <n v="0"/>
    <n v="0"/>
    <n v="0"/>
    <n v="0"/>
    <n v="15"/>
    <n v="93.75"/>
    <n v="16"/>
  </r>
  <r>
    <s v="palaceian"/>
    <s v="rightrelevance"/>
    <m/>
    <m/>
    <m/>
    <m/>
    <m/>
    <m/>
    <m/>
    <m/>
    <s v="No"/>
    <n v="12"/>
    <m/>
    <m/>
    <x v="0"/>
    <d v="2019-06-01T00:42:40.000"/>
    <s v="Golden Roasted Turkey Breast With Orange Zest, Spinach &amp;amp; Sun-Dried Tomato Stuffing https://t.co/KhorR9TTYK via @rightrelevance thanks @accuchek_us"/>
    <s v="http://www.diabetesforecast.org/2015/nov-dec/recipes/golden-roasted-turkey-breast.html"/>
    <s v="diabetesforecast.org"/>
    <x v="3"/>
    <m/>
    <s v="http://pbs.twimg.com/profile_images/676062734237216768/ifBvf6Ju_normal.jpg"/>
    <x v="6"/>
    <s v="https://twitter.com/#!/palaceian/status/1134621250054000645"/>
    <m/>
    <m/>
    <s v="1134621250054000645"/>
    <m/>
    <b v="0"/>
    <n v="0"/>
    <s v=""/>
    <b v="0"/>
    <s v="en"/>
    <m/>
    <s v=""/>
    <b v="0"/>
    <n v="0"/>
    <s v=""/>
    <s v="Right Relevance"/>
    <b v="0"/>
    <s v="1134621250054000645"/>
    <s v="Tweet"/>
    <n v="0"/>
    <n v="0"/>
    <m/>
    <m/>
    <m/>
    <m/>
    <m/>
    <m/>
    <m/>
    <m/>
    <n v="2"/>
    <s v="15"/>
    <s v="15"/>
    <n v="2"/>
    <n v="11.764705882352942"/>
    <n v="0"/>
    <n v="0"/>
    <n v="0"/>
    <n v="0"/>
    <n v="15"/>
    <n v="88.23529411764706"/>
    <n v="17"/>
  </r>
  <r>
    <s v="palaceian"/>
    <s v="rightrelevance"/>
    <m/>
    <m/>
    <m/>
    <m/>
    <m/>
    <m/>
    <m/>
    <m/>
    <s v="No"/>
    <n v="13"/>
    <m/>
    <m/>
    <x v="0"/>
    <d v="2019-06-01T01:18:57.000"/>
    <s v="A Conversation on Diabetes and Disability (6.22.19) «  Just A Little Suga' https://t.co/K9VCCmHRBy via @rightrelevance thanks @accuchek_us"/>
    <s v="http://justalittlesuga.com/jals-event-invisible-identities-a-conversation-on-diabetes-and-disability-6-22-19/"/>
    <s v="justalittlesuga.com"/>
    <x v="3"/>
    <m/>
    <s v="http://pbs.twimg.com/profile_images/676062734237216768/ifBvf6Ju_normal.jpg"/>
    <x v="7"/>
    <s v="https://twitter.com/#!/palaceian/status/1134630378885353473"/>
    <m/>
    <m/>
    <s v="1134630378885353473"/>
    <m/>
    <b v="0"/>
    <n v="0"/>
    <s v=""/>
    <b v="0"/>
    <s v="en"/>
    <m/>
    <s v=""/>
    <b v="0"/>
    <n v="0"/>
    <s v=""/>
    <s v="Right Relevance"/>
    <b v="0"/>
    <s v="1134630378885353473"/>
    <s v="Tweet"/>
    <n v="0"/>
    <n v="0"/>
    <m/>
    <m/>
    <m/>
    <m/>
    <m/>
    <m/>
    <m/>
    <m/>
    <n v="2"/>
    <s v="15"/>
    <s v="15"/>
    <n v="0"/>
    <n v="0"/>
    <n v="0"/>
    <n v="0"/>
    <n v="0"/>
    <n v="0"/>
    <n v="17"/>
    <n v="100"/>
    <n v="17"/>
  </r>
  <r>
    <s v="portfare"/>
    <s v="lipbalmdesigns"/>
    <m/>
    <m/>
    <m/>
    <m/>
    <m/>
    <m/>
    <m/>
    <m/>
    <s v="No"/>
    <n v="16"/>
    <m/>
    <m/>
    <x v="0"/>
    <d v="2019-06-01T21:12:44.000"/>
    <s v="RT @LipBalmDesigns: Check out NEW! ACCU Check Guide Blood Glucose Monitoring System  Smartphone Compatible #AccuChek https://t.co/kwJUGvwdZ…"/>
    <m/>
    <m/>
    <x v="2"/>
    <m/>
    <s v="http://pbs.twimg.com/profile_images/1102069437044158465/DmyIp86x_normal.jpg"/>
    <x v="8"/>
    <s v="https://twitter.com/#!/portfare/status/1134930802674937856"/>
    <m/>
    <m/>
    <s v="1134930802674937856"/>
    <m/>
    <b v="0"/>
    <n v="0"/>
    <s v=""/>
    <b v="0"/>
    <s v="en"/>
    <m/>
    <s v=""/>
    <b v="0"/>
    <n v="1"/>
    <s v="1134926549373870080"/>
    <s v="LA AreaURL Tweets"/>
    <b v="0"/>
    <s v="1134926549373870080"/>
    <s v="Tweet"/>
    <n v="0"/>
    <n v="0"/>
    <m/>
    <m/>
    <m/>
    <m/>
    <m/>
    <m/>
    <m/>
    <m/>
    <n v="2"/>
    <s v="6"/>
    <s v="6"/>
    <n v="1"/>
    <n v="6.666666666666667"/>
    <n v="0"/>
    <n v="0"/>
    <n v="0"/>
    <n v="0"/>
    <n v="14"/>
    <n v="93.33333333333333"/>
    <n v="15"/>
  </r>
  <r>
    <s v="portfare"/>
    <s v="ebay"/>
    <m/>
    <m/>
    <m/>
    <m/>
    <m/>
    <m/>
    <m/>
    <m/>
    <s v="No"/>
    <n v="17"/>
    <m/>
    <m/>
    <x v="0"/>
    <d v="2019-06-02T01:13:09.000"/>
    <s v="RT @LipBalmDesigns: ACCU Check Guide Blood Glucose Monitoring System  Smartphone Compatible #AccuChek https://t.co/kwJUGvwdZh via @eBay"/>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
    <m/>
    <s v="http://pbs.twimg.com/profile_images/1102069437044158465/DmyIp86x_normal.jpg"/>
    <x v="9"/>
    <s v="https://twitter.com/#!/portfare/status/1134991308571979776"/>
    <m/>
    <m/>
    <s v="1134991308571979776"/>
    <m/>
    <b v="0"/>
    <n v="0"/>
    <s v=""/>
    <b v="0"/>
    <s v="en"/>
    <m/>
    <s v=""/>
    <b v="0"/>
    <n v="1"/>
    <s v="1134990298134786049"/>
    <s v="LA AreaURL Tweets"/>
    <b v="0"/>
    <s v="1134990298134786049"/>
    <s v="Tweet"/>
    <n v="0"/>
    <n v="0"/>
    <m/>
    <m/>
    <m/>
    <m/>
    <m/>
    <m/>
    <m/>
    <m/>
    <n v="1"/>
    <s v="6"/>
    <s v="6"/>
    <m/>
    <m/>
    <m/>
    <m/>
    <m/>
    <m/>
    <m/>
    <m/>
    <m/>
  </r>
  <r>
    <s v="alejaddamo"/>
    <s v="myribeatriz"/>
    <m/>
    <m/>
    <m/>
    <m/>
    <m/>
    <m/>
    <m/>
    <m/>
    <s v="No"/>
    <n v="19"/>
    <m/>
    <m/>
    <x v="1"/>
    <d v="2019-06-02T02:25:27.000"/>
    <s v="@MyriBeatriz Lo unico: yo usé el aparato para esas tiras y gasta pilas a rolete._x000a_Volvi al Accuchek Performa, que sigue vigente"/>
    <m/>
    <m/>
    <x v="3"/>
    <m/>
    <s v="http://pbs.twimg.com/profile_images/1108929568910524417/hyjFg_HE_normal.png"/>
    <x v="10"/>
    <s v="https://twitter.com/#!/alejaddamo/status/1135009503311798272"/>
    <m/>
    <m/>
    <s v="1135009503311798272"/>
    <s v="1135008630040858629"/>
    <b v="0"/>
    <n v="1"/>
    <s v="1246505640"/>
    <b v="0"/>
    <s v="es"/>
    <m/>
    <s v=""/>
    <b v="0"/>
    <n v="0"/>
    <s v=""/>
    <s v="Twitter Web Client"/>
    <b v="0"/>
    <s v="1135008630040858629"/>
    <s v="Tweet"/>
    <n v="0"/>
    <n v="0"/>
    <m/>
    <m/>
    <m/>
    <m/>
    <m/>
    <m/>
    <m/>
    <m/>
    <n v="1"/>
    <s v="7"/>
    <s v="7"/>
    <n v="0"/>
    <n v="0"/>
    <n v="0"/>
    <n v="0"/>
    <n v="0"/>
    <n v="0"/>
    <n v="22"/>
    <n v="100"/>
    <n v="22"/>
  </r>
  <r>
    <s v="ronicolet"/>
    <s v="alefiliberti"/>
    <m/>
    <m/>
    <m/>
    <m/>
    <m/>
    <m/>
    <m/>
    <m/>
    <s v="No"/>
    <n v="20"/>
    <m/>
    <m/>
    <x v="0"/>
    <d v="2019-06-02T03:26:06.000"/>
    <s v="@Remolino202 @MyriBeatriz @alefiliberti A mi mamá Pami le cubre sin cargo 50 tiras mensuales de Accuchek, sin problemas, es insulinodependiente"/>
    <m/>
    <m/>
    <x v="3"/>
    <m/>
    <s v="http://pbs.twimg.com/profile_images/1071898182135750656/VPUUS-da_normal.jpg"/>
    <x v="11"/>
    <s v="https://twitter.com/#!/ronicolet/status/1135024764576305152"/>
    <m/>
    <m/>
    <s v="1135024764576305152"/>
    <s v="1134973106773250048"/>
    <b v="0"/>
    <n v="2"/>
    <s v="782954889123069952"/>
    <b v="0"/>
    <s v="es"/>
    <m/>
    <s v=""/>
    <b v="0"/>
    <n v="0"/>
    <s v=""/>
    <s v="Twitter for iPad"/>
    <b v="0"/>
    <s v="1134973106773250048"/>
    <s v="Tweet"/>
    <n v="0"/>
    <n v="0"/>
    <m/>
    <m/>
    <m/>
    <m/>
    <m/>
    <m/>
    <m/>
    <m/>
    <n v="1"/>
    <s v="7"/>
    <s v="7"/>
    <m/>
    <m/>
    <m/>
    <m/>
    <m/>
    <m/>
    <m/>
    <m/>
    <m/>
  </r>
  <r>
    <s v="mmarotis"/>
    <s v="accuchek_us"/>
    <m/>
    <m/>
    <m/>
    <m/>
    <m/>
    <m/>
    <m/>
    <m/>
    <s v="No"/>
    <n v="23"/>
    <m/>
    <m/>
    <x v="0"/>
    <d v="2019-06-02T19:48:17.000"/>
    <s v="RT @soylapolaca: Yo estoy segura que si me ayudan con muchos RT , los amigos de @accuchek_us y ACCU-CHEK ARGENTINA le van a dar una mano a…"/>
    <m/>
    <m/>
    <x v="3"/>
    <m/>
    <s v="http://pbs.twimg.com/profile_images/3588433064/a8d500ce8b528105c9962c1b4adf408d_normal.jpeg"/>
    <x v="12"/>
    <s v="https://twitter.com/#!/mmarotis/status/1135271939117899777"/>
    <m/>
    <m/>
    <s v="1135271939117899777"/>
    <m/>
    <b v="0"/>
    <n v="0"/>
    <s v=""/>
    <b v="1"/>
    <s v="es"/>
    <m/>
    <s v="1134917437193891841"/>
    <b v="0"/>
    <n v="39"/>
    <s v="1135271241689047046"/>
    <s v="Twitter for Android"/>
    <b v="0"/>
    <s v="1135271241689047046"/>
    <s v="Tweet"/>
    <n v="0"/>
    <n v="0"/>
    <m/>
    <m/>
    <m/>
    <m/>
    <m/>
    <m/>
    <m/>
    <m/>
    <n v="1"/>
    <s v="3"/>
    <s v="1"/>
    <m/>
    <m/>
    <m/>
    <m/>
    <m/>
    <m/>
    <m/>
    <m/>
    <m/>
  </r>
  <r>
    <s v="moniquegaitan"/>
    <s v="accuchek_us"/>
    <m/>
    <m/>
    <m/>
    <m/>
    <m/>
    <m/>
    <m/>
    <m/>
    <s v="No"/>
    <n v="25"/>
    <m/>
    <m/>
    <x v="0"/>
    <d v="2019-06-02T19:49:25.000"/>
    <s v="RT @soylapolaca: Yo estoy segura que si me ayudan con muchos RT , los amigos de @accuchek_us y ACCU-CHEK ARGENTINA le van a dar una mano a…"/>
    <m/>
    <m/>
    <x v="3"/>
    <m/>
    <s v="http://pbs.twimg.com/profile_images/1118651123202711554/_finnLog_normal.jpg"/>
    <x v="13"/>
    <s v="https://twitter.com/#!/moniquegaitan/status/1135272223399391234"/>
    <m/>
    <m/>
    <s v="1135272223399391234"/>
    <m/>
    <b v="0"/>
    <n v="0"/>
    <s v=""/>
    <b v="1"/>
    <s v="es"/>
    <m/>
    <s v="1134917437193891841"/>
    <b v="0"/>
    <n v="39"/>
    <s v="1135271241689047046"/>
    <s v="Twitter Web Client"/>
    <b v="0"/>
    <s v="1135271241689047046"/>
    <s v="Tweet"/>
    <n v="0"/>
    <n v="0"/>
    <m/>
    <m/>
    <m/>
    <m/>
    <m/>
    <m/>
    <m/>
    <m/>
    <n v="1"/>
    <s v="3"/>
    <s v="1"/>
    <m/>
    <m/>
    <m/>
    <m/>
    <m/>
    <m/>
    <m/>
    <m/>
    <m/>
  </r>
  <r>
    <s v="estherrobotham"/>
    <s v="roche"/>
    <m/>
    <m/>
    <m/>
    <m/>
    <m/>
    <m/>
    <m/>
    <m/>
    <s v="No"/>
    <n v="27"/>
    <m/>
    <m/>
    <x v="0"/>
    <d v="2019-06-02T21:42:05.000"/>
    <s v="Day 5 on the insulin pump and the results are astounding! I thought I could only dream of having this level of control, thank you to @Roche for developing a device that has given me my life back. _x000a_#T1D #insulinpump #type1 #diabetic #diabetes #pumptherapy #accuchek #Type1Diabetes https://t.co/DimDmoT858"/>
    <m/>
    <m/>
    <x v="4"/>
    <s v="https://pbs.twimg.com/media/D8Fl2RhWkAMcFJY.jpg"/>
    <s v="https://pbs.twimg.com/media/D8Fl2RhWkAMcFJY.jpg"/>
    <x v="14"/>
    <s v="https://twitter.com/#!/estherrobotham/status/1135300579683643395"/>
    <m/>
    <m/>
    <s v="1135300579683643395"/>
    <m/>
    <b v="0"/>
    <n v="2"/>
    <s v=""/>
    <b v="0"/>
    <s v="en"/>
    <m/>
    <s v=""/>
    <b v="0"/>
    <n v="0"/>
    <s v=""/>
    <s v="Twitter Web App"/>
    <b v="0"/>
    <s v="1135300579683643395"/>
    <s v="Tweet"/>
    <n v="0"/>
    <n v="0"/>
    <m/>
    <m/>
    <m/>
    <m/>
    <m/>
    <m/>
    <m/>
    <m/>
    <n v="1"/>
    <s v="4"/>
    <s v="4"/>
    <n v="2"/>
    <n v="4.3478260869565215"/>
    <n v="0"/>
    <n v="0"/>
    <n v="0"/>
    <n v="0"/>
    <n v="44"/>
    <n v="95.65217391304348"/>
    <n v="46"/>
  </r>
  <r>
    <s v="lilidebeni"/>
    <s v="accuchek_us"/>
    <m/>
    <m/>
    <m/>
    <m/>
    <m/>
    <m/>
    <m/>
    <m/>
    <s v="No"/>
    <n v="28"/>
    <m/>
    <m/>
    <x v="0"/>
    <d v="2019-06-02T22:21:39.000"/>
    <s v="RT @soylapolaca: Yo estoy segura que si me ayudan con muchos RT , los amigos de @accuchek_us y ACCU-CHEK ARGENTINA le van a dar una mano a…"/>
    <m/>
    <m/>
    <x v="3"/>
    <m/>
    <s v="http://pbs.twimg.com/profile_images/1028030354001723392/CdsrmM6i_normal.jpg"/>
    <x v="15"/>
    <s v="https://twitter.com/#!/lilidebeni/status/1135310534499328000"/>
    <m/>
    <m/>
    <s v="1135310534499328000"/>
    <m/>
    <b v="0"/>
    <n v="0"/>
    <s v=""/>
    <b v="1"/>
    <s v="es"/>
    <m/>
    <s v="1134917437193891841"/>
    <b v="0"/>
    <n v="39"/>
    <s v="1135271241689047046"/>
    <s v="Twitter for iPhone"/>
    <b v="0"/>
    <s v="1135271241689047046"/>
    <s v="Tweet"/>
    <n v="0"/>
    <n v="0"/>
    <m/>
    <m/>
    <m/>
    <m/>
    <m/>
    <m/>
    <m/>
    <m/>
    <n v="1"/>
    <s v="3"/>
    <s v="1"/>
    <m/>
    <m/>
    <m/>
    <m/>
    <m/>
    <m/>
    <m/>
    <m/>
    <m/>
  </r>
  <r>
    <s v="aivliscuca"/>
    <s v="accuchek_us"/>
    <m/>
    <m/>
    <m/>
    <m/>
    <m/>
    <m/>
    <m/>
    <m/>
    <s v="No"/>
    <n v="30"/>
    <m/>
    <m/>
    <x v="0"/>
    <d v="2019-06-02T22:26:28.000"/>
    <s v="RT @soylapolaca: Yo estoy segura que si me ayudan con muchos RT , los amigos de @accuchek_us y ACCU-CHEK ARGENTINA le van a dar una mano a…"/>
    <m/>
    <m/>
    <x v="3"/>
    <m/>
    <s v="http://pbs.twimg.com/profile_images/2482831662/mg7omcrl0u2mbso76fjh_normal.jpeg"/>
    <x v="16"/>
    <s v="https://twitter.com/#!/aivliscuca/status/1135311749341745153"/>
    <m/>
    <m/>
    <s v="1135311749341745153"/>
    <m/>
    <b v="0"/>
    <n v="0"/>
    <s v=""/>
    <b v="1"/>
    <s v="es"/>
    <m/>
    <s v="1134917437193891841"/>
    <b v="0"/>
    <n v="39"/>
    <s v="1135271241689047046"/>
    <s v="Twitter Web Client"/>
    <b v="0"/>
    <s v="1135271241689047046"/>
    <s v="Tweet"/>
    <n v="0"/>
    <n v="0"/>
    <m/>
    <m/>
    <m/>
    <m/>
    <m/>
    <m/>
    <m/>
    <m/>
    <n v="1"/>
    <s v="3"/>
    <s v="1"/>
    <m/>
    <m/>
    <m/>
    <m/>
    <m/>
    <m/>
    <m/>
    <m/>
    <m/>
  </r>
  <r>
    <s v="gastonmarraok"/>
    <s v="accuchek_us"/>
    <m/>
    <m/>
    <m/>
    <m/>
    <m/>
    <m/>
    <m/>
    <m/>
    <s v="No"/>
    <n v="32"/>
    <m/>
    <m/>
    <x v="0"/>
    <d v="2019-06-02T23:09:34.000"/>
    <s v="RT @soylapolaca: Yo estoy segura que si me ayudan con muchos RT , los amigos de @accuchek_us y ACCU-CHEK ARGENTINA le van a dar una mano a…"/>
    <m/>
    <m/>
    <x v="3"/>
    <m/>
    <s v="http://pbs.twimg.com/profile_images/1140582060119199749/om3R6uQY_normal.png"/>
    <x v="17"/>
    <s v="https://twitter.com/#!/gastonmarraok/status/1135322595224674308"/>
    <m/>
    <m/>
    <s v="1135322595224674308"/>
    <m/>
    <b v="0"/>
    <n v="0"/>
    <s v=""/>
    <b v="1"/>
    <s v="es"/>
    <m/>
    <s v="1134917437193891841"/>
    <b v="0"/>
    <n v="39"/>
    <s v="1135271241689047046"/>
    <s v="Twitter Web Client"/>
    <b v="0"/>
    <s v="1135271241689047046"/>
    <s v="Tweet"/>
    <n v="0"/>
    <n v="0"/>
    <m/>
    <m/>
    <m/>
    <m/>
    <m/>
    <m/>
    <m/>
    <m/>
    <n v="1"/>
    <s v="3"/>
    <s v="1"/>
    <m/>
    <m/>
    <m/>
    <m/>
    <m/>
    <m/>
    <m/>
    <m/>
    <m/>
  </r>
  <r>
    <s v="monica_b123"/>
    <s v="accuchek_us"/>
    <m/>
    <m/>
    <m/>
    <m/>
    <m/>
    <m/>
    <m/>
    <m/>
    <s v="No"/>
    <n v="34"/>
    <m/>
    <m/>
    <x v="0"/>
    <d v="2019-06-02T23:10:20.000"/>
    <s v="RT @soylapolaca: Yo estoy segura que si me ayudan con muchos RT , los amigos de @accuchek_us y ACCU-CHEK ARGENTINA le van a dar una mano a…"/>
    <m/>
    <m/>
    <x v="3"/>
    <m/>
    <s v="http://pbs.twimg.com/profile_images/966077246464253953/MHxANugM_normal.jpg"/>
    <x v="18"/>
    <s v="https://twitter.com/#!/monica_b123/status/1135322789592870916"/>
    <m/>
    <m/>
    <s v="1135322789592870916"/>
    <m/>
    <b v="0"/>
    <n v="0"/>
    <s v=""/>
    <b v="1"/>
    <s v="es"/>
    <m/>
    <s v="1134917437193891841"/>
    <b v="0"/>
    <n v="39"/>
    <s v="1135271241689047046"/>
    <s v="Twitter Web App"/>
    <b v="0"/>
    <s v="1135271241689047046"/>
    <s v="Tweet"/>
    <n v="0"/>
    <n v="0"/>
    <m/>
    <m/>
    <m/>
    <m/>
    <m/>
    <m/>
    <m/>
    <m/>
    <n v="1"/>
    <s v="3"/>
    <s v="1"/>
    <m/>
    <m/>
    <m/>
    <m/>
    <m/>
    <m/>
    <m/>
    <m/>
    <m/>
  </r>
  <r>
    <s v="kdvin"/>
    <s v="accuchek_us"/>
    <m/>
    <m/>
    <m/>
    <m/>
    <m/>
    <m/>
    <m/>
    <m/>
    <s v="No"/>
    <n v="36"/>
    <m/>
    <m/>
    <x v="0"/>
    <d v="2019-06-02T23:11:28.000"/>
    <s v="RT @soylapolaca: Yo estoy segura que si me ayudan con muchos RT , los amigos de @accuchek_us y ACCU-CHEK ARGENTINA le van a dar una mano a…"/>
    <m/>
    <m/>
    <x v="3"/>
    <m/>
    <s v="http://pbs.twimg.com/profile_images/558054322726903808/g2BelW-G_normal.jpeg"/>
    <x v="19"/>
    <s v="https://twitter.com/#!/kdvin/status/1135323071404003332"/>
    <m/>
    <m/>
    <s v="1135323071404003332"/>
    <m/>
    <b v="0"/>
    <n v="0"/>
    <s v=""/>
    <b v="1"/>
    <s v="es"/>
    <m/>
    <s v="1134917437193891841"/>
    <b v="0"/>
    <n v="39"/>
    <s v="1135271241689047046"/>
    <s v="Twitter Web App"/>
    <b v="0"/>
    <s v="1135271241689047046"/>
    <s v="Tweet"/>
    <n v="0"/>
    <n v="0"/>
    <m/>
    <m/>
    <m/>
    <m/>
    <m/>
    <m/>
    <m/>
    <m/>
    <n v="1"/>
    <s v="3"/>
    <s v="1"/>
    <m/>
    <m/>
    <m/>
    <m/>
    <m/>
    <m/>
    <m/>
    <m/>
    <m/>
  </r>
  <r>
    <s v="graciela266"/>
    <s v="accuchek_us"/>
    <m/>
    <m/>
    <m/>
    <m/>
    <m/>
    <m/>
    <m/>
    <m/>
    <s v="No"/>
    <n v="38"/>
    <m/>
    <m/>
    <x v="0"/>
    <d v="2019-06-02T23:14:44.000"/>
    <s v="RT @soylapolaca: Yo estoy segura que si me ayudan con muchos RT , los amigos de @accuchek_us y ACCU-CHEK ARGENTINA le van a dar una mano a…"/>
    <m/>
    <m/>
    <x v="3"/>
    <m/>
    <s v="http://pbs.twimg.com/profile_images/1108035346707763200/u78z4edw_normal.jpg"/>
    <x v="20"/>
    <s v="https://twitter.com/#!/graciela266/status/1135323893453996032"/>
    <m/>
    <m/>
    <s v="1135323893453996032"/>
    <m/>
    <b v="0"/>
    <n v="0"/>
    <s v=""/>
    <b v="1"/>
    <s v="es"/>
    <m/>
    <s v="1134917437193891841"/>
    <b v="0"/>
    <n v="39"/>
    <s v="1135271241689047046"/>
    <s v="Twitter for Android"/>
    <b v="0"/>
    <s v="1135271241689047046"/>
    <s v="Tweet"/>
    <n v="0"/>
    <n v="0"/>
    <m/>
    <m/>
    <m/>
    <m/>
    <m/>
    <m/>
    <m/>
    <m/>
    <n v="1"/>
    <s v="3"/>
    <s v="1"/>
    <m/>
    <m/>
    <m/>
    <m/>
    <m/>
    <m/>
    <m/>
    <m/>
    <m/>
  </r>
  <r>
    <s v="lvarangot"/>
    <s v="accuchek_us"/>
    <m/>
    <m/>
    <m/>
    <m/>
    <m/>
    <m/>
    <m/>
    <m/>
    <s v="No"/>
    <n v="40"/>
    <m/>
    <m/>
    <x v="0"/>
    <d v="2019-06-03T01:56:37.000"/>
    <s v="RT @soylapolaca: Yo estoy segura que si me ayudan con muchos RT , los amigos de @accuchek_us y ACCU-CHEK ARGENTINA le van a dar una mano a…"/>
    <m/>
    <m/>
    <x v="3"/>
    <m/>
    <s v="http://pbs.twimg.com/profile_images/1122600513994993666/NPfL84Md_normal.jpg"/>
    <x v="21"/>
    <s v="https://twitter.com/#!/lvarangot/status/1135364633726992386"/>
    <m/>
    <m/>
    <s v="1135364633726992386"/>
    <m/>
    <b v="0"/>
    <n v="0"/>
    <s v=""/>
    <b v="1"/>
    <s v="es"/>
    <m/>
    <s v="1134917437193891841"/>
    <b v="0"/>
    <n v="39"/>
    <s v="1135271241689047046"/>
    <s v="Twitter for iPad"/>
    <b v="0"/>
    <s v="1135271241689047046"/>
    <s v="Tweet"/>
    <n v="0"/>
    <n v="0"/>
    <m/>
    <m/>
    <m/>
    <m/>
    <m/>
    <m/>
    <m/>
    <m/>
    <n v="1"/>
    <s v="3"/>
    <s v="1"/>
    <m/>
    <m/>
    <m/>
    <m/>
    <m/>
    <m/>
    <m/>
    <m/>
    <m/>
  </r>
  <r>
    <s v="myribeatriz"/>
    <s v="accuchek_us"/>
    <m/>
    <m/>
    <m/>
    <m/>
    <m/>
    <m/>
    <m/>
    <m/>
    <s v="No"/>
    <n v="42"/>
    <m/>
    <m/>
    <x v="0"/>
    <d v="2019-06-03T01:58:20.000"/>
    <s v="RT @soylapolaca: Yo estoy segura que si me ayudan con muchos RT , los amigos de @accuchek_us y ACCU-CHEK ARGENTINA le van a dar una mano a…"/>
    <m/>
    <m/>
    <x v="3"/>
    <m/>
    <s v="http://pbs.twimg.com/profile_images/926301378238205952/rQ93UDfz_normal.jpg"/>
    <x v="22"/>
    <s v="https://twitter.com/#!/myribeatriz/status/1135365066017128448"/>
    <m/>
    <m/>
    <s v="1135365066017128448"/>
    <m/>
    <b v="0"/>
    <n v="0"/>
    <s v=""/>
    <b v="1"/>
    <s v="es"/>
    <m/>
    <s v="1134917437193891841"/>
    <b v="0"/>
    <n v="39"/>
    <s v="1135271241689047046"/>
    <s v="Twitter for Android"/>
    <b v="0"/>
    <s v="1135271241689047046"/>
    <s v="Tweet"/>
    <n v="0"/>
    <n v="0"/>
    <m/>
    <m/>
    <m/>
    <m/>
    <m/>
    <m/>
    <m/>
    <m/>
    <n v="1"/>
    <s v="7"/>
    <s v="1"/>
    <m/>
    <m/>
    <m/>
    <m/>
    <m/>
    <m/>
    <m/>
    <m/>
    <m/>
  </r>
  <r>
    <s v="maredondos72"/>
    <s v="accuchek_us"/>
    <m/>
    <m/>
    <m/>
    <m/>
    <m/>
    <m/>
    <m/>
    <m/>
    <s v="No"/>
    <n v="44"/>
    <m/>
    <m/>
    <x v="0"/>
    <d v="2019-06-03T02:09:53.000"/>
    <s v="RT @soylapolaca: Yo estoy segura que si me ayudan con muchos RT , los amigos de @accuchek_us y ACCU-CHEK ARGENTINA le van a dar una mano a…"/>
    <m/>
    <m/>
    <x v="3"/>
    <m/>
    <s v="http://pbs.twimg.com/profile_images/1099682435233710081/ftCa5SNk_normal.jpg"/>
    <x v="23"/>
    <s v="https://twitter.com/#!/maredondos72/status/1135367972279767041"/>
    <m/>
    <m/>
    <s v="1135367972279767041"/>
    <m/>
    <b v="0"/>
    <n v="0"/>
    <s v=""/>
    <b v="1"/>
    <s v="es"/>
    <m/>
    <s v="1134917437193891841"/>
    <b v="0"/>
    <n v="39"/>
    <s v="1135271241689047046"/>
    <s v="Twitter for Android"/>
    <b v="0"/>
    <s v="1135271241689047046"/>
    <s v="Tweet"/>
    <n v="0"/>
    <n v="0"/>
    <m/>
    <m/>
    <m/>
    <m/>
    <m/>
    <m/>
    <m/>
    <m/>
    <n v="1"/>
    <s v="3"/>
    <s v="1"/>
    <m/>
    <m/>
    <m/>
    <m/>
    <m/>
    <m/>
    <m/>
    <m/>
    <m/>
  </r>
  <r>
    <s v="xeneixexxx"/>
    <s v="accuchek_us"/>
    <m/>
    <m/>
    <m/>
    <m/>
    <m/>
    <m/>
    <m/>
    <m/>
    <s v="No"/>
    <n v="46"/>
    <m/>
    <m/>
    <x v="0"/>
    <d v="2019-06-03T11:11:46.000"/>
    <s v="RT @soylapolaca: Yo estoy segura que si me ayudan con muchos RT , los amigos de @accuchek_us y ACCU-CHEK ARGENTINA le van a dar una mano a…"/>
    <m/>
    <m/>
    <x v="3"/>
    <m/>
    <s v="http://pbs.twimg.com/profile_images/431861340614176768/A50KdBJX_normal.jpeg"/>
    <x v="24"/>
    <s v="https://twitter.com/#!/xeneixexxx/status/1135504343497609221"/>
    <m/>
    <m/>
    <s v="1135504343497609221"/>
    <m/>
    <b v="0"/>
    <n v="0"/>
    <s v=""/>
    <b v="1"/>
    <s v="es"/>
    <m/>
    <s v="1134917437193891841"/>
    <b v="0"/>
    <n v="39"/>
    <s v="1135271241689047046"/>
    <s v="Twitter for Android"/>
    <b v="0"/>
    <s v="1135271241689047046"/>
    <s v="Tweet"/>
    <n v="0"/>
    <n v="0"/>
    <m/>
    <m/>
    <m/>
    <m/>
    <m/>
    <m/>
    <m/>
    <m/>
    <n v="1"/>
    <s v="3"/>
    <s v="1"/>
    <m/>
    <m/>
    <m/>
    <m/>
    <m/>
    <m/>
    <m/>
    <m/>
    <m/>
  </r>
  <r>
    <s v="exitosaabogada"/>
    <s v="accuchek_us"/>
    <m/>
    <m/>
    <m/>
    <m/>
    <m/>
    <m/>
    <m/>
    <m/>
    <s v="No"/>
    <n v="48"/>
    <m/>
    <m/>
    <x v="0"/>
    <d v="2019-06-03T14:15:30.000"/>
    <s v="RT @soylapolaca: Yo estoy segura que si me ayudan con muchos RT , los amigos de @accuchek_us y ACCU-CHEK ARGENTINA le van a dar una mano a…"/>
    <m/>
    <m/>
    <x v="3"/>
    <m/>
    <s v="http://pbs.twimg.com/profile_images/1112013081872396293/M4-ePv6w_normal.jpg"/>
    <x v="25"/>
    <s v="https://twitter.com/#!/exitosaabogada/status/1135550580850593793"/>
    <m/>
    <m/>
    <s v="1135550580850593793"/>
    <m/>
    <b v="0"/>
    <n v="0"/>
    <s v=""/>
    <b v="1"/>
    <s v="es"/>
    <m/>
    <s v="1134917437193891841"/>
    <b v="0"/>
    <n v="39"/>
    <s v="1135271241689047046"/>
    <s v="Twitter Web App"/>
    <b v="0"/>
    <s v="1135271241689047046"/>
    <s v="Tweet"/>
    <n v="0"/>
    <n v="0"/>
    <m/>
    <m/>
    <m/>
    <m/>
    <m/>
    <m/>
    <m/>
    <m/>
    <n v="1"/>
    <s v="3"/>
    <s v="1"/>
    <m/>
    <m/>
    <m/>
    <m/>
    <m/>
    <m/>
    <m/>
    <m/>
    <m/>
  </r>
  <r>
    <s v="rodoteescribe"/>
    <s v="accuchek_us"/>
    <m/>
    <m/>
    <m/>
    <m/>
    <m/>
    <m/>
    <m/>
    <m/>
    <s v="No"/>
    <n v="50"/>
    <m/>
    <m/>
    <x v="0"/>
    <d v="2019-06-03T14:45:08.000"/>
    <s v="RT @soylapolaca: Yo estoy segura que si me ayudan con muchos RT , los amigos de @accuchek_us y ACCU-CHEK ARGENTINA le van a dar una mano a…"/>
    <m/>
    <m/>
    <x v="3"/>
    <m/>
    <s v="http://pbs.twimg.com/profile_images/1090091248105467910/GGJ3ZMrm_normal.jpg"/>
    <x v="26"/>
    <s v="https://twitter.com/#!/rodoteescribe/status/1135558036330831872"/>
    <m/>
    <m/>
    <s v="1135558036330831872"/>
    <m/>
    <b v="0"/>
    <n v="0"/>
    <s v=""/>
    <b v="1"/>
    <s v="es"/>
    <m/>
    <s v="1134917437193891841"/>
    <b v="0"/>
    <n v="39"/>
    <s v="1135271241689047046"/>
    <s v="Twitter for Android"/>
    <b v="0"/>
    <s v="1135271241689047046"/>
    <s v="Tweet"/>
    <n v="0"/>
    <n v="0"/>
    <m/>
    <m/>
    <m/>
    <m/>
    <m/>
    <m/>
    <m/>
    <m/>
    <n v="1"/>
    <s v="3"/>
    <s v="1"/>
    <m/>
    <m/>
    <m/>
    <m/>
    <m/>
    <m/>
    <m/>
    <m/>
    <m/>
  </r>
  <r>
    <s v="caovaequipos"/>
    <s v="caovaequipos"/>
    <m/>
    <m/>
    <m/>
    <m/>
    <m/>
    <m/>
    <m/>
    <m/>
    <s v="No"/>
    <n v="52"/>
    <m/>
    <m/>
    <x v="2"/>
    <d v="2019-06-04T20:40:07.000"/>
    <s v="OFERTA DE LIQUIDACION EN GLUCOMETROS ACCU CHEK PERFORMA NUEVOS, PREGUNTA YA!!, ULTIMOS DISPONIBLES!! #equiposcaova #glucometro #accuchek #glucosaenlasangre https://t.co/Vl1Yw3UXiu"/>
    <s v="https://www.instagram.com/p/ByTTSc4nvXE/?igshid=1oa5jdi5f375l"/>
    <s v="instagram.com"/>
    <x v="5"/>
    <m/>
    <s v="http://pbs.twimg.com/profile_images/782931488778153984/b6Vekxzz_normal.jpg"/>
    <x v="27"/>
    <s v="https://twitter.com/#!/caovaequipos/status/1136009761516924929"/>
    <m/>
    <m/>
    <s v="1136009761516924929"/>
    <m/>
    <b v="0"/>
    <n v="0"/>
    <s v=""/>
    <b v="0"/>
    <s v="es"/>
    <m/>
    <s v=""/>
    <b v="0"/>
    <n v="0"/>
    <s v=""/>
    <s v="Instagram"/>
    <b v="0"/>
    <s v="1136009761516924929"/>
    <s v="Tweet"/>
    <n v="0"/>
    <n v="0"/>
    <m/>
    <m/>
    <m/>
    <m/>
    <m/>
    <m/>
    <m/>
    <m/>
    <n v="1"/>
    <s v="5"/>
    <s v="5"/>
    <n v="0"/>
    <n v="0"/>
    <n v="0"/>
    <n v="0"/>
    <n v="0"/>
    <n v="0"/>
    <n v="17"/>
    <n v="100"/>
    <n v="17"/>
  </r>
  <r>
    <s v="oar6lsee0alzk4t"/>
    <s v="oar6lsee0alzk4t"/>
    <m/>
    <m/>
    <m/>
    <m/>
    <m/>
    <m/>
    <m/>
    <m/>
    <s v="No"/>
    <n v="53"/>
    <m/>
    <m/>
    <x v="2"/>
    <d v="2019-06-05T07:16:03.000"/>
    <s v="https://t.co/9ZlDHAQsoW"/>
    <s v="https://apteka.ru/accuchek/"/>
    <s v="apteka.ru"/>
    <x v="3"/>
    <m/>
    <s v="http://pbs.twimg.com/profile_images/1136139926473453568/H4rK52Pc_normal.jpg"/>
    <x v="28"/>
    <s v="https://twitter.com/#!/oar6lsee0alzk4t/status/1136169797136334849"/>
    <m/>
    <m/>
    <s v="1136169797136334849"/>
    <m/>
    <b v="0"/>
    <n v="0"/>
    <s v=""/>
    <b v="0"/>
    <s v="und"/>
    <m/>
    <s v=""/>
    <b v="0"/>
    <n v="0"/>
    <s v=""/>
    <s v="Twitter Web Client"/>
    <b v="0"/>
    <s v="1136169797136334849"/>
    <s v="Tweet"/>
    <n v="0"/>
    <n v="0"/>
    <m/>
    <m/>
    <m/>
    <m/>
    <m/>
    <m/>
    <m/>
    <m/>
    <n v="1"/>
    <s v="5"/>
    <s v="5"/>
    <n v="0"/>
    <n v="0"/>
    <n v="0"/>
    <n v="0"/>
    <n v="0"/>
    <n v="0"/>
    <n v="0"/>
    <n v="0"/>
    <n v="0"/>
  </r>
  <r>
    <s v="semarroy72"/>
    <s v="medtronic"/>
    <m/>
    <m/>
    <m/>
    <m/>
    <m/>
    <m/>
    <m/>
    <m/>
    <s v="No"/>
    <n v="54"/>
    <m/>
    <m/>
    <x v="0"/>
    <d v="2019-06-05T18:16:30.000"/>
    <s v="Exciting news regarding European travel if you have an insulin pump, CGM or Freestyle Libre  https://t.co/54UhmISaT0 @Diabetescouk @parthaskar @JDRFUK @DiabetesUK @Roche @Medtronic @FreeStyleDiabet @accuchek_nl"/>
    <s v="https://www.change.org/p/airport-authorities-standard-policy-for-insulin-pumps-at-airport-security/u/24659858"/>
    <s v="change.org"/>
    <x v="3"/>
    <m/>
    <s v="http://pbs.twimg.com/profile_images/1125333144121614336/TS0hchxH_normal.jpg"/>
    <x v="29"/>
    <s v="https://twitter.com/#!/semarroy72/status/1136336005814988801"/>
    <m/>
    <m/>
    <s v="1136336005814988801"/>
    <m/>
    <b v="0"/>
    <n v="18"/>
    <s v=""/>
    <b v="0"/>
    <s v="en"/>
    <m/>
    <s v=""/>
    <b v="0"/>
    <n v="8"/>
    <s v=""/>
    <s v="Twitter for iPhone"/>
    <b v="0"/>
    <s v="1136336005814988801"/>
    <s v="Tweet"/>
    <n v="0"/>
    <n v="0"/>
    <m/>
    <m/>
    <m/>
    <m/>
    <m/>
    <m/>
    <m/>
    <m/>
    <n v="1"/>
    <s v="2"/>
    <s v="2"/>
    <m/>
    <m/>
    <m/>
    <m/>
    <m/>
    <m/>
    <m/>
    <m/>
    <m/>
  </r>
  <r>
    <s v="helvelyn1960"/>
    <s v="diabe"/>
    <m/>
    <m/>
    <m/>
    <m/>
    <m/>
    <m/>
    <m/>
    <m/>
    <s v="No"/>
    <n v="59"/>
    <m/>
    <m/>
    <x v="0"/>
    <d v="2019-06-05T18:25:07.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1067488823389683712/TQjEWoeD_normal.jpg"/>
    <x v="30"/>
    <s v="https://twitter.com/#!/helvelyn1960/status/1136338172542160897"/>
    <m/>
    <m/>
    <s v="1136338172542160897"/>
    <m/>
    <b v="0"/>
    <n v="0"/>
    <s v=""/>
    <b v="0"/>
    <s v="en"/>
    <m/>
    <s v=""/>
    <b v="0"/>
    <n v="8"/>
    <s v="1136336005814988801"/>
    <s v="Twitter for iPad"/>
    <b v="0"/>
    <s v="1136336005814988801"/>
    <s v="Tweet"/>
    <n v="0"/>
    <n v="0"/>
    <m/>
    <m/>
    <m/>
    <m/>
    <m/>
    <m/>
    <m/>
    <m/>
    <n v="1"/>
    <s v="2"/>
    <s v="2"/>
    <n v="1"/>
    <n v="5.555555555555555"/>
    <n v="0"/>
    <n v="0"/>
    <n v="0"/>
    <n v="0"/>
    <n v="17"/>
    <n v="94.44444444444444"/>
    <n v="18"/>
  </r>
  <r>
    <s v="katybowers87"/>
    <s v="diabe"/>
    <m/>
    <m/>
    <m/>
    <m/>
    <m/>
    <m/>
    <m/>
    <m/>
    <s v="No"/>
    <n v="61"/>
    <m/>
    <m/>
    <x v="0"/>
    <d v="2019-06-05T18:26:55.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665529427498041348/SJQpfcEb_normal.jpg"/>
    <x v="31"/>
    <s v="https://twitter.com/#!/katybowers87/status/1136338626311274496"/>
    <m/>
    <m/>
    <s v="1136338626311274496"/>
    <m/>
    <b v="0"/>
    <n v="0"/>
    <s v=""/>
    <b v="0"/>
    <s v="en"/>
    <m/>
    <s v=""/>
    <b v="0"/>
    <n v="8"/>
    <s v="1136336005814988801"/>
    <s v="Twitter for Android"/>
    <b v="0"/>
    <s v="1136336005814988801"/>
    <s v="Tweet"/>
    <n v="0"/>
    <n v="0"/>
    <m/>
    <m/>
    <m/>
    <m/>
    <m/>
    <m/>
    <m/>
    <m/>
    <n v="1"/>
    <s v="2"/>
    <s v="2"/>
    <m/>
    <m/>
    <m/>
    <m/>
    <m/>
    <m/>
    <m/>
    <m/>
    <m/>
  </r>
  <r>
    <s v="tillybather"/>
    <s v="diabe"/>
    <m/>
    <m/>
    <m/>
    <m/>
    <m/>
    <m/>
    <m/>
    <m/>
    <s v="No"/>
    <n v="63"/>
    <m/>
    <m/>
    <x v="0"/>
    <d v="2019-06-05T18:52:27.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1128733158013394945/N8x0Bei7_normal.jpg"/>
    <x v="32"/>
    <s v="https://twitter.com/#!/tillybather/status/1136345053385940992"/>
    <m/>
    <m/>
    <s v="1136345053385940992"/>
    <m/>
    <b v="0"/>
    <n v="0"/>
    <s v=""/>
    <b v="0"/>
    <s v="en"/>
    <m/>
    <s v=""/>
    <b v="0"/>
    <n v="8"/>
    <s v="1136336005814988801"/>
    <s v="Twitter for iPhone"/>
    <b v="0"/>
    <s v="1136336005814988801"/>
    <s v="Tweet"/>
    <n v="0"/>
    <n v="0"/>
    <m/>
    <m/>
    <m/>
    <m/>
    <m/>
    <m/>
    <m/>
    <m/>
    <n v="1"/>
    <s v="2"/>
    <s v="2"/>
    <m/>
    <m/>
    <m/>
    <m/>
    <m/>
    <m/>
    <m/>
    <m/>
    <m/>
  </r>
  <r>
    <s v="iammrswild"/>
    <s v="diabe"/>
    <m/>
    <m/>
    <m/>
    <m/>
    <m/>
    <m/>
    <m/>
    <m/>
    <s v="No"/>
    <n v="65"/>
    <m/>
    <m/>
    <x v="0"/>
    <d v="2019-06-05T18:52:53.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1109512491988594688/NjPeZgPD_normal.jpg"/>
    <x v="33"/>
    <s v="https://twitter.com/#!/iammrswild/status/1136345161640947713"/>
    <m/>
    <m/>
    <s v="1136345161640947713"/>
    <m/>
    <b v="0"/>
    <n v="0"/>
    <s v=""/>
    <b v="0"/>
    <s v="en"/>
    <m/>
    <s v=""/>
    <b v="0"/>
    <n v="8"/>
    <s v="1136336005814988801"/>
    <s v="Twitter for iPhone"/>
    <b v="0"/>
    <s v="1136336005814988801"/>
    <s v="Tweet"/>
    <n v="0"/>
    <n v="0"/>
    <m/>
    <m/>
    <m/>
    <m/>
    <m/>
    <m/>
    <m/>
    <m/>
    <n v="1"/>
    <s v="2"/>
    <s v="2"/>
    <m/>
    <m/>
    <m/>
    <m/>
    <m/>
    <m/>
    <m/>
    <m/>
    <m/>
  </r>
  <r>
    <s v="wilby71"/>
    <s v="diabe"/>
    <m/>
    <m/>
    <m/>
    <m/>
    <m/>
    <m/>
    <m/>
    <m/>
    <s v="No"/>
    <n v="67"/>
    <m/>
    <m/>
    <x v="0"/>
    <d v="2019-06-05T21:07:52.000"/>
    <s v="RT @semarroy72: Exciting news regarding European travel if you have an insulin pump, CGM or Freestyle Libre  https://t.co/54UhmISaT0 @Diabe…"/>
    <s v="https://www.change.org/p/airport-authorities-standard-policy-for-insulin-pumps-at-airport-security/u/24659858"/>
    <s v="change.org"/>
    <x v="3"/>
    <m/>
    <s v="http://abs.twimg.com/sticky/default_profile_images/default_profile_normal.png"/>
    <x v="34"/>
    <s v="https://twitter.com/#!/wilby71/status/1136379130256269313"/>
    <m/>
    <m/>
    <s v="1136379130256269313"/>
    <m/>
    <b v="0"/>
    <n v="0"/>
    <s v=""/>
    <b v="0"/>
    <s v="en"/>
    <m/>
    <s v=""/>
    <b v="0"/>
    <n v="8"/>
    <s v="1136336005814988801"/>
    <s v="Twitter for Android"/>
    <b v="0"/>
    <s v="1136336005814988801"/>
    <s v="Tweet"/>
    <n v="0"/>
    <n v="0"/>
    <m/>
    <m/>
    <m/>
    <m/>
    <m/>
    <m/>
    <m/>
    <m/>
    <n v="1"/>
    <s v="2"/>
    <s v="2"/>
    <m/>
    <m/>
    <m/>
    <m/>
    <m/>
    <m/>
    <m/>
    <m/>
    <m/>
  </r>
  <r>
    <s v="lesleydmwest"/>
    <s v="diabe"/>
    <m/>
    <m/>
    <m/>
    <m/>
    <m/>
    <m/>
    <m/>
    <m/>
    <s v="No"/>
    <n v="69"/>
    <m/>
    <m/>
    <x v="0"/>
    <d v="2019-06-05T21:19:19.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498935244117250048/ys75pcov_normal.jpeg"/>
    <x v="35"/>
    <s v="https://twitter.com/#!/lesleydmwest/status/1136382012703612930"/>
    <m/>
    <m/>
    <s v="1136382012703612930"/>
    <m/>
    <b v="0"/>
    <n v="0"/>
    <s v=""/>
    <b v="0"/>
    <s v="en"/>
    <m/>
    <s v=""/>
    <b v="0"/>
    <n v="8"/>
    <s v="1136336005814988801"/>
    <s v="Twitter for Android"/>
    <b v="0"/>
    <s v="1136336005814988801"/>
    <s v="Tweet"/>
    <n v="0"/>
    <n v="0"/>
    <m/>
    <m/>
    <m/>
    <m/>
    <m/>
    <m/>
    <m/>
    <m/>
    <n v="1"/>
    <s v="2"/>
    <s v="2"/>
    <m/>
    <m/>
    <m/>
    <m/>
    <m/>
    <m/>
    <m/>
    <m/>
    <m/>
  </r>
  <r>
    <s v="diabetes_leeds"/>
    <s v="diabe"/>
    <m/>
    <m/>
    <m/>
    <m/>
    <m/>
    <m/>
    <m/>
    <m/>
    <s v="No"/>
    <n v="71"/>
    <m/>
    <m/>
    <x v="0"/>
    <d v="2019-06-06T07:37:45.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1062427635404472322/ohEi3hbI_normal.png"/>
    <x v="36"/>
    <s v="https://twitter.com/#!/diabetes_leeds/status/1136537647978098688"/>
    <m/>
    <m/>
    <s v="1136537647978098688"/>
    <m/>
    <b v="0"/>
    <n v="0"/>
    <s v=""/>
    <b v="0"/>
    <s v="en"/>
    <m/>
    <s v=""/>
    <b v="0"/>
    <n v="8"/>
    <s v="1136336005814988801"/>
    <s v="Twitter for Android"/>
    <b v="0"/>
    <s v="1136336005814988801"/>
    <s v="Tweet"/>
    <n v="0"/>
    <n v="0"/>
    <m/>
    <m/>
    <m/>
    <m/>
    <m/>
    <m/>
    <m/>
    <m/>
    <n v="1"/>
    <s v="2"/>
    <s v="2"/>
    <m/>
    <m/>
    <m/>
    <m/>
    <m/>
    <m/>
    <m/>
    <m/>
    <m/>
  </r>
  <r>
    <s v="steelhoof"/>
    <s v="samsungmobile"/>
    <m/>
    <m/>
    <m/>
    <m/>
    <m/>
    <m/>
    <m/>
    <m/>
    <s v="No"/>
    <n v="73"/>
    <m/>
    <m/>
    <x v="0"/>
    <d v="2019-06-06T15:09:48.000"/>
    <s v="@ATTCares Yeah I know it's up to date because you're f****** software updater just ran the other day without my permission. Point is if you would actually read the post Google Play does not represent that the @accuchek_us  app works on the @ATT version @SamsungMobile J7 phone_x000a__x000a_#Answers?"/>
    <m/>
    <m/>
    <x v="6"/>
    <m/>
    <s v="http://pbs.twimg.com/profile_images/2173705988/2012-04-28_13-58-56_688_1__normal.jpg"/>
    <x v="37"/>
    <s v="https://twitter.com/#!/steelhoof/status/1136651407619006466"/>
    <m/>
    <m/>
    <s v="1136651407619006466"/>
    <s v="1136631329896980480"/>
    <b v="0"/>
    <n v="0"/>
    <s v="62643312"/>
    <b v="0"/>
    <s v="en"/>
    <m/>
    <s v=""/>
    <b v="0"/>
    <n v="0"/>
    <s v=""/>
    <s v="Twitter for Android"/>
    <b v="0"/>
    <s v="1136631329896980480"/>
    <s v="Tweet"/>
    <n v="0"/>
    <n v="0"/>
    <s v="-121.4168716,37.883347 _x000a_-121.183979,37.883347 _x000a_-121.183979,38.078305 _x000a_-121.4168716,38.078305"/>
    <s v="United States"/>
    <s v="US"/>
    <s v="Stockton, CA"/>
    <s v="d98e7ce217ade2c5"/>
    <s v="Stockton"/>
    <s v="city"/>
    <s v="https://api.twitter.com/1.1/geo/id/d98e7ce217ade2c5.json"/>
    <n v="1"/>
    <s v="4"/>
    <s v="4"/>
    <m/>
    <m/>
    <m/>
    <m/>
    <m/>
    <m/>
    <m/>
    <m/>
    <m/>
  </r>
  <r>
    <s v="steelhoof"/>
    <s v="googleplay"/>
    <m/>
    <m/>
    <m/>
    <m/>
    <m/>
    <m/>
    <m/>
    <m/>
    <s v="No"/>
    <n v="74"/>
    <m/>
    <m/>
    <x v="0"/>
    <d v="2019-06-06T02:16:58.000"/>
    <s v="@accuchek_us Not going to call_x000a_My phones are as mainstream as can be_x000a_On your intended list _x000a_Yet not allowed by @GooglePlay _x000a__x000a_Your development team needs to be funded to make sure the app continues to function._x000a__x000a_Unlike painting a house, the app need continual work because each provider differs"/>
    <m/>
    <m/>
    <x v="3"/>
    <m/>
    <s v="http://pbs.twimg.com/profile_images/2173705988/2012-04-28_13-58-56_688_1__normal.jpg"/>
    <x v="38"/>
    <s v="https://twitter.com/#!/steelhoof/status/1136456918560415745"/>
    <m/>
    <m/>
    <s v="1136456918560415745"/>
    <s v="1136355014035816448"/>
    <b v="0"/>
    <n v="0"/>
    <s v="216716662"/>
    <b v="0"/>
    <s v="en"/>
    <m/>
    <s v=""/>
    <b v="0"/>
    <n v="0"/>
    <s v=""/>
    <s v="Twitter Web Client"/>
    <b v="0"/>
    <s v="1136355014035816448"/>
    <s v="Tweet"/>
    <n v="0"/>
    <n v="0"/>
    <m/>
    <m/>
    <m/>
    <m/>
    <m/>
    <m/>
    <m/>
    <m/>
    <n v="3"/>
    <s v="4"/>
    <s v="4"/>
    <n v="1"/>
    <n v="2"/>
    <n v="0"/>
    <n v="0"/>
    <n v="0"/>
    <n v="0"/>
    <n v="49"/>
    <n v="98"/>
    <n v="50"/>
  </r>
  <r>
    <s v="steelhoof"/>
    <s v="googleplay"/>
    <m/>
    <m/>
    <m/>
    <m/>
    <m/>
    <m/>
    <m/>
    <m/>
    <s v="No"/>
    <n v="75"/>
    <m/>
    <m/>
    <x v="0"/>
    <d v="2019-06-06T13:14:37.000"/>
    <s v="@accuchek_us @GooglePlay Hey @ATTCares _x000a__x000a_What is the issue with your updates?  I think #if the folks at @accuchek_us actually made the app compatible, there is something in your updates that broke the compatibility.  Happened last year with my Banking App_x000a__x000a_Being able to track Blood Sugar is important"/>
    <m/>
    <m/>
    <x v="7"/>
    <m/>
    <s v="http://pbs.twimg.com/profile_images/2173705988/2012-04-28_13-58-56_688_1__normal.jpg"/>
    <x v="39"/>
    <s v="https://twitter.com/#!/steelhoof/status/1136622420075302912"/>
    <m/>
    <m/>
    <s v="1136622420075302912"/>
    <s v="1136456918560415745"/>
    <b v="0"/>
    <n v="0"/>
    <s v="15925960"/>
    <b v="0"/>
    <s v="en"/>
    <m/>
    <s v=""/>
    <b v="0"/>
    <n v="0"/>
    <s v=""/>
    <s v="Twitter Web Client"/>
    <b v="0"/>
    <s v="1136456918560415745"/>
    <s v="Tweet"/>
    <n v="0"/>
    <n v="0"/>
    <m/>
    <m/>
    <m/>
    <m/>
    <m/>
    <m/>
    <m/>
    <m/>
    <n v="3"/>
    <s v="4"/>
    <s v="4"/>
    <m/>
    <m/>
    <m/>
    <m/>
    <m/>
    <m/>
    <m/>
    <m/>
    <m/>
  </r>
  <r>
    <s v="steelhoof"/>
    <s v="googleplay"/>
    <m/>
    <m/>
    <m/>
    <m/>
    <m/>
    <m/>
    <m/>
    <m/>
    <s v="No"/>
    <n v="76"/>
    <m/>
    <m/>
    <x v="0"/>
    <d v="2019-06-06T16:30:38.000"/>
    <s v="@ATTCares clearly no one at @ATT @ATTCares is reading._x000a__x000a_I cannot install the blood sugar device app if google play says it is not available for my device._x000a__x000a_@ATT and @accuchek_us need to have a conversation and fix the problem with the app so @GooglePlay will allow it to install on my phone"/>
    <m/>
    <m/>
    <x v="3"/>
    <m/>
    <s v="http://pbs.twimg.com/profile_images/2173705988/2012-04-28_13-58-56_688_1__normal.jpg"/>
    <x v="40"/>
    <s v="https://twitter.com/#!/steelhoof/status/1136671752442875905"/>
    <m/>
    <m/>
    <s v="1136671752442875905"/>
    <s v="1136657007493177344"/>
    <b v="0"/>
    <n v="0"/>
    <s v="62643312"/>
    <b v="0"/>
    <s v="en"/>
    <m/>
    <s v=""/>
    <b v="0"/>
    <n v="0"/>
    <s v=""/>
    <s v="Twitter Web Client"/>
    <b v="0"/>
    <s v="1136657007493177344"/>
    <s v="Tweet"/>
    <n v="0"/>
    <n v="0"/>
    <m/>
    <m/>
    <m/>
    <m/>
    <m/>
    <m/>
    <m/>
    <m/>
    <n v="3"/>
    <s v="4"/>
    <s v="4"/>
    <m/>
    <m/>
    <m/>
    <m/>
    <m/>
    <m/>
    <m/>
    <m/>
    <m/>
  </r>
  <r>
    <s v="omissyangel"/>
    <s v="diabe"/>
    <m/>
    <m/>
    <m/>
    <m/>
    <m/>
    <m/>
    <m/>
    <m/>
    <s v="No"/>
    <n v="82"/>
    <m/>
    <m/>
    <x v="0"/>
    <d v="2019-06-07T05:39:45.000"/>
    <s v="RT @semarroy72: Exciting news regarding European travel if you have an insulin pump, CGM or Freestyle Libre  https://t.co/54UhmISaT0 @Diabe…"/>
    <s v="https://www.change.org/p/airport-authorities-standard-policy-for-insulin-pumps-at-airport-security/u/24659858"/>
    <s v="change.org"/>
    <x v="3"/>
    <m/>
    <s v="http://pbs.twimg.com/profile_images/1082042793911074817/Zcfd7FVy_normal.jpg"/>
    <x v="41"/>
    <s v="https://twitter.com/#!/omissyangel/status/1136870338766225415"/>
    <m/>
    <m/>
    <s v="1136870338766225415"/>
    <m/>
    <b v="0"/>
    <n v="0"/>
    <s v=""/>
    <b v="0"/>
    <s v="en"/>
    <m/>
    <s v=""/>
    <b v="0"/>
    <n v="8"/>
    <s v="1136336005814988801"/>
    <s v="Twitter Web App"/>
    <b v="0"/>
    <s v="1136336005814988801"/>
    <s v="Tweet"/>
    <n v="0"/>
    <n v="0"/>
    <m/>
    <m/>
    <m/>
    <m/>
    <m/>
    <m/>
    <m/>
    <m/>
    <n v="1"/>
    <s v="2"/>
    <s v="2"/>
    <m/>
    <m/>
    <m/>
    <m/>
    <m/>
    <m/>
    <m/>
    <m/>
    <m/>
  </r>
  <r>
    <s v="diabetesforo"/>
    <s v="diabetesforo"/>
    <m/>
    <m/>
    <m/>
    <m/>
    <m/>
    <m/>
    <m/>
    <m/>
    <s v="No"/>
    <n v="87"/>
    <m/>
    <m/>
    <x v="2"/>
    <d v="2019-06-07T08:00:03.000"/>
    <s v="NOVEDADES DE ROCHE_x000d__x000d_Antes de ponerme bomba fuí usuario del AccuChek Aviva Expert, que permite calcular el bolo de insulina. Ayer recibí un encuesta on-line de Roche que venía a ser una exploración de mercado. Me pregunta..._x000d__x000d_Leer más https://t.co/5z51gZQo9G_x000d__x000d_#diabetes #diabetESP https://t.co/M3Z39S9V0p"/>
    <s v="https://www.diabetesforo.com/msg-t14943.html"/>
    <s v="diabetesforo.com"/>
    <x v="8"/>
    <s v="https://pbs.twimg.com/media/D8cZqIWXsAAN7sT.png"/>
    <s v="https://pbs.twimg.com/media/D8cZqIWXsAAN7sT.png"/>
    <x v="42"/>
    <s v="https://twitter.com/#!/diabetesforo/status/1136905644626366464"/>
    <m/>
    <m/>
    <s v="1136905644626366464"/>
    <m/>
    <b v="0"/>
    <n v="0"/>
    <s v=""/>
    <b v="0"/>
    <s v="es"/>
    <m/>
    <s v=""/>
    <b v="0"/>
    <n v="0"/>
    <s v=""/>
    <s v="DiabetesForo"/>
    <b v="0"/>
    <s v="1136905644626366464"/>
    <s v="Tweet"/>
    <n v="0"/>
    <n v="0"/>
    <m/>
    <m/>
    <m/>
    <m/>
    <m/>
    <m/>
    <m/>
    <m/>
    <n v="1"/>
    <s v="5"/>
    <s v="5"/>
    <n v="0"/>
    <n v="0"/>
    <n v="1"/>
    <n v="2.380952380952381"/>
    <n v="0"/>
    <n v="0"/>
    <n v="41"/>
    <n v="97.61904761904762"/>
    <n v="42"/>
  </r>
  <r>
    <s v="jamerz1826"/>
    <s v="carefirst"/>
    <m/>
    <m/>
    <m/>
    <m/>
    <m/>
    <m/>
    <m/>
    <m/>
    <s v="No"/>
    <n v="88"/>
    <m/>
    <m/>
    <x v="0"/>
    <d v="2019-06-07T13:05:35.000"/>
    <s v="@gdubs_16 @CareFirst Holy shit they answered 😳 but also yeah fuck my insurance too cause I’ve used OneTouch for my whole diabetic life of 13 years and this year they decided OH. ACCUCHEK OR NOTHING. Like bruh. They should all be the same price. It shouldn’t matter. Fuckin insurance"/>
    <m/>
    <m/>
    <x v="3"/>
    <m/>
    <s v="http://pbs.twimg.com/profile_images/1080958313532133378/K0P0Yp5f_normal.jpg"/>
    <x v="43"/>
    <s v="https://twitter.com/#!/jamerz1826/status/1136982538222755840"/>
    <m/>
    <m/>
    <s v="1136982538222755840"/>
    <s v="1136770416557666304"/>
    <b v="0"/>
    <n v="1"/>
    <s v="1640882268"/>
    <b v="0"/>
    <s v="en"/>
    <m/>
    <s v=""/>
    <b v="0"/>
    <n v="0"/>
    <s v=""/>
    <s v="Twitter for iPhone"/>
    <b v="0"/>
    <s v="1136770416557666304"/>
    <s v="Tweet"/>
    <n v="0"/>
    <n v="0"/>
    <m/>
    <m/>
    <m/>
    <m/>
    <m/>
    <m/>
    <m/>
    <m/>
    <n v="1"/>
    <s v="11"/>
    <s v="11"/>
    <m/>
    <m/>
    <m/>
    <m/>
    <m/>
    <m/>
    <m/>
    <m/>
    <m/>
  </r>
  <r>
    <s v="mum_type"/>
    <s v="beyondtype1"/>
    <m/>
    <m/>
    <m/>
    <m/>
    <m/>
    <m/>
    <m/>
    <m/>
    <s v="No"/>
    <n v="90"/>
    <m/>
    <m/>
    <x v="1"/>
    <d v="2019-06-08T08:20:57.000"/>
    <s v="@BeyondType1 Due to starting on Medtronic 640g pump, we’ve changed from Accuchek Aviva Expert to Contour Next metre. Though we have a Dexcom G6 and are now going off that more to reduce sore fingerpricks. I note Expert BGM isn’t present in the list pictured?"/>
    <m/>
    <m/>
    <x v="3"/>
    <m/>
    <s v="http://pbs.twimg.com/profile_images/1092519455844896769/aZmBJYcC_normal.jpg"/>
    <x v="44"/>
    <s v="https://twitter.com/#!/mum_type/status/1137273293483008000"/>
    <m/>
    <m/>
    <s v="1137273293483008000"/>
    <s v="1137140408109002752"/>
    <b v="0"/>
    <n v="0"/>
    <s v="2910393595"/>
    <b v="0"/>
    <s v="en"/>
    <m/>
    <s v=""/>
    <b v="0"/>
    <n v="0"/>
    <s v=""/>
    <s v="Twitter for iPhone"/>
    <b v="0"/>
    <s v="1137140408109002752"/>
    <s v="Tweet"/>
    <n v="0"/>
    <n v="0"/>
    <m/>
    <m/>
    <m/>
    <m/>
    <m/>
    <m/>
    <m/>
    <m/>
    <n v="1"/>
    <s v="14"/>
    <s v="14"/>
    <n v="0"/>
    <n v="0"/>
    <n v="1"/>
    <n v="2.127659574468085"/>
    <n v="0"/>
    <n v="0"/>
    <n v="46"/>
    <n v="97.87234042553192"/>
    <n v="47"/>
  </r>
  <r>
    <s v="moyaelgueta"/>
    <s v="accuchekchile"/>
    <m/>
    <m/>
    <m/>
    <m/>
    <m/>
    <m/>
    <m/>
    <m/>
    <s v="No"/>
    <n v="91"/>
    <m/>
    <m/>
    <x v="0"/>
    <d v="2019-06-09T16:03:21.000"/>
    <s v="RT @AccuChekChile: ¡El agua es diurética! Mientras más agua tomemos sin importar la hora del día entonces más limpio estará nuestro organis…"/>
    <m/>
    <m/>
    <x v="3"/>
    <m/>
    <s v="http://pbs.twimg.com/profile_images/1137613366745128960/S_4ZwTfx_normal.jpg"/>
    <x v="45"/>
    <s v="https://twitter.com/#!/moyaelgueta/status/1137752047766450176"/>
    <m/>
    <m/>
    <s v="1137752047766450176"/>
    <m/>
    <b v="0"/>
    <n v="0"/>
    <s v=""/>
    <b v="0"/>
    <s v="es"/>
    <m/>
    <s v=""/>
    <b v="0"/>
    <n v="3"/>
    <s v="1128283821978279939"/>
    <s v="Twitter for Android"/>
    <b v="0"/>
    <s v="1128283821978279939"/>
    <s v="Tweet"/>
    <n v="0"/>
    <n v="0"/>
    <m/>
    <m/>
    <m/>
    <m/>
    <m/>
    <m/>
    <m/>
    <m/>
    <n v="1"/>
    <s v="13"/>
    <s v="13"/>
    <n v="0"/>
    <n v="0"/>
    <n v="1"/>
    <n v="4.545454545454546"/>
    <n v="0"/>
    <n v="0"/>
    <n v="21"/>
    <n v="95.45454545454545"/>
    <n v="22"/>
  </r>
  <r>
    <s v="stuffbydelle"/>
    <s v="accuchek_us"/>
    <m/>
    <m/>
    <m/>
    <m/>
    <m/>
    <m/>
    <m/>
    <m/>
    <s v="No"/>
    <n v="92"/>
    <m/>
    <m/>
    <x v="0"/>
    <d v="2019-06-10T23:26:38.000"/>
    <s v="@lividlipids @accuchek_us Ugh, that is some bs"/>
    <m/>
    <m/>
    <x v="3"/>
    <m/>
    <s v="http://pbs.twimg.com/profile_images/1134678811285622785/zG_purS6_normal.jpg"/>
    <x v="46"/>
    <s v="https://twitter.com/#!/stuffbydelle/status/1138225993536200704"/>
    <m/>
    <m/>
    <s v="1138225993536200704"/>
    <s v="1138110041301639168"/>
    <b v="0"/>
    <n v="0"/>
    <s v="151874954"/>
    <b v="0"/>
    <s v="en"/>
    <m/>
    <s v=""/>
    <b v="0"/>
    <n v="0"/>
    <s v=""/>
    <s v="Twitter Web Client"/>
    <b v="0"/>
    <s v="1138110041301639168"/>
    <s v="Tweet"/>
    <n v="0"/>
    <n v="0"/>
    <m/>
    <m/>
    <m/>
    <m/>
    <m/>
    <m/>
    <m/>
    <m/>
    <n v="1"/>
    <s v="1"/>
    <s v="1"/>
    <m/>
    <m/>
    <m/>
    <m/>
    <m/>
    <m/>
    <m/>
    <m/>
    <m/>
  </r>
  <r>
    <s v="abhinshah"/>
    <s v="abhinshah"/>
    <m/>
    <m/>
    <m/>
    <m/>
    <m/>
    <m/>
    <m/>
    <m/>
    <s v="No"/>
    <n v="94"/>
    <m/>
    <m/>
    <x v="2"/>
    <d v="2019-06-11T16:55:46.000"/>
    <s v="Super stoked about our ongoing results of our # #digitaltherapeutic as a combination therapeutic with Roche Diabetes Care's Accuchek Active, and proud to present them at #ADA2019 https://t.co/P2ASRUCaxT"/>
    <s v="https://lnkd.in/fGnnQXT"/>
    <s v="lnkd.in"/>
    <x v="9"/>
    <m/>
    <s v="http://pbs.twimg.com/profile_images/430171399760519170/lgOJZ1d3_normal.jpeg"/>
    <x v="47"/>
    <s v="https://twitter.com/#!/abhinshah/status/1138490015594483714"/>
    <m/>
    <m/>
    <s v="1138490015594483714"/>
    <m/>
    <b v="0"/>
    <n v="0"/>
    <s v=""/>
    <b v="0"/>
    <s v="en"/>
    <m/>
    <s v=""/>
    <b v="0"/>
    <n v="0"/>
    <s v=""/>
    <s v="LinkedIn"/>
    <b v="0"/>
    <s v="1138490015594483714"/>
    <s v="Tweet"/>
    <n v="0"/>
    <n v="0"/>
    <m/>
    <m/>
    <m/>
    <m/>
    <m/>
    <m/>
    <m/>
    <m/>
    <n v="1"/>
    <s v="5"/>
    <s v="5"/>
    <n v="2"/>
    <n v="7.6923076923076925"/>
    <n v="0"/>
    <n v="0"/>
    <n v="0"/>
    <n v="0"/>
    <n v="24"/>
    <n v="92.3076923076923"/>
    <n v="26"/>
  </r>
  <r>
    <s v="juntos_salud"/>
    <s v="juntos_salud"/>
    <m/>
    <m/>
    <m/>
    <m/>
    <m/>
    <m/>
    <m/>
    <m/>
    <s v="No"/>
    <n v="95"/>
    <m/>
    <m/>
    <x v="2"/>
    <d v="2019-06-12T16:06:45.000"/>
    <s v="Tenemos lo que necesitas para cuidar tu salud_x000a_Despachos a todo Chile_x000a__x000a_._x000a_._x000a_._x000a_._x000a_._x000a_._x000a_._x000a_._x000a_Productos #blunding #omron #accuchek y más_x000a_#rodilleras #compresasreutilizables #kinesiotape #bandaelastica #ayudastecnicas… https://t.co/JWB52JXBh2"/>
    <s v="https://www.instagram.com/p/BynaWAvggNp/?igshid=1ampm0nnj337h"/>
    <s v="instagram.com"/>
    <x v="10"/>
    <m/>
    <s v="http://pbs.twimg.com/profile_images/1069692795588349952/_FfPT1-n_normal.jpg"/>
    <x v="48"/>
    <s v="https://twitter.com/#!/juntos_salud/status/1138840067395350529"/>
    <m/>
    <m/>
    <s v="1138840067395350529"/>
    <m/>
    <b v="0"/>
    <n v="0"/>
    <s v=""/>
    <b v="0"/>
    <s v="es"/>
    <m/>
    <s v=""/>
    <b v="0"/>
    <n v="0"/>
    <s v=""/>
    <s v="Instagram"/>
    <b v="0"/>
    <s v="1138840067395350529"/>
    <s v="Tweet"/>
    <n v="0"/>
    <n v="0"/>
    <m/>
    <m/>
    <m/>
    <m/>
    <m/>
    <m/>
    <m/>
    <m/>
    <n v="1"/>
    <s v="5"/>
    <s v="5"/>
    <n v="0"/>
    <n v="0"/>
    <n v="0"/>
    <n v="0"/>
    <n v="0"/>
    <n v="0"/>
    <n v="23"/>
    <n v="100"/>
    <n v="23"/>
  </r>
  <r>
    <s v="t1djohnny"/>
    <s v="mygenteel"/>
    <m/>
    <m/>
    <m/>
    <m/>
    <m/>
    <m/>
    <m/>
    <m/>
    <s v="No"/>
    <n v="96"/>
    <m/>
    <m/>
    <x v="0"/>
    <d v="2019-05-29T18:42:46.000"/>
    <s v="@myabetic mysugr_us mysugr @mygenteel @accuchek_us  #doc #diabetes #t1d #typeone #typeonediabetes #insulin #insulindependent https://t.co/VG4IJ1VtfS"/>
    <s v="https://www.instagram.com/p/ByDo35zB6xO/?igshid=1l1indnateha8"/>
    <s v="instagram.com"/>
    <x v="11"/>
    <m/>
    <s v="http://pbs.twimg.com/profile_images/727657945740263425/7vc-avWU_normal.jpg"/>
    <x v="49"/>
    <s v="https://twitter.com/#!/t1djohnny/status/1133805901230596099"/>
    <m/>
    <m/>
    <s v="1133805901230596099"/>
    <m/>
    <b v="0"/>
    <n v="1"/>
    <s v="56292502"/>
    <b v="0"/>
    <s v="cy"/>
    <m/>
    <s v=""/>
    <b v="0"/>
    <n v="0"/>
    <s v=""/>
    <s v="Instagram"/>
    <b v="0"/>
    <s v="1133805901230596099"/>
    <s v="Tweet"/>
    <n v="0"/>
    <n v="0"/>
    <m/>
    <m/>
    <m/>
    <m/>
    <m/>
    <m/>
    <m/>
    <m/>
    <n v="1"/>
    <s v="10"/>
    <s v="10"/>
    <m/>
    <m/>
    <m/>
    <m/>
    <m/>
    <m/>
    <m/>
    <m/>
    <m/>
  </r>
  <r>
    <s v="gogobli"/>
    <s v="gogobli"/>
    <m/>
    <m/>
    <m/>
    <m/>
    <m/>
    <m/>
    <m/>
    <m/>
    <s v="No"/>
    <n v="98"/>
    <m/>
    <m/>
    <x v="2"/>
    <d v="2019-06-13T02:50:15.000"/>
    <s v="Gogofriends, Penting lho untuk Cek Gula Darahmu. _x000a__x000a_Yukk Dapatkan Di https://t.co/mzDY5dWfnQ atau Klik https://t.co/kqnPKS3xxk_x000a__x000a_#Gogobli #Accuchek #CekGuladarah #GulaDarah #Cekguldarahdirumah #Cekguladarahmudah https://t.co/SggdElnIYr"/>
    <s v="https://www.gogobli.com/ https://www.gogobli.com/accu-chek"/>
    <s v="gogobli.com gogobli.com"/>
    <x v="12"/>
    <s v="https://pbs.twimg.com/media/D86MHT3VsAARSzv.jpg"/>
    <s v="https://pbs.twimg.com/media/D86MHT3VsAARSzv.jpg"/>
    <x v="50"/>
    <s v="https://twitter.com/#!/gogobli/status/1139002009464365061"/>
    <m/>
    <m/>
    <s v="1139002009464365061"/>
    <m/>
    <b v="0"/>
    <n v="0"/>
    <s v=""/>
    <b v="0"/>
    <s v="in"/>
    <m/>
    <s v=""/>
    <b v="0"/>
    <n v="0"/>
    <s v=""/>
    <s v="TweetDeck"/>
    <b v="0"/>
    <s v="1139002009464365061"/>
    <s v="Tweet"/>
    <n v="0"/>
    <n v="0"/>
    <m/>
    <m/>
    <m/>
    <m/>
    <m/>
    <m/>
    <m/>
    <m/>
    <n v="1"/>
    <s v="5"/>
    <s v="5"/>
    <n v="0"/>
    <n v="0"/>
    <n v="0"/>
    <n v="0"/>
    <n v="0"/>
    <n v="0"/>
    <n v="18"/>
    <n v="100"/>
    <n v="18"/>
  </r>
  <r>
    <s v="organiclemon"/>
    <s v="organiclemon"/>
    <m/>
    <m/>
    <m/>
    <m/>
    <m/>
    <m/>
    <m/>
    <m/>
    <s v="No"/>
    <n v="99"/>
    <m/>
    <m/>
    <x v="2"/>
    <d v="2019-06-13T10:23:27.000"/>
    <s v="#gbdoc  do you prefer Insulinx or Accuchek Expert ?  For MDI use .  Thanks"/>
    <m/>
    <m/>
    <x v="13"/>
    <m/>
    <s v="http://pbs.twimg.com/profile_images/1092786664374706177/aqHN4bdn_normal.jpg"/>
    <x v="51"/>
    <s v="https://twitter.com/#!/organiclemon/status/1139116062295953408"/>
    <m/>
    <m/>
    <s v="1139116062295953408"/>
    <m/>
    <b v="0"/>
    <n v="0"/>
    <s v=""/>
    <b v="0"/>
    <s v="en"/>
    <m/>
    <s v=""/>
    <b v="0"/>
    <n v="1"/>
    <s v=""/>
    <s v="Twitter for iPhone"/>
    <b v="0"/>
    <s v="1139116062295953408"/>
    <s v="Tweet"/>
    <n v="0"/>
    <n v="0"/>
    <m/>
    <m/>
    <m/>
    <m/>
    <m/>
    <m/>
    <m/>
    <m/>
    <n v="2"/>
    <s v="5"/>
    <s v="5"/>
    <n v="1"/>
    <n v="8.333333333333334"/>
    <n v="0"/>
    <n v="0"/>
    <n v="0"/>
    <n v="0"/>
    <n v="11"/>
    <n v="91.66666666666667"/>
    <n v="12"/>
  </r>
  <r>
    <s v="organiclemon"/>
    <s v="organiclemon"/>
    <m/>
    <m/>
    <m/>
    <m/>
    <m/>
    <m/>
    <m/>
    <m/>
    <s v="No"/>
    <n v="100"/>
    <m/>
    <m/>
    <x v="2"/>
    <d v="2019-06-13T12:43:25.000"/>
    <s v="RT @organiclemon: #gbdoc  do you prefer Insulinx or Accuchek Expert ?  For MDI use .  Thanks"/>
    <m/>
    <m/>
    <x v="13"/>
    <m/>
    <s v="http://pbs.twimg.com/profile_images/1092786664374706177/aqHN4bdn_normal.jpg"/>
    <x v="52"/>
    <s v="https://twitter.com/#!/organiclemon/status/1139151284068585474"/>
    <m/>
    <m/>
    <s v="1139151284068585474"/>
    <m/>
    <b v="0"/>
    <n v="0"/>
    <s v=""/>
    <b v="0"/>
    <s v="en"/>
    <m/>
    <s v=""/>
    <b v="0"/>
    <n v="1"/>
    <s v="1139116062295953408"/>
    <s v="Twitter for iPhone"/>
    <b v="0"/>
    <s v="1139116062295953408"/>
    <s v="Tweet"/>
    <n v="0"/>
    <n v="0"/>
    <m/>
    <m/>
    <m/>
    <m/>
    <m/>
    <m/>
    <m/>
    <m/>
    <n v="2"/>
    <s v="5"/>
    <s v="5"/>
    <n v="1"/>
    <n v="7.142857142857143"/>
    <n v="0"/>
    <n v="0"/>
    <n v="0"/>
    <n v="0"/>
    <n v="13"/>
    <n v="92.85714285714286"/>
    <n v="14"/>
  </r>
  <r>
    <s v="sweetpeagifts"/>
    <s v="ebay"/>
    <m/>
    <m/>
    <m/>
    <m/>
    <m/>
    <m/>
    <m/>
    <m/>
    <s v="No"/>
    <n v="101"/>
    <m/>
    <m/>
    <x v="0"/>
    <d v="2019-05-30T01:37:36.000"/>
    <s v="Check out ACCU-CHEK FastClix 100+2 Lancets 1-Box of 102 Exp 2022 FREE SHIPPING!!  #AccuChek https://t.co/2tVIDQeS1A via @eBay"/>
    <s v="https://rover.ebay.com/rover/1/711-127632-2357-0/16?itm=333213382334&amp;user_name=lipbalmdesigns&amp;spid=2047675&amp;mpre=https%3A%2F%2Fwww.ebay.com%2Fitm%2F-%2F333213382334&amp;swd=3&amp;mplxParams=user_name%2Citm%2Cswd%2Cmpre%2C&amp;sojTags=du%3Dmpre%2Citm%3Ditm%2Cuser_name%3Duser_name%2Csuri%3Dsuri%2Cspid%3Dspid%2Cswd%3Dswd%2C"/>
    <s v="ebay.com"/>
    <x v="2"/>
    <m/>
    <s v="http://pbs.twimg.com/profile_images/843312466280960000/lGHSSd0X_normal.jpg"/>
    <x v="53"/>
    <s v="https://twitter.com/#!/sweetpeagifts/status/1133910297025138690"/>
    <m/>
    <m/>
    <s v="1133910297025138690"/>
    <m/>
    <b v="0"/>
    <n v="0"/>
    <s v=""/>
    <b v="0"/>
    <s v="en"/>
    <m/>
    <s v=""/>
    <b v="0"/>
    <n v="0"/>
    <s v=""/>
    <s v="Twitter Web Client"/>
    <b v="0"/>
    <s v="1133910297025138690"/>
    <s v="Tweet"/>
    <n v="0"/>
    <n v="0"/>
    <m/>
    <m/>
    <m/>
    <m/>
    <m/>
    <m/>
    <m/>
    <m/>
    <n v="17"/>
    <s v="6"/>
    <s v="6"/>
    <n v="1"/>
    <n v="5.2631578947368425"/>
    <n v="0"/>
    <n v="0"/>
    <n v="0"/>
    <n v="0"/>
    <n v="18"/>
    <n v="94.73684210526316"/>
    <n v="19"/>
  </r>
  <r>
    <s v="sweetpeagifts"/>
    <s v="ebay"/>
    <m/>
    <m/>
    <m/>
    <m/>
    <m/>
    <m/>
    <m/>
    <m/>
    <s v="No"/>
    <n v="102"/>
    <m/>
    <m/>
    <x v="0"/>
    <d v="2019-05-30T01:37:50.000"/>
    <s v="Check out NEW! Accu-Chek Guide Brand New Box -50 Test Strips- Exp 6/2020!  #AccuChek https://t.co/fRXirXPxRz via @eBay"/>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2"/>
    <m/>
    <s v="http://pbs.twimg.com/profile_images/843312466280960000/lGHSSd0X_normal.jpg"/>
    <x v="54"/>
    <s v="https://twitter.com/#!/sweetpeagifts/status/1133910356676481025"/>
    <m/>
    <m/>
    <s v="1133910356676481025"/>
    <m/>
    <b v="0"/>
    <n v="0"/>
    <s v=""/>
    <b v="0"/>
    <s v="en"/>
    <m/>
    <s v=""/>
    <b v="0"/>
    <n v="0"/>
    <s v=""/>
    <s v="Twitter Web Client"/>
    <b v="0"/>
    <s v="1133910356676481025"/>
    <s v="Tweet"/>
    <n v="0"/>
    <n v="0"/>
    <m/>
    <m/>
    <m/>
    <m/>
    <m/>
    <m/>
    <m/>
    <m/>
    <n v="17"/>
    <s v="6"/>
    <s v="6"/>
    <n v="0"/>
    <n v="0"/>
    <n v="0"/>
    <n v="0"/>
    <n v="0"/>
    <n v="0"/>
    <n v="18"/>
    <n v="100"/>
    <n v="18"/>
  </r>
  <r>
    <s v="sweetpeagifts"/>
    <s v="ebay"/>
    <m/>
    <m/>
    <m/>
    <m/>
    <m/>
    <m/>
    <m/>
    <m/>
    <s v="No"/>
    <n v="103"/>
    <m/>
    <m/>
    <x v="0"/>
    <d v="2019-05-31T19:04:49.000"/>
    <s v="Check out NEW! Accu-Chek Guide Brand New Box -50 Test Strips- Exp 6/2020!  #AccuChek https://t.co/fRXirXPxRz via @eBay"/>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2"/>
    <m/>
    <s v="http://pbs.twimg.com/profile_images/843312466280960000/lGHSSd0X_normal.jpg"/>
    <x v="55"/>
    <s v="https://twitter.com/#!/sweetpeagifts/status/1134536223727521794"/>
    <m/>
    <m/>
    <s v="1134536223727521794"/>
    <m/>
    <b v="0"/>
    <n v="0"/>
    <s v=""/>
    <b v="0"/>
    <s v="en"/>
    <m/>
    <s v=""/>
    <b v="0"/>
    <n v="0"/>
    <s v=""/>
    <s v="Twitter Web Client"/>
    <b v="0"/>
    <s v="1134536223727521794"/>
    <s v="Tweet"/>
    <n v="0"/>
    <n v="0"/>
    <m/>
    <m/>
    <m/>
    <m/>
    <m/>
    <m/>
    <m/>
    <m/>
    <n v="17"/>
    <s v="6"/>
    <s v="6"/>
    <n v="0"/>
    <n v="0"/>
    <n v="0"/>
    <n v="0"/>
    <n v="0"/>
    <n v="0"/>
    <n v="18"/>
    <n v="100"/>
    <n v="18"/>
  </r>
  <r>
    <s v="sweetpeagifts"/>
    <s v="ebay"/>
    <m/>
    <m/>
    <m/>
    <m/>
    <m/>
    <m/>
    <m/>
    <m/>
    <s v="No"/>
    <n v="104"/>
    <m/>
    <m/>
    <x v="0"/>
    <d v="2019-06-01T01:14:47.000"/>
    <s v="Check out NEW! Accu-Chek Guide Brand New Box -50 Test Strips- Exp 6/2020!  #AccuChek https://t.co/YwpQacbyux via @eBay"/>
    <s v="https://rover.ebay.com/rover/1/711-127632-2357-0/16?itm=333213381267&amp;user_name=lipbalmdesigns&amp;spid=6115&amp;mpre=https%3A%2F%2Fwww.ebay.com%2Fitm%2F333213381267&amp;swd=3&amp;mplxParams=user_name%2Citm%2Cswd%2Cmpre%2C&amp;sojTags=du%3Dmpre%2Citm%3Ditm%2Cuser_name%3Duser_name%2Csuri%3Dsuri%2Cspid%3Dspid%2Cswd%3Dswd%2C"/>
    <s v="ebay.com"/>
    <x v="2"/>
    <m/>
    <s v="http://pbs.twimg.com/profile_images/843312466280960000/lGHSSd0X_normal.jpg"/>
    <x v="56"/>
    <s v="https://twitter.com/#!/sweetpeagifts/status/1134629330598998016"/>
    <m/>
    <m/>
    <s v="1134629330598998016"/>
    <m/>
    <b v="0"/>
    <n v="0"/>
    <s v=""/>
    <b v="0"/>
    <s v="en"/>
    <m/>
    <s v=""/>
    <b v="0"/>
    <n v="0"/>
    <s v=""/>
    <s v="Twitter Web Client"/>
    <b v="0"/>
    <s v="1134629330598998016"/>
    <s v="Tweet"/>
    <n v="0"/>
    <n v="0"/>
    <m/>
    <m/>
    <m/>
    <m/>
    <m/>
    <m/>
    <m/>
    <m/>
    <n v="17"/>
    <s v="6"/>
    <s v="6"/>
    <n v="0"/>
    <n v="0"/>
    <n v="0"/>
    <n v="0"/>
    <n v="0"/>
    <n v="0"/>
    <n v="18"/>
    <n v="100"/>
    <n v="18"/>
  </r>
  <r>
    <s v="sweetpeagifts"/>
    <s v="ebay"/>
    <m/>
    <m/>
    <m/>
    <m/>
    <m/>
    <m/>
    <m/>
    <m/>
    <s v="No"/>
    <n v="105"/>
    <m/>
    <m/>
    <x v="0"/>
    <d v="2019-06-01T15:35:55.000"/>
    <s v="Check out NEW! Accu-Chek Guide Brand New Box -50 Test Strips- Exp 6/2020!  #AccuChek https://t.co/fRXirXPxRz via @eBay"/>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2"/>
    <m/>
    <s v="http://pbs.twimg.com/profile_images/843312466280960000/lGHSSd0X_normal.jpg"/>
    <x v="57"/>
    <s v="https://twitter.com/#!/sweetpeagifts/status/1134846040467791872"/>
    <m/>
    <m/>
    <s v="1134846040467791872"/>
    <m/>
    <b v="0"/>
    <n v="0"/>
    <s v=""/>
    <b v="0"/>
    <s v="en"/>
    <m/>
    <s v=""/>
    <b v="0"/>
    <n v="0"/>
    <s v=""/>
    <s v="Twitter Web Client"/>
    <b v="0"/>
    <s v="1134846040467791872"/>
    <s v="Tweet"/>
    <n v="0"/>
    <n v="0"/>
    <m/>
    <m/>
    <m/>
    <m/>
    <m/>
    <m/>
    <m/>
    <m/>
    <n v="17"/>
    <s v="6"/>
    <s v="6"/>
    <n v="0"/>
    <n v="0"/>
    <n v="0"/>
    <n v="0"/>
    <n v="0"/>
    <n v="0"/>
    <n v="18"/>
    <n v="100"/>
    <n v="18"/>
  </r>
  <r>
    <s v="sweetpeagifts"/>
    <s v="ebay"/>
    <m/>
    <m/>
    <m/>
    <m/>
    <m/>
    <m/>
    <m/>
    <m/>
    <s v="No"/>
    <n v="106"/>
    <m/>
    <m/>
    <x v="0"/>
    <d v="2019-06-01T16:36:10.000"/>
    <s v="Check out NEW! ACCU Check Guide Blood Glucose Monitoring System  Smartphone Compatible #AccuChek https://t.co/FDlnEFwVJq via @eBay"/>
    <s v="https://rover.ebay.com/rover/1/711-127632-2357-0/16?itm=333218722295&amp;user_name=lipbalmdesigns&amp;spid=6115&amp;mpre=https%3A%2F%2Fwww.ebay.com%2Fitm%2F333218722295&amp;swd=3&amp;mplxParams=user_name%2Citm%2Cswd%2Cmpre%2C&amp;sojTags=du%3Dmpre%2Citm%3Ditm%2Cuser_name%3Duser_name%2Csuri%3Dsuri%2Cspid%3Dspid%2Cswd%3Dswd%2C"/>
    <s v="ebay.com"/>
    <x v="2"/>
    <m/>
    <s v="http://pbs.twimg.com/profile_images/843312466280960000/lGHSSd0X_normal.jpg"/>
    <x v="58"/>
    <s v="https://twitter.com/#!/sweetpeagifts/status/1134861204470607872"/>
    <m/>
    <m/>
    <s v="1134861204470607872"/>
    <m/>
    <b v="0"/>
    <n v="0"/>
    <s v=""/>
    <b v="0"/>
    <s v="en"/>
    <m/>
    <s v=""/>
    <b v="0"/>
    <n v="0"/>
    <s v=""/>
    <s v="Twitter Web Client"/>
    <b v="0"/>
    <s v="1134861204470607872"/>
    <s v="Tweet"/>
    <n v="0"/>
    <n v="0"/>
    <m/>
    <m/>
    <m/>
    <m/>
    <m/>
    <m/>
    <m/>
    <m/>
    <n v="17"/>
    <s v="6"/>
    <s v="6"/>
    <n v="1"/>
    <n v="6.666666666666667"/>
    <n v="0"/>
    <n v="0"/>
    <n v="0"/>
    <n v="0"/>
    <n v="14"/>
    <n v="93.33333333333333"/>
    <n v="15"/>
  </r>
  <r>
    <s v="sweetpeagifts"/>
    <s v="ebay"/>
    <m/>
    <m/>
    <m/>
    <m/>
    <m/>
    <m/>
    <m/>
    <m/>
    <s v="No"/>
    <n v="107"/>
    <m/>
    <m/>
    <x v="0"/>
    <d v="2019-06-02T16:27:04.000"/>
    <s v="NEW! Accu-Chek Guide Brand New Box -50 Test Strips- Exp 6/2020 8 BOXES AVAILABLE  https://t.co/YwpQacbyux via @eBay #accuchek #accuchekguideteststrips #teststripsforsale #diabeticsupplies #8boxesavailable #freeshipping #brandnewmintboxes #ebay"/>
    <s v="https://rover.ebay.com/rover/1/711-127632-2357-0/16?itm=333213381267&amp;user_name=lipbalmdesigns&amp;spid=6115&amp;mpre=https%3A%2F%2Fwww.ebay.com%2Fitm%2F333213381267&amp;swd=3&amp;mplxParams=user_name%2Citm%2Cswd%2Cmpre%2C&amp;sojTags=du%3Dmpre%2Citm%3Ditm%2Cuser_name%3Duser_name%2Csuri%3Dsuri%2Cspid%3Dspid%2Cswd%3Dswd%2C"/>
    <s v="ebay.com"/>
    <x v="14"/>
    <m/>
    <s v="http://pbs.twimg.com/profile_images/843312466280960000/lGHSSd0X_normal.jpg"/>
    <x v="59"/>
    <s v="https://twitter.com/#!/sweetpeagifts/status/1135221303349321728"/>
    <m/>
    <m/>
    <s v="1135221303349321728"/>
    <m/>
    <b v="0"/>
    <n v="0"/>
    <s v=""/>
    <b v="0"/>
    <s v="en"/>
    <m/>
    <s v=""/>
    <b v="0"/>
    <n v="0"/>
    <s v=""/>
    <s v="Twitter Web Client"/>
    <b v="0"/>
    <s v="1135221303349321728"/>
    <s v="Tweet"/>
    <n v="0"/>
    <n v="0"/>
    <m/>
    <m/>
    <m/>
    <m/>
    <m/>
    <m/>
    <m/>
    <m/>
    <n v="17"/>
    <s v="6"/>
    <s v="6"/>
    <n v="1"/>
    <n v="3.8461538461538463"/>
    <n v="0"/>
    <n v="0"/>
    <n v="0"/>
    <n v="0"/>
    <n v="25"/>
    <n v="96.15384615384616"/>
    <n v="26"/>
  </r>
  <r>
    <s v="sweetpeagifts"/>
    <s v="ebay"/>
    <m/>
    <m/>
    <m/>
    <m/>
    <m/>
    <m/>
    <m/>
    <m/>
    <s v="No"/>
    <n v="108"/>
    <m/>
    <m/>
    <x v="0"/>
    <d v="2019-06-03T18:37:22.000"/>
    <s v="Accu-Chek Guide Brand New Box -50 Test Strips- Exp 6/2020 8 BOXES AVAILABLE  https://t.co/fRXirXPxRz via @eBay #accuchek #accuchekguideteststrips #brandnewboxes #mintcondition #freeshipping #expires6-2020 #teststripsforsale #diabeticsuppliesforsale"/>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15"/>
    <m/>
    <s v="http://pbs.twimg.com/profile_images/843312466280960000/lGHSSd0X_normal.jpg"/>
    <x v="60"/>
    <s v="https://twitter.com/#!/sweetpeagifts/status/1135616483088904193"/>
    <m/>
    <m/>
    <s v="1135616483088904193"/>
    <m/>
    <b v="0"/>
    <n v="0"/>
    <s v=""/>
    <b v="0"/>
    <s v="en"/>
    <m/>
    <s v=""/>
    <b v="0"/>
    <n v="0"/>
    <s v=""/>
    <s v="Twitter Web Client"/>
    <b v="0"/>
    <s v="1135616483088904193"/>
    <s v="Tweet"/>
    <n v="0"/>
    <n v="0"/>
    <m/>
    <m/>
    <m/>
    <m/>
    <m/>
    <m/>
    <m/>
    <m/>
    <n v="17"/>
    <s v="6"/>
    <s v="6"/>
    <n v="1"/>
    <n v="3.8461538461538463"/>
    <n v="0"/>
    <n v="0"/>
    <n v="0"/>
    <n v="0"/>
    <n v="25"/>
    <n v="96.15384615384616"/>
    <n v="26"/>
  </r>
  <r>
    <s v="sweetpeagifts"/>
    <s v="ebay"/>
    <m/>
    <m/>
    <m/>
    <m/>
    <m/>
    <m/>
    <m/>
    <m/>
    <s v="No"/>
    <n v="109"/>
    <m/>
    <m/>
    <x v="0"/>
    <d v="2019-06-04T19:16:43.000"/>
    <s v="Check out NEW! Accu-Chek Guide Brand New  -8 Boxes of 50 Test Strips- Exp 9/2020   #AccuChek https://t.co/HyTSwR4po5 via @eBay #400teststripsfor$99 #accuchekguideteststrips #teststripsforsale #brandnewmintboxes #expires9/2020 #diabeticsuppliesebay #freeshipping #only$12.50perbox"/>
    <s v="https://rover.ebay.com/rover/1/711-127632-2357-0/16?itm=333222287927&amp;user_name=lipbalmdesigns&amp;spid=6115&amp;mpre=https%3A%2F%2Fwww.ebay.com%2Fitm%2F333222287927&amp;swd=3&amp;mplxParams=user_name%2Citm%2Cswd%2Cmpre%2C&amp;sojTags=du%3Dmpre%2Citm%3Ditm%2Cuser_name%3Duser_name%2Csuri%3Dsuri%2Cspid%3Dspid%2Cswd%3Dswd%2C"/>
    <s v="ebay.com"/>
    <x v="16"/>
    <m/>
    <s v="http://pbs.twimg.com/profile_images/843312466280960000/lGHSSd0X_normal.jpg"/>
    <x v="61"/>
    <s v="https://twitter.com/#!/sweetpeagifts/status/1135988772624117762"/>
    <m/>
    <m/>
    <s v="1135988772624117762"/>
    <m/>
    <b v="0"/>
    <n v="0"/>
    <s v=""/>
    <b v="0"/>
    <s v="en"/>
    <m/>
    <s v=""/>
    <b v="0"/>
    <n v="0"/>
    <s v=""/>
    <s v="Twitter Web Client"/>
    <b v="0"/>
    <s v="1135988772624117762"/>
    <s v="Tweet"/>
    <n v="0"/>
    <n v="0"/>
    <m/>
    <m/>
    <m/>
    <m/>
    <m/>
    <m/>
    <m/>
    <m/>
    <n v="17"/>
    <s v="6"/>
    <s v="6"/>
    <n v="0"/>
    <n v="0"/>
    <n v="0"/>
    <n v="0"/>
    <n v="0"/>
    <n v="0"/>
    <n v="32"/>
    <n v="100"/>
    <n v="32"/>
  </r>
  <r>
    <s v="sweetpeagifts"/>
    <s v="ebay"/>
    <m/>
    <m/>
    <m/>
    <m/>
    <m/>
    <m/>
    <m/>
    <m/>
    <s v="No"/>
    <n v="110"/>
    <m/>
    <m/>
    <x v="0"/>
    <d v="2019-06-06T01:05:29.000"/>
    <s v="Check out NEW! Accu-Chek Guide Brand New Box -8 Boxes of 50 Test Strips- Exp 9/2020   #AccuChek https://t.co/Ak9hB9slUA via @eBay"/>
    <s v="https://rover.ebay.com/rover/1/711-127632-2357-0/16?itm=333223708622&amp;user_name=lipbalmdesigns&amp;spid=6115&amp;mpre=https%3A%2F%2Fwww.ebay.com%2Fitm%2F333223708622&amp;swd=3&amp;mplxParams=user_name%2Citm%2Cswd%2Cmpre%2C&amp;sojTags=du%3Dmpre%2Citm%3Ditm%2Cuser_name%3Duser_name%2Csuri%3Dsuri%2Cspid%3Dspid%2Cswd%3Dswd%2C"/>
    <s v="ebay.com"/>
    <x v="2"/>
    <m/>
    <s v="http://pbs.twimg.com/profile_images/843312466280960000/lGHSSd0X_normal.jpg"/>
    <x v="62"/>
    <s v="https://twitter.com/#!/sweetpeagifts/status/1136438930025451521"/>
    <m/>
    <m/>
    <s v="1136438930025451521"/>
    <m/>
    <b v="0"/>
    <n v="0"/>
    <s v=""/>
    <b v="0"/>
    <s v="en"/>
    <m/>
    <s v=""/>
    <b v="0"/>
    <n v="0"/>
    <s v=""/>
    <s v="Twitter Web Client"/>
    <b v="0"/>
    <s v="1136438930025451521"/>
    <s v="Tweet"/>
    <n v="0"/>
    <n v="0"/>
    <m/>
    <m/>
    <m/>
    <m/>
    <m/>
    <m/>
    <m/>
    <m/>
    <n v="17"/>
    <s v="6"/>
    <s v="6"/>
    <n v="0"/>
    <n v="0"/>
    <n v="0"/>
    <n v="0"/>
    <n v="0"/>
    <n v="0"/>
    <n v="21"/>
    <n v="100"/>
    <n v="21"/>
  </r>
  <r>
    <s v="sweetpeagifts"/>
    <s v="ebay"/>
    <m/>
    <m/>
    <m/>
    <m/>
    <m/>
    <m/>
    <m/>
    <m/>
    <s v="No"/>
    <n v="111"/>
    <m/>
    <m/>
    <x v="0"/>
    <d v="2019-06-09T16:53:36.000"/>
    <s v="Check out ACCU-CHEK FastClix 100+2 Lancets 5 NEW Boxes of 102 Exp 2022 FREE SHIPPING!!  #AccuChek https://t.co/IezojDCnix via @eBay"/>
    <s v="https://rover.ebay.com/rover/1/711-127632-2357-0/16?itm=333227833243&amp;user_name=lipbalmdesigns&amp;spid=6115&amp;mpre=https%3A%2F%2Fwww.ebay.com%2Fitm%2F333227833243&amp;swd=3&amp;mplxParams=user_name%2Citm%2Cswd%2Cmpre%2C&amp;sojTags=du%3Dmpre%2Citm%3Ditm%2Cuser_name%3Duser_name%2Csuri%3Dsuri%2Cspid%3Dspid%2Cswd%3Dswd%2C"/>
    <s v="ebay.com"/>
    <x v="2"/>
    <m/>
    <s v="http://pbs.twimg.com/profile_images/843312466280960000/lGHSSd0X_normal.jpg"/>
    <x v="63"/>
    <s v="https://twitter.com/#!/sweetpeagifts/status/1137764693249069056"/>
    <m/>
    <m/>
    <s v="1137764693249069056"/>
    <m/>
    <b v="0"/>
    <n v="0"/>
    <s v=""/>
    <b v="0"/>
    <s v="en"/>
    <m/>
    <s v=""/>
    <b v="0"/>
    <n v="0"/>
    <s v=""/>
    <s v="Twitter Web Client"/>
    <b v="0"/>
    <s v="1137764693249069056"/>
    <s v="Tweet"/>
    <n v="0"/>
    <n v="0"/>
    <m/>
    <m/>
    <m/>
    <m/>
    <m/>
    <m/>
    <m/>
    <m/>
    <n v="17"/>
    <s v="6"/>
    <s v="6"/>
    <n v="1"/>
    <n v="5"/>
    <n v="0"/>
    <n v="0"/>
    <n v="0"/>
    <n v="0"/>
    <n v="19"/>
    <n v="95"/>
    <n v="20"/>
  </r>
  <r>
    <s v="sweetpeagifts"/>
    <s v="ebay"/>
    <m/>
    <m/>
    <m/>
    <m/>
    <m/>
    <m/>
    <m/>
    <m/>
    <s v="No"/>
    <n v="112"/>
    <m/>
    <m/>
    <x v="0"/>
    <d v="2019-06-09T17:02:27.000"/>
    <s v="Check out ACCU-CHEK FastClix 5 BRAND NEW BOXES  100+2 Lancets Exp 2022 FREE SHIPPING!!  #AccuChek https://t.co/IezojDCnix via @eBay"/>
    <s v="https://rover.ebay.com/rover/1/711-127632-2357-0/16?itm=333227833243&amp;user_name=lipbalmdesigns&amp;spid=6115&amp;mpre=https%3A%2F%2Fwww.ebay.com%2Fitm%2F333227833243&amp;swd=3&amp;mplxParams=user_name%2Citm%2Cswd%2Cmpre%2C&amp;sojTags=du%3Dmpre%2Citm%3Ditm%2Cuser_name%3Duser_name%2Csuri%3Dsuri%2Cspid%3Dspid%2Cswd%3Dswd%2C"/>
    <s v="ebay.com"/>
    <x v="2"/>
    <m/>
    <s v="http://pbs.twimg.com/profile_images/843312466280960000/lGHSSd0X_normal.jpg"/>
    <x v="64"/>
    <s v="https://twitter.com/#!/sweetpeagifts/status/1137766920390926336"/>
    <m/>
    <m/>
    <s v="1137766920390926336"/>
    <m/>
    <b v="0"/>
    <n v="0"/>
    <s v=""/>
    <b v="0"/>
    <s v="en"/>
    <m/>
    <s v=""/>
    <b v="0"/>
    <n v="0"/>
    <s v=""/>
    <s v="Twitter Web Client"/>
    <b v="0"/>
    <s v="1137766920390926336"/>
    <s v="Tweet"/>
    <n v="0"/>
    <n v="0"/>
    <m/>
    <m/>
    <m/>
    <m/>
    <m/>
    <m/>
    <m/>
    <m/>
    <n v="17"/>
    <s v="6"/>
    <s v="6"/>
    <n v="1"/>
    <n v="5.2631578947368425"/>
    <n v="0"/>
    <n v="0"/>
    <n v="0"/>
    <n v="0"/>
    <n v="18"/>
    <n v="94.73684210526316"/>
    <n v="19"/>
  </r>
  <r>
    <s v="sweetpeagifts"/>
    <s v="ebay"/>
    <m/>
    <m/>
    <m/>
    <m/>
    <m/>
    <m/>
    <m/>
    <m/>
    <s v="No"/>
    <n v="113"/>
    <m/>
    <m/>
    <x v="0"/>
    <d v="2019-06-11T11:10:37.000"/>
    <s v="Check out 5 BRAND NEW BOXES ACCU-CHEK Fastclix 100+2 Lancets Exp 2022 FREE SHIPPING!!  #AccuChek https://t.co/IezojDCnix via @eBay"/>
    <s v="https://rover.ebay.com/rover/1/711-127632-2357-0/16?itm=333227833243&amp;user_name=lipbalmdesigns&amp;spid=6115&amp;mpre=https%3A%2F%2Fwww.ebay.com%2Fitm%2F333227833243&amp;swd=3&amp;mplxParams=user_name%2Citm%2Cswd%2Cmpre%2C&amp;sojTags=du%3Dmpre%2Citm%3Ditm%2Cuser_name%3Duser_name%2Csuri%3Dsuri%2Cspid%3Dspid%2Cswd%3Dswd%2C"/>
    <s v="ebay.com"/>
    <x v="2"/>
    <m/>
    <s v="http://pbs.twimg.com/profile_images/843312466280960000/lGHSSd0X_normal.jpg"/>
    <x v="65"/>
    <s v="https://twitter.com/#!/sweetpeagifts/status/1138403155899801605"/>
    <m/>
    <m/>
    <s v="1138403155899801605"/>
    <m/>
    <b v="0"/>
    <n v="0"/>
    <s v=""/>
    <b v="0"/>
    <s v="en"/>
    <m/>
    <s v=""/>
    <b v="0"/>
    <n v="0"/>
    <s v=""/>
    <s v="Twitter Web Client"/>
    <b v="0"/>
    <s v="1138403155899801605"/>
    <s v="Tweet"/>
    <n v="0"/>
    <n v="0"/>
    <m/>
    <m/>
    <m/>
    <m/>
    <m/>
    <m/>
    <m/>
    <m/>
    <n v="17"/>
    <s v="6"/>
    <s v="6"/>
    <n v="1"/>
    <n v="5.2631578947368425"/>
    <n v="0"/>
    <n v="0"/>
    <n v="0"/>
    <n v="0"/>
    <n v="18"/>
    <n v="94.73684210526316"/>
    <n v="19"/>
  </r>
  <r>
    <s v="sweetpeagifts"/>
    <s v="ebay"/>
    <m/>
    <m/>
    <m/>
    <m/>
    <m/>
    <m/>
    <m/>
    <m/>
    <s v="No"/>
    <n v="114"/>
    <m/>
    <m/>
    <x v="0"/>
    <d v="2019-06-11T19:39:33.000"/>
    <s v="Check out  ACCU-CHEK Fastclix  5 BRAND NEW BOXES 100+2 Lancets Exp 2022 FREE SHIPPING!!  #AccuChek https://t.co/IezojDCnix via @eBay"/>
    <s v="https://rover.ebay.com/rover/1/711-127632-2357-0/16?itm=333227833243&amp;user_name=lipbalmdesigns&amp;spid=6115&amp;mpre=https%3A%2F%2Fwww.ebay.com%2Fitm%2F333227833243&amp;swd=3&amp;mplxParams=user_name%2Citm%2Cswd%2Cmpre%2C&amp;sojTags=du%3Dmpre%2Citm%3Ditm%2Cuser_name%3Duser_name%2Csuri%3Dsuri%2Cspid%3Dspid%2Cswd%3Dswd%2C"/>
    <s v="ebay.com"/>
    <x v="2"/>
    <m/>
    <s v="http://pbs.twimg.com/profile_images/843312466280960000/lGHSSd0X_normal.jpg"/>
    <x v="66"/>
    <s v="https://twitter.com/#!/sweetpeagifts/status/1138531233007374342"/>
    <m/>
    <m/>
    <s v="1138531233007374342"/>
    <m/>
    <b v="0"/>
    <n v="0"/>
    <s v=""/>
    <b v="0"/>
    <s v="en"/>
    <m/>
    <s v=""/>
    <b v="0"/>
    <n v="0"/>
    <s v=""/>
    <s v="Twitter Web Client"/>
    <b v="0"/>
    <s v="1138531233007374342"/>
    <s v="Tweet"/>
    <n v="0"/>
    <n v="0"/>
    <m/>
    <m/>
    <m/>
    <m/>
    <m/>
    <m/>
    <m/>
    <m/>
    <n v="17"/>
    <s v="6"/>
    <s v="6"/>
    <n v="1"/>
    <n v="5.2631578947368425"/>
    <n v="0"/>
    <n v="0"/>
    <n v="0"/>
    <n v="0"/>
    <n v="18"/>
    <n v="94.73684210526316"/>
    <n v="19"/>
  </r>
  <r>
    <s v="sweetpeagifts"/>
    <s v="ebay"/>
    <m/>
    <m/>
    <m/>
    <m/>
    <m/>
    <m/>
    <m/>
    <m/>
    <s v="No"/>
    <n v="115"/>
    <m/>
    <m/>
    <x v="0"/>
    <d v="2019-06-11T19:41:14.000"/>
    <s v="Check out NEW! Accu-Chek Guide Brand New Box -50 Test Strips- Exp 9/2020!  #AccuChek https://t.co/Dd6eyWmv9G via @eBay"/>
    <s v="https://rover.ebay.com/rover/1/711-127632-2357-0/16?itm=333229259989&amp;user_name=lipbalmdesigns&amp;spid=6115&amp;mpre=https%3A%2F%2Fwww.ebay.com%2Fitm%2F333229259989&amp;swd=3&amp;mplxParams=user_name%2Citm%2Cswd%2Cmpre%2C&amp;sojTags=du%3Dmpre%2Citm%3Ditm%2Cuser_name%3Duser_name%2Csuri%3Dsuri%2Cspid%3Dspid%2Cswd%3Dswd%2C"/>
    <s v="ebay.com"/>
    <x v="2"/>
    <m/>
    <s v="http://pbs.twimg.com/profile_images/843312466280960000/lGHSSd0X_normal.jpg"/>
    <x v="67"/>
    <s v="https://twitter.com/#!/sweetpeagifts/status/1138531654698446850"/>
    <m/>
    <m/>
    <s v="1138531654698446850"/>
    <m/>
    <b v="0"/>
    <n v="0"/>
    <s v=""/>
    <b v="0"/>
    <s v="en"/>
    <m/>
    <s v=""/>
    <b v="0"/>
    <n v="0"/>
    <s v=""/>
    <s v="Twitter Web Client"/>
    <b v="0"/>
    <s v="1138531654698446850"/>
    <s v="Tweet"/>
    <n v="0"/>
    <n v="0"/>
    <m/>
    <m/>
    <m/>
    <m/>
    <m/>
    <m/>
    <m/>
    <m/>
    <n v="17"/>
    <s v="6"/>
    <s v="6"/>
    <n v="0"/>
    <n v="0"/>
    <n v="0"/>
    <n v="0"/>
    <n v="0"/>
    <n v="0"/>
    <n v="18"/>
    <n v="100"/>
    <n v="18"/>
  </r>
  <r>
    <s v="sweetpeagifts"/>
    <s v="ebay"/>
    <m/>
    <m/>
    <m/>
    <m/>
    <m/>
    <m/>
    <m/>
    <m/>
    <s v="No"/>
    <n v="116"/>
    <m/>
    <m/>
    <x v="0"/>
    <d v="2019-06-11T23:31:13.000"/>
    <s v="Just Listed!! +ACCU-CHEK FastClix 100+2 Lancets 1-Box of 102 Exp 2022 FREE SHIPPING!!  #AccuChek https://t.co/iTvqoG8zW3 via @eBay #accucheklancets #freeshipping #brandnewmintboxes #lancetsforsale"/>
    <s v="https://rover.ebay.com/rover/1/711-127632-2357-0/16?itm=333227831444&amp;user_name=lipbalmdesigns&amp;spid=2047675&amp;mpre=https%3A%2F%2Fwww.ebay.com%2Fitm%2F-%2F333227831444&amp;swd=3&amp;mplxParams=user_name%2Citm%2Cswd%2Cmpre%2C&amp;sojTags=du%3Dmpre%2Citm%3Ditm%2Cuser_name%3Duser_name%2Csuri%3Dsuri%2Cspid%3Dspid%2Cswd%3Dswd%2C"/>
    <s v="ebay.com"/>
    <x v="17"/>
    <m/>
    <s v="http://pbs.twimg.com/profile_images/843312466280960000/lGHSSd0X_normal.jpg"/>
    <x v="68"/>
    <s v="https://twitter.com/#!/sweetpeagifts/status/1138589533409284097"/>
    <m/>
    <m/>
    <s v="1138589533409284097"/>
    <m/>
    <b v="0"/>
    <n v="0"/>
    <s v=""/>
    <b v="0"/>
    <s v="en"/>
    <m/>
    <s v=""/>
    <b v="0"/>
    <n v="0"/>
    <s v=""/>
    <s v="Twitter Web Client"/>
    <b v="0"/>
    <s v="1138589533409284097"/>
    <s v="Tweet"/>
    <n v="0"/>
    <n v="0"/>
    <m/>
    <m/>
    <m/>
    <m/>
    <m/>
    <m/>
    <m/>
    <m/>
    <n v="17"/>
    <s v="6"/>
    <s v="6"/>
    <n v="1"/>
    <n v="4.3478260869565215"/>
    <n v="0"/>
    <n v="0"/>
    <n v="0"/>
    <n v="0"/>
    <n v="22"/>
    <n v="95.65217391304348"/>
    <n v="23"/>
  </r>
  <r>
    <s v="sweetpeagifts"/>
    <s v="ebay"/>
    <m/>
    <m/>
    <m/>
    <m/>
    <m/>
    <m/>
    <m/>
    <m/>
    <s v="No"/>
    <n v="117"/>
    <m/>
    <m/>
    <x v="0"/>
    <d v="2019-06-13T15:46:48.000"/>
    <s v="JUST LISTED! ACCU-CHEK FastClix 100+2 Lancets 1-Box of 102 Exp 2022 FREE SHIPPING!!  #AccuChek https://t.co/iTvqoG8zW3 via @eBay"/>
    <s v="https://rover.ebay.com/rover/1/711-127632-2357-0/16?itm=333227831444&amp;user_name=lipbalmdesigns&amp;spid=2047675&amp;mpre=https%3A%2F%2Fwww.ebay.com%2Fitm%2F-%2F333227831444&amp;swd=3&amp;mplxParams=user_name%2Citm%2Cswd%2Cmpre%2C&amp;sojTags=du%3Dmpre%2Citm%3Ditm%2Cuser_name%3Duser_name%2Csuri%3Dsuri%2Cspid%3Dspid%2Cswd%3Dswd%2C"/>
    <s v="ebay.com"/>
    <x v="2"/>
    <m/>
    <s v="http://pbs.twimg.com/profile_images/843312466280960000/lGHSSd0X_normal.jpg"/>
    <x v="69"/>
    <s v="https://twitter.com/#!/sweetpeagifts/status/1139197433232220160"/>
    <m/>
    <m/>
    <s v="1139197433232220160"/>
    <m/>
    <b v="0"/>
    <n v="0"/>
    <s v=""/>
    <b v="0"/>
    <s v="en"/>
    <m/>
    <s v=""/>
    <b v="0"/>
    <n v="0"/>
    <s v=""/>
    <s v="Twitter Web Client"/>
    <b v="0"/>
    <s v="1139197433232220160"/>
    <s v="Tweet"/>
    <n v="0"/>
    <n v="0"/>
    <m/>
    <m/>
    <m/>
    <m/>
    <m/>
    <m/>
    <m/>
    <m/>
    <n v="17"/>
    <s v="6"/>
    <s v="6"/>
    <n v="1"/>
    <n v="5.2631578947368425"/>
    <n v="0"/>
    <n v="0"/>
    <n v="0"/>
    <n v="0"/>
    <n v="18"/>
    <n v="94.73684210526316"/>
    <n v="19"/>
  </r>
  <r>
    <s v="shafiq_ahmed"/>
    <s v="freestylediabet"/>
    <m/>
    <m/>
    <m/>
    <m/>
    <m/>
    <m/>
    <m/>
    <m/>
    <s v="No"/>
    <n v="118"/>
    <m/>
    <m/>
    <x v="1"/>
    <d v="2019-06-15T18:36:05.000"/>
    <s v="@FreeStyleDiabet Getting wildly different readings when comparing readings from your sensor compared with an Accuchek glucose meter. https://t.co/6SCwZmeUUh"/>
    <m/>
    <m/>
    <x v="3"/>
    <s v="https://pbs.twimg.com/media/D9H38z8XYAEeDkC.jpg"/>
    <s v="https://pbs.twimg.com/media/D9H38z8XYAEeDkC.jpg"/>
    <x v="70"/>
    <s v="https://twitter.com/#!/shafiq_ahmed/status/1139964811352166402"/>
    <m/>
    <m/>
    <s v="1139964811352166402"/>
    <m/>
    <b v="0"/>
    <n v="0"/>
    <s v="3588618214"/>
    <b v="0"/>
    <s v="en"/>
    <m/>
    <s v=""/>
    <b v="0"/>
    <n v="0"/>
    <s v=""/>
    <s v="Twitter for iPhone"/>
    <b v="0"/>
    <s v="1139964811352166402"/>
    <s v="Tweet"/>
    <n v="0"/>
    <n v="0"/>
    <m/>
    <m/>
    <m/>
    <m/>
    <m/>
    <m/>
    <m/>
    <m/>
    <n v="1"/>
    <s v="2"/>
    <s v="2"/>
    <n v="0"/>
    <n v="0"/>
    <n v="1"/>
    <n v="5.882352941176471"/>
    <n v="0"/>
    <n v="0"/>
    <n v="16"/>
    <n v="94.11764705882354"/>
    <n v="17"/>
  </r>
  <r>
    <s v="accuchekchile"/>
    <s v="accuchekchile"/>
    <m/>
    <m/>
    <m/>
    <m/>
    <m/>
    <m/>
    <m/>
    <m/>
    <s v="No"/>
    <n v="119"/>
    <m/>
    <m/>
    <x v="2"/>
    <d v="2019-05-14T13:00:00.000"/>
    <s v="¡El agua es diurética! Mientras más agua tomemos sin importar la hora del día entonces más limpio estará nuestro organismo. #VidaSana #AccuChek https://t.co/SvxMwkKZFM"/>
    <m/>
    <m/>
    <x v="18"/>
    <s v="https://pbs.twimg.com/media/D6elJx_WsAAlQVq.jpg"/>
    <s v="https://pbs.twimg.com/media/D6elJx_WsAAlQVq.jpg"/>
    <x v="71"/>
    <s v="https://twitter.com/#!/accuchekchile/status/1128283821978279939"/>
    <m/>
    <m/>
    <s v="1128283821978279939"/>
    <m/>
    <b v="0"/>
    <n v="5"/>
    <s v=""/>
    <b v="0"/>
    <s v="es"/>
    <m/>
    <s v=""/>
    <b v="0"/>
    <n v="3"/>
    <s v=""/>
    <s v="TweetDeck"/>
    <b v="0"/>
    <s v="1128283821978279939"/>
    <s v="Retweet"/>
    <n v="0"/>
    <n v="0"/>
    <m/>
    <m/>
    <m/>
    <m/>
    <m/>
    <m/>
    <m/>
    <m/>
    <n v="12"/>
    <s v="13"/>
    <s v="13"/>
    <n v="0"/>
    <n v="0"/>
    <n v="1"/>
    <n v="4.545454545454546"/>
    <n v="0"/>
    <n v="0"/>
    <n v="21"/>
    <n v="95.45454545454545"/>
    <n v="22"/>
  </r>
  <r>
    <s v="accuchekchile"/>
    <s v="accuchekchile"/>
    <m/>
    <m/>
    <m/>
    <m/>
    <m/>
    <m/>
    <m/>
    <m/>
    <s v="No"/>
    <n v="120"/>
    <m/>
    <m/>
    <x v="2"/>
    <d v="2019-05-30T19:00:00.000"/>
    <s v="Pequeño pero ahorrador: Accu-Chek® Performa Nano se apaga automáticamente una vez finalizada tu medición #AccuChek #PerformaNano https://t.co/3VTOwHueQJ"/>
    <m/>
    <m/>
    <x v="19"/>
    <s v="https://pbs.twimg.com/media/D7w4Zk8WsAAuOiE.jpg"/>
    <s v="https://pbs.twimg.com/media/D7w4Zk8WsAAuOiE.jpg"/>
    <x v="72"/>
    <s v="https://twitter.com/#!/accuchekchile/status/1134172625716928513"/>
    <m/>
    <m/>
    <s v="1134172625716928513"/>
    <m/>
    <b v="0"/>
    <n v="2"/>
    <s v=""/>
    <b v="0"/>
    <s v="es"/>
    <m/>
    <s v=""/>
    <b v="0"/>
    <n v="0"/>
    <s v=""/>
    <s v="TweetDeck"/>
    <b v="0"/>
    <s v="1134172625716928513"/>
    <s v="Tweet"/>
    <n v="0"/>
    <n v="0"/>
    <m/>
    <m/>
    <m/>
    <m/>
    <m/>
    <m/>
    <m/>
    <m/>
    <n v="12"/>
    <s v="13"/>
    <s v="13"/>
    <n v="0"/>
    <n v="0"/>
    <n v="0"/>
    <n v="0"/>
    <n v="0"/>
    <n v="0"/>
    <n v="17"/>
    <n v="100"/>
    <n v="17"/>
  </r>
  <r>
    <s v="accuchekchile"/>
    <s v="accuchekchile"/>
    <m/>
    <m/>
    <m/>
    <m/>
    <m/>
    <m/>
    <m/>
    <m/>
    <s v="No"/>
    <n v="121"/>
    <m/>
    <m/>
    <x v="2"/>
    <d v="2019-05-31T13:00:01.000"/>
    <s v="¿Dónde se encuentra el Servicio de Atención al Cliente Accu-Chek®? Av. Suecia 0142 of. 801 Santiago, Chile. ¡A pasos de la nueva Línea 6 Metro Los Leones! #AccuChek https://t.co/m648Jf3wlJ"/>
    <m/>
    <m/>
    <x v="2"/>
    <s v="https://pbs.twimg.com/media/D7w5H4mW0AwL5IA.jpg"/>
    <s v="https://pbs.twimg.com/media/D7w5H4mW0AwL5IA.jpg"/>
    <x v="73"/>
    <s v="https://twitter.com/#!/accuchekchile/status/1134444421091606528"/>
    <m/>
    <m/>
    <s v="1134444421091606528"/>
    <m/>
    <b v="0"/>
    <n v="2"/>
    <s v=""/>
    <b v="0"/>
    <s v="es"/>
    <m/>
    <s v=""/>
    <b v="0"/>
    <n v="0"/>
    <s v=""/>
    <s v="TweetDeck"/>
    <b v="0"/>
    <s v="1134444421091606528"/>
    <s v="Tweet"/>
    <n v="0"/>
    <n v="0"/>
    <m/>
    <m/>
    <m/>
    <m/>
    <m/>
    <m/>
    <m/>
    <m/>
    <n v="12"/>
    <s v="13"/>
    <s v="13"/>
    <n v="0"/>
    <n v="0"/>
    <n v="0"/>
    <n v="0"/>
    <n v="0"/>
    <n v="0"/>
    <n v="29"/>
    <n v="100"/>
    <n v="29"/>
  </r>
  <r>
    <s v="accuchekchile"/>
    <s v="accuchekchile"/>
    <m/>
    <m/>
    <m/>
    <m/>
    <m/>
    <m/>
    <m/>
    <m/>
    <s v="No"/>
    <n v="122"/>
    <m/>
    <m/>
    <x v="2"/>
    <d v="2019-06-03T13:00:01.000"/>
    <s v="Horarios de atención de nuestro Servicio de Atención al Cliente #Accu-Chek: lunes a viernes de 09:00 a 13:00 hrs. y de 14:00 a 18:00 hrs. #AccuChek"/>
    <m/>
    <m/>
    <x v="20"/>
    <m/>
    <s v="http://pbs.twimg.com/profile_images/1108400744191967233/DTqBl-kM_normal.png"/>
    <x v="74"/>
    <s v="https://twitter.com/#!/accuchekchile/status/1135531582725459969"/>
    <m/>
    <m/>
    <s v="1135531582725459969"/>
    <m/>
    <b v="0"/>
    <n v="0"/>
    <s v=""/>
    <b v="0"/>
    <s v="es"/>
    <m/>
    <s v=""/>
    <b v="0"/>
    <n v="1"/>
    <s v=""/>
    <s v="TweetDeck"/>
    <b v="0"/>
    <s v="1135531582725459969"/>
    <s v="Tweet"/>
    <n v="0"/>
    <n v="0"/>
    <m/>
    <m/>
    <m/>
    <m/>
    <m/>
    <m/>
    <m/>
    <m/>
    <n v="12"/>
    <s v="13"/>
    <s v="13"/>
    <n v="0"/>
    <n v="0"/>
    <n v="0"/>
    <n v="0"/>
    <n v="0"/>
    <n v="0"/>
    <n v="31"/>
    <n v="100"/>
    <n v="31"/>
  </r>
  <r>
    <s v="accuchekchile"/>
    <s v="accuchekchile"/>
    <m/>
    <m/>
    <m/>
    <m/>
    <m/>
    <m/>
    <m/>
    <m/>
    <s v="No"/>
    <n v="123"/>
    <m/>
    <m/>
    <x v="2"/>
    <d v="2019-06-04T13:00:01.000"/>
    <s v="Accu-Chek® FastClix es práctico e higénico, gracias a sus 6 lancetas en un cartucho, sin necesidad de ver o manipularlas.Conoce más &amp;gt; https://t.co/R6himxsxTa #AccuChek #FastClix https://t.co/dHDnQ6KBLz"/>
    <s v="https://www.accu-chek.cl/dispositivos-de-punci%C3%B3n/fastclix"/>
    <s v="accu-chek.cl"/>
    <x v="21"/>
    <s v="https://pbs.twimg.com/media/D8LDSAMXUAA8jXi.jpg"/>
    <s v="https://pbs.twimg.com/media/D8LDSAMXUAA8jXi.jpg"/>
    <x v="75"/>
    <s v="https://twitter.com/#!/accuchekchile/status/1135893972847595520"/>
    <m/>
    <m/>
    <s v="1135893972847595520"/>
    <m/>
    <b v="0"/>
    <n v="0"/>
    <s v=""/>
    <b v="0"/>
    <s v="es"/>
    <m/>
    <s v=""/>
    <b v="0"/>
    <n v="0"/>
    <s v=""/>
    <s v="TweetDeck"/>
    <b v="0"/>
    <s v="1135893972847595520"/>
    <s v="Tweet"/>
    <n v="0"/>
    <n v="0"/>
    <m/>
    <m/>
    <m/>
    <m/>
    <m/>
    <m/>
    <m/>
    <m/>
    <n v="12"/>
    <s v="13"/>
    <s v="13"/>
    <n v="0"/>
    <n v="0"/>
    <n v="1"/>
    <n v="3.8461538461538463"/>
    <n v="0"/>
    <n v="0"/>
    <n v="25"/>
    <n v="96.15384615384616"/>
    <n v="26"/>
  </r>
  <r>
    <s v="accuchekchile"/>
    <s v="accuchekchile"/>
    <m/>
    <m/>
    <m/>
    <m/>
    <m/>
    <m/>
    <m/>
    <m/>
    <s v="No"/>
    <n v="124"/>
    <m/>
    <m/>
    <x v="2"/>
    <d v="2019-06-06T13:00:01.000"/>
    <s v="¡Conéctate! La APP Accu-Chek® Connect está disponible para iOS y Android. Revisa aquí si es compatible con tu dispositivo: https://t.co/KVNvThwfU9 #App #AccuChek https://t.co/wzXrLVvQh6"/>
    <s v="https://www.accu-chek.cl/microsites/accu-chek-connect"/>
    <s v="accu-chek.cl"/>
    <x v="22"/>
    <s v="https://pbs.twimg.com/media/D8QFcUsXYAI11zP.png"/>
    <s v="https://pbs.twimg.com/media/D8QFcUsXYAI11zP.png"/>
    <x v="76"/>
    <s v="https://twitter.com/#!/accuchekchile/status/1136618745831383041"/>
    <m/>
    <m/>
    <s v="1136618745831383041"/>
    <m/>
    <b v="0"/>
    <n v="0"/>
    <s v=""/>
    <b v="0"/>
    <s v="es"/>
    <m/>
    <s v=""/>
    <b v="0"/>
    <n v="0"/>
    <s v=""/>
    <s v="TweetDeck"/>
    <b v="0"/>
    <s v="1136618745831383041"/>
    <s v="Tweet"/>
    <n v="0"/>
    <n v="0"/>
    <m/>
    <m/>
    <m/>
    <m/>
    <m/>
    <m/>
    <m/>
    <m/>
    <n v="12"/>
    <s v="13"/>
    <s v="13"/>
    <n v="1"/>
    <n v="4.545454545454546"/>
    <n v="0"/>
    <n v="0"/>
    <n v="0"/>
    <n v="0"/>
    <n v="21"/>
    <n v="95.45454545454545"/>
    <n v="22"/>
  </r>
  <r>
    <s v="accuchekchile"/>
    <s v="accuchekchile"/>
    <m/>
    <m/>
    <m/>
    <m/>
    <m/>
    <m/>
    <m/>
    <m/>
    <s v="No"/>
    <n v="125"/>
    <m/>
    <m/>
    <x v="2"/>
    <d v="2019-06-07T13:00:00.000"/>
    <s v="Horarios de atención presencial de nuestro Servicio de Atención al Cliente: lunes a viernes de 09:00 a 13:00 hrs. y de 14:00 a 18:00 hrs. #AccuChek"/>
    <m/>
    <m/>
    <x v="2"/>
    <m/>
    <s v="http://pbs.twimg.com/profile_images/1108400744191967233/DTqBl-kM_normal.png"/>
    <x v="77"/>
    <s v="https://twitter.com/#!/accuchekchile/status/1136981132774445056"/>
    <m/>
    <m/>
    <s v="1136981132774445056"/>
    <m/>
    <b v="0"/>
    <n v="1"/>
    <s v=""/>
    <b v="0"/>
    <s v="es"/>
    <m/>
    <s v=""/>
    <b v="0"/>
    <n v="1"/>
    <s v=""/>
    <s v="TweetDeck"/>
    <b v="0"/>
    <s v="1136981132774445056"/>
    <s v="Tweet"/>
    <n v="0"/>
    <n v="0"/>
    <m/>
    <m/>
    <m/>
    <m/>
    <m/>
    <m/>
    <m/>
    <m/>
    <n v="12"/>
    <s v="13"/>
    <s v="13"/>
    <n v="0"/>
    <n v="0"/>
    <n v="0"/>
    <n v="0"/>
    <n v="0"/>
    <n v="0"/>
    <n v="30"/>
    <n v="100"/>
    <n v="30"/>
  </r>
  <r>
    <s v="accuchekchile"/>
    <s v="accuchekchile"/>
    <m/>
    <m/>
    <m/>
    <m/>
    <m/>
    <m/>
    <m/>
    <m/>
    <s v="No"/>
    <n v="126"/>
    <m/>
    <m/>
    <x v="2"/>
    <d v="2019-06-08T13:00:00.000"/>
    <s v="Horarios de atención presencial de nuestro Servicio de Atención al Cliente: lunes a viernes de 09:00 a 13:00 hrs. y de 14:00 a 18:00 hrs. #AccuChek"/>
    <m/>
    <m/>
    <x v="2"/>
    <m/>
    <s v="http://pbs.twimg.com/profile_images/1108400744191967233/DTqBl-kM_normal.png"/>
    <x v="78"/>
    <s v="https://twitter.com/#!/accuchekchile/status/1137343521298366464"/>
    <m/>
    <m/>
    <s v="1137343521298366464"/>
    <m/>
    <b v="0"/>
    <n v="0"/>
    <s v=""/>
    <b v="0"/>
    <s v="es"/>
    <m/>
    <s v=""/>
    <b v="0"/>
    <n v="0"/>
    <s v=""/>
    <s v="TweetDeck"/>
    <b v="0"/>
    <s v="1137343521298366464"/>
    <s v="Tweet"/>
    <n v="0"/>
    <n v="0"/>
    <m/>
    <m/>
    <m/>
    <m/>
    <m/>
    <m/>
    <m/>
    <m/>
    <n v="12"/>
    <s v="13"/>
    <s v="13"/>
    <n v="0"/>
    <n v="0"/>
    <n v="0"/>
    <n v="0"/>
    <n v="0"/>
    <n v="0"/>
    <n v="30"/>
    <n v="100"/>
    <n v="30"/>
  </r>
  <r>
    <s v="accuchekchile"/>
    <s v="accuchekchile"/>
    <m/>
    <m/>
    <m/>
    <m/>
    <m/>
    <m/>
    <m/>
    <m/>
    <s v="No"/>
    <n v="127"/>
    <m/>
    <m/>
    <x v="2"/>
    <d v="2019-06-08T19:00:00.000"/>
    <s v="Ser consciente de lo que comes es importante para llevar una vida saludable como base del tratamiento de la diabetes. Siempre consulta con tu médico sobre la dieta adecuada para ti #Diabetes #AccuChek #Consejo"/>
    <m/>
    <m/>
    <x v="23"/>
    <m/>
    <s v="http://pbs.twimg.com/profile_images/1108400744191967233/DTqBl-kM_normal.png"/>
    <x v="79"/>
    <s v="https://twitter.com/#!/accuchekchile/status/1137434116985507841"/>
    <m/>
    <m/>
    <s v="1137434116985507841"/>
    <m/>
    <b v="0"/>
    <n v="1"/>
    <s v=""/>
    <b v="0"/>
    <s v="es"/>
    <m/>
    <s v=""/>
    <b v="0"/>
    <n v="0"/>
    <s v=""/>
    <s v="TweetDeck"/>
    <b v="0"/>
    <s v="1137434116985507841"/>
    <s v="Tweet"/>
    <n v="0"/>
    <n v="0"/>
    <m/>
    <m/>
    <m/>
    <m/>
    <m/>
    <m/>
    <m/>
    <m/>
    <n v="12"/>
    <s v="13"/>
    <s v="13"/>
    <n v="0"/>
    <n v="0"/>
    <n v="0"/>
    <n v="0"/>
    <n v="0"/>
    <n v="0"/>
    <n v="34"/>
    <n v="100"/>
    <n v="34"/>
  </r>
  <r>
    <s v="accuchekchile"/>
    <s v="accuchekchile"/>
    <m/>
    <m/>
    <m/>
    <m/>
    <m/>
    <m/>
    <m/>
    <m/>
    <s v="No"/>
    <n v="128"/>
    <m/>
    <m/>
    <x v="2"/>
    <d v="2019-06-10T13:00:01.000"/>
    <s v="Toma nota: Horarios de atención presencial de nuestro Servicio de Atención al Cliente: lunes a viernes de 09:00 a 13:00 hrs. y de 14:00 a 18:00 hrs. #AccuChek"/>
    <m/>
    <m/>
    <x v="2"/>
    <m/>
    <s v="http://pbs.twimg.com/profile_images/1108400744191967233/DTqBl-kM_normal.png"/>
    <x v="80"/>
    <s v="https://twitter.com/#!/accuchekchile/status/1138068298317402112"/>
    <m/>
    <m/>
    <s v="1138068298317402112"/>
    <m/>
    <b v="0"/>
    <n v="1"/>
    <s v=""/>
    <b v="0"/>
    <s v="es"/>
    <m/>
    <s v=""/>
    <b v="0"/>
    <n v="0"/>
    <s v=""/>
    <s v="TweetDeck"/>
    <b v="0"/>
    <s v="1138068298317402112"/>
    <s v="Tweet"/>
    <n v="0"/>
    <n v="0"/>
    <m/>
    <m/>
    <m/>
    <m/>
    <m/>
    <m/>
    <m/>
    <m/>
    <n v="12"/>
    <s v="13"/>
    <s v="13"/>
    <n v="0"/>
    <n v="0"/>
    <n v="0"/>
    <n v="0"/>
    <n v="0"/>
    <n v="0"/>
    <n v="32"/>
    <n v="100"/>
    <n v="32"/>
  </r>
  <r>
    <s v="accuchekchile"/>
    <s v="accuchekchile"/>
    <m/>
    <m/>
    <m/>
    <m/>
    <m/>
    <m/>
    <m/>
    <m/>
    <s v="No"/>
    <n v="129"/>
    <m/>
    <m/>
    <x v="2"/>
    <d v="2019-06-16T17:00:00.000"/>
    <s v="Las tiras reactivas de Accu-Chek® Instant tienen un borde amplio de fácil dosificación para facilitar la aplicación de una pequeña muestra de sangre #Instant #Medidor #AccuChek https://t.co/N4ICXQICXb"/>
    <m/>
    <m/>
    <x v="24"/>
    <s v="https://pbs.twimg.com/media/D9Cgg8RWkAY4-wN.jpg"/>
    <s v="https://pbs.twimg.com/media/D9Cgg8RWkAY4-wN.jpg"/>
    <x v="81"/>
    <s v="https://twitter.com/#!/accuchekchile/status/1140303019541594112"/>
    <m/>
    <m/>
    <s v="1140303019541594112"/>
    <m/>
    <b v="0"/>
    <n v="1"/>
    <s v=""/>
    <b v="0"/>
    <s v="es"/>
    <m/>
    <s v=""/>
    <b v="0"/>
    <n v="0"/>
    <s v=""/>
    <s v="TweetDeck"/>
    <b v="0"/>
    <s v="1140303019541594112"/>
    <s v="Tweet"/>
    <n v="0"/>
    <n v="0"/>
    <m/>
    <m/>
    <m/>
    <m/>
    <m/>
    <m/>
    <m/>
    <m/>
    <n v="12"/>
    <s v="13"/>
    <s v="13"/>
    <n v="0"/>
    <n v="0"/>
    <n v="0"/>
    <n v="0"/>
    <n v="0"/>
    <n v="0"/>
    <n v="27"/>
    <n v="100"/>
    <n v="27"/>
  </r>
  <r>
    <s v="accuchekchile"/>
    <s v="accuchekchile"/>
    <m/>
    <m/>
    <m/>
    <m/>
    <m/>
    <m/>
    <m/>
    <m/>
    <s v="No"/>
    <n v="130"/>
    <m/>
    <m/>
    <x v="2"/>
    <d v="2019-06-16T23:00:00.000"/>
    <s v="Horarios de atención presencial de nuestro Servicio de Atención al Cliente: lunes a viernes de 09:00 a 13:00 hrs. y de 14:00 a 18:00 hrs. #AccuChek"/>
    <m/>
    <m/>
    <x v="2"/>
    <m/>
    <s v="http://pbs.twimg.com/profile_images/1108400744191967233/DTqBl-kM_normal.png"/>
    <x v="82"/>
    <s v="https://twitter.com/#!/accuchekchile/status/1140393616000466946"/>
    <m/>
    <m/>
    <s v="1140393616000466946"/>
    <m/>
    <b v="0"/>
    <n v="0"/>
    <s v=""/>
    <b v="0"/>
    <s v="es"/>
    <m/>
    <s v=""/>
    <b v="0"/>
    <n v="0"/>
    <s v=""/>
    <s v="TweetDeck"/>
    <b v="0"/>
    <s v="1140393616000466946"/>
    <s v="Tweet"/>
    <n v="0"/>
    <n v="0"/>
    <m/>
    <m/>
    <m/>
    <m/>
    <m/>
    <m/>
    <m/>
    <m/>
    <n v="12"/>
    <s v="13"/>
    <s v="13"/>
    <n v="0"/>
    <n v="0"/>
    <n v="0"/>
    <n v="0"/>
    <n v="0"/>
    <n v="0"/>
    <n v="30"/>
    <n v="100"/>
    <n v="30"/>
  </r>
  <r>
    <s v="lipbalmdesigns"/>
    <s v="ebay"/>
    <m/>
    <m/>
    <m/>
    <m/>
    <m/>
    <m/>
    <m/>
    <m/>
    <s v="No"/>
    <n v="131"/>
    <m/>
    <m/>
    <x v="0"/>
    <d v="2019-06-01T20:55:49.000"/>
    <s v="Check out NEW! ACCU Check Guide Blood Glucose Monitoring System  Smartphone Compatible #AccuChek https://t.co/kwJUGvwdZh via @eBay"/>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
    <m/>
    <s v="http://pbs.twimg.com/profile_images/908327820484501504/WvgTayLK_normal.jpg"/>
    <x v="83"/>
    <s v="https://twitter.com/#!/lipbalmdesigns/status/1134926549373870080"/>
    <m/>
    <m/>
    <s v="1134926549373870080"/>
    <m/>
    <b v="0"/>
    <n v="0"/>
    <s v=""/>
    <b v="0"/>
    <s v="en"/>
    <m/>
    <s v=""/>
    <b v="0"/>
    <n v="1"/>
    <s v=""/>
    <s v="Twitter Web Client"/>
    <b v="0"/>
    <s v="1134926549373870080"/>
    <s v="Tweet"/>
    <n v="0"/>
    <n v="0"/>
    <m/>
    <m/>
    <m/>
    <m/>
    <m/>
    <m/>
    <m/>
    <m/>
    <n v="24"/>
    <s v="6"/>
    <s v="6"/>
    <n v="1"/>
    <n v="6.666666666666667"/>
    <n v="0"/>
    <n v="0"/>
    <n v="0"/>
    <n v="0"/>
    <n v="14"/>
    <n v="93.33333333333333"/>
    <n v="15"/>
  </r>
  <r>
    <s v="lipbalmdesigns"/>
    <s v="ebay"/>
    <m/>
    <m/>
    <m/>
    <m/>
    <m/>
    <m/>
    <m/>
    <m/>
    <s v="No"/>
    <n v="132"/>
    <m/>
    <m/>
    <x v="0"/>
    <d v="2019-06-01T20:56:30.000"/>
    <s v="Check out NEW! Accu-Chek Guide Brand New Box -50 Test Strips- Exp 6/2020!  #AccuChek https://t.co/2QDB5xch7y via @eBay"/>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2"/>
    <m/>
    <s v="http://pbs.twimg.com/profile_images/908327820484501504/WvgTayLK_normal.jpg"/>
    <x v="84"/>
    <s v="https://twitter.com/#!/lipbalmdesigns/status/1134926719620718593"/>
    <m/>
    <m/>
    <s v="1134926719620718593"/>
    <m/>
    <b v="0"/>
    <n v="0"/>
    <s v=""/>
    <b v="0"/>
    <s v="en"/>
    <m/>
    <s v=""/>
    <b v="0"/>
    <n v="0"/>
    <s v=""/>
    <s v="Twitter Web Client"/>
    <b v="0"/>
    <s v="1134926719620718593"/>
    <s v="Tweet"/>
    <n v="0"/>
    <n v="0"/>
    <m/>
    <m/>
    <m/>
    <m/>
    <m/>
    <m/>
    <m/>
    <m/>
    <n v="24"/>
    <s v="6"/>
    <s v="6"/>
    <n v="0"/>
    <n v="0"/>
    <n v="0"/>
    <n v="0"/>
    <n v="0"/>
    <n v="0"/>
    <n v="18"/>
    <n v="100"/>
    <n v="18"/>
  </r>
  <r>
    <s v="lipbalmdesigns"/>
    <s v="ebay"/>
    <m/>
    <m/>
    <m/>
    <m/>
    <m/>
    <m/>
    <m/>
    <m/>
    <s v="No"/>
    <n v="133"/>
    <m/>
    <m/>
    <x v="0"/>
    <d v="2019-06-01T22:35:16.000"/>
    <s v="NEW! ACCU Check Guide Blood Glucose Monitoring System  Smartphone Compatible #AccuChek https://t.co/kwJUGvwdZh via @eBay"/>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
    <m/>
    <s v="http://pbs.twimg.com/profile_images/908327820484501504/WvgTayLK_normal.jpg"/>
    <x v="85"/>
    <s v="https://twitter.com/#!/lipbalmdesigns/status/1134951576563527680"/>
    <m/>
    <m/>
    <s v="1134951576563527680"/>
    <m/>
    <b v="0"/>
    <n v="0"/>
    <s v=""/>
    <b v="0"/>
    <s v="en"/>
    <m/>
    <s v=""/>
    <b v="0"/>
    <n v="0"/>
    <s v=""/>
    <s v="Twitter Web Client"/>
    <b v="0"/>
    <s v="1134951576563527680"/>
    <s v="Tweet"/>
    <n v="0"/>
    <n v="0"/>
    <m/>
    <m/>
    <m/>
    <m/>
    <m/>
    <m/>
    <m/>
    <m/>
    <n v="24"/>
    <s v="6"/>
    <s v="6"/>
    <n v="1"/>
    <n v="7.6923076923076925"/>
    <n v="0"/>
    <n v="0"/>
    <n v="0"/>
    <n v="0"/>
    <n v="12"/>
    <n v="92.3076923076923"/>
    <n v="13"/>
  </r>
  <r>
    <s v="lipbalmdesigns"/>
    <s v="ebay"/>
    <m/>
    <m/>
    <m/>
    <m/>
    <m/>
    <m/>
    <m/>
    <m/>
    <s v="No"/>
    <n v="134"/>
    <m/>
    <m/>
    <x v="0"/>
    <d v="2019-06-01T22:36:31.000"/>
    <s v="ACCU- Check Guide Blood Glucose Monitoring System  Smartphone Compatible #AccuChek https://t.co/kwJUGvwdZh via @eBay #smartphonecompatible #accuchekguidenewinbox #freeshipping #expirationdate2021 #brandnewmintbox #accuchekguide"/>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5"/>
    <m/>
    <s v="http://pbs.twimg.com/profile_images/908327820484501504/WvgTayLK_normal.jpg"/>
    <x v="86"/>
    <s v="https://twitter.com/#!/lipbalmdesigns/status/1134951889194369025"/>
    <m/>
    <m/>
    <s v="1134951889194369025"/>
    <m/>
    <b v="0"/>
    <n v="0"/>
    <s v=""/>
    <b v="0"/>
    <s v="en"/>
    <m/>
    <s v=""/>
    <b v="0"/>
    <n v="0"/>
    <s v=""/>
    <s v="Twitter Web Client"/>
    <b v="0"/>
    <s v="1134951889194369025"/>
    <s v="Tweet"/>
    <n v="0"/>
    <n v="0"/>
    <m/>
    <m/>
    <m/>
    <m/>
    <m/>
    <m/>
    <m/>
    <m/>
    <n v="24"/>
    <s v="6"/>
    <s v="6"/>
    <n v="1"/>
    <n v="5.555555555555555"/>
    <n v="0"/>
    <n v="0"/>
    <n v="0"/>
    <n v="0"/>
    <n v="17"/>
    <n v="94.44444444444444"/>
    <n v="18"/>
  </r>
  <r>
    <s v="lipbalmdesigns"/>
    <s v="ebay"/>
    <m/>
    <m/>
    <m/>
    <m/>
    <m/>
    <m/>
    <m/>
    <m/>
    <s v="No"/>
    <n v="135"/>
    <m/>
    <m/>
    <x v="0"/>
    <d v="2019-06-02T01:09:08.000"/>
    <s v="ACCU Check Guide Blood Glucose Monitoring System  Smartphone Compatible #AccuChek https://t.co/kwJUGvwdZh via @eBay"/>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
    <m/>
    <s v="http://pbs.twimg.com/profile_images/908327820484501504/WvgTayLK_normal.jpg"/>
    <x v="87"/>
    <s v="https://twitter.com/#!/lipbalmdesigns/status/1134990298134786049"/>
    <m/>
    <m/>
    <s v="1134990298134786049"/>
    <m/>
    <b v="0"/>
    <n v="0"/>
    <s v=""/>
    <b v="0"/>
    <s v="en"/>
    <m/>
    <s v=""/>
    <b v="0"/>
    <n v="1"/>
    <s v=""/>
    <s v="Twitter Web Client"/>
    <b v="0"/>
    <s v="1134990298134786049"/>
    <s v="Tweet"/>
    <n v="0"/>
    <n v="0"/>
    <m/>
    <m/>
    <m/>
    <m/>
    <m/>
    <m/>
    <m/>
    <m/>
    <n v="24"/>
    <s v="6"/>
    <s v="6"/>
    <n v="1"/>
    <n v="8.333333333333334"/>
    <n v="0"/>
    <n v="0"/>
    <n v="0"/>
    <n v="0"/>
    <n v="11"/>
    <n v="91.66666666666667"/>
    <n v="12"/>
  </r>
  <r>
    <s v="lipbalmdesigns"/>
    <s v="ebay"/>
    <m/>
    <m/>
    <m/>
    <m/>
    <m/>
    <m/>
    <m/>
    <m/>
    <s v="No"/>
    <n v="136"/>
    <m/>
    <m/>
    <x v="0"/>
    <d v="2019-06-02T14:57:05.000"/>
    <s v="NEW! Accu-Chek Guide Brand New Box -50 Test Strips- Exp 6/2020!  #AccuChek https://t.co/2QDB5xch7y via @eBay #teststripsforsale #freeshipping #brandnewmintboxes #accuchekguideteststrips #diabeticsuppliesforsale"/>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26"/>
    <m/>
    <s v="http://pbs.twimg.com/profile_images/908327820484501504/WvgTayLK_normal.jpg"/>
    <x v="88"/>
    <s v="https://twitter.com/#!/lipbalmdesigns/status/1135198659216384001"/>
    <m/>
    <m/>
    <s v="1135198659216384001"/>
    <m/>
    <b v="0"/>
    <n v="0"/>
    <s v=""/>
    <b v="0"/>
    <s v="en"/>
    <m/>
    <s v=""/>
    <b v="0"/>
    <n v="0"/>
    <s v=""/>
    <s v="Twitter Web Client"/>
    <b v="0"/>
    <s v="1135198659216384001"/>
    <s v="Tweet"/>
    <n v="0"/>
    <n v="0"/>
    <m/>
    <m/>
    <m/>
    <m/>
    <m/>
    <m/>
    <m/>
    <m/>
    <n v="24"/>
    <s v="6"/>
    <s v="6"/>
    <n v="0"/>
    <n v="0"/>
    <n v="0"/>
    <n v="0"/>
    <n v="0"/>
    <n v="0"/>
    <n v="21"/>
    <n v="100"/>
    <n v="21"/>
  </r>
  <r>
    <s v="lipbalmdesigns"/>
    <s v="ebay"/>
    <m/>
    <m/>
    <m/>
    <m/>
    <m/>
    <m/>
    <m/>
    <m/>
    <s v="No"/>
    <n v="137"/>
    <m/>
    <m/>
    <x v="0"/>
    <d v="2019-06-02T16:25:56.000"/>
    <s v="NEW! Accu-Chek Guide Brand New Box -50 Test Strips- Exp 6/2020 8 BOXES AVAILABLE  https://t.co/MxveNUr10K via @eBay #accuchek #accuchekguideteststrips #freeshipping #8boxesavailable #brandnewmintboxes #teststripsforsale #diabeticsuppliesforsale #ebay"/>
    <s v="https://rover.ebay.com/rover/1/711-127632-2357-0/16?itm=333213381267&amp;user_name=lipbalmdesigns&amp;spid=6115&amp;mpre=https%3A%2F%2Fwww.ebay.com%2Fitm%2F333213381267&amp;swd=3&amp;mplxParams=user_name%2Citm%2Cswd%2Cmpre%2C&amp;sojTags=du%3Dmpre%2Citm%3Ditm%2Cuser_name%3Duser_name%2Csuri%3Dsuri%2Cspid%3Dspid%2Cswd%3Dswd%2C"/>
    <s v="ebay.com"/>
    <x v="27"/>
    <m/>
    <s v="http://pbs.twimg.com/profile_images/908327820484501504/WvgTayLK_normal.jpg"/>
    <x v="89"/>
    <s v="https://twitter.com/#!/lipbalmdesigns/status/1135221015133544449"/>
    <m/>
    <m/>
    <s v="1135221015133544449"/>
    <m/>
    <b v="0"/>
    <n v="0"/>
    <s v=""/>
    <b v="0"/>
    <s v="en"/>
    <m/>
    <s v=""/>
    <b v="0"/>
    <n v="0"/>
    <s v=""/>
    <s v="Twitter Web Client"/>
    <b v="0"/>
    <s v="1135221015133544449"/>
    <s v="Tweet"/>
    <n v="0"/>
    <n v="0"/>
    <m/>
    <m/>
    <m/>
    <m/>
    <m/>
    <m/>
    <m/>
    <m/>
    <n v="24"/>
    <s v="6"/>
    <s v="6"/>
    <n v="1"/>
    <n v="3.8461538461538463"/>
    <n v="0"/>
    <n v="0"/>
    <n v="0"/>
    <n v="0"/>
    <n v="25"/>
    <n v="96.15384615384616"/>
    <n v="26"/>
  </r>
  <r>
    <s v="lipbalmdesigns"/>
    <s v="ebay"/>
    <m/>
    <m/>
    <m/>
    <m/>
    <m/>
    <m/>
    <m/>
    <m/>
    <s v="No"/>
    <n v="138"/>
    <m/>
    <m/>
    <x v="0"/>
    <d v="2019-06-03T18:55:05.000"/>
    <s v="Check out NEW! Accu-Chek Guide Brand New Box -50 Test Strips- Exp 6/2020 8 BOXES AVAILABLE  https://t.co/2QDB5xch7y via @eBay #accuchek #accuchekguideteststrips #brandnewboxes #mintcondition #freeshipping #expires6-2020 #teststripsforsale #diabeticsuppliesforsale"/>
    <s v="https://rover.ebay.com/rover/1/711-127632-2357-0/16?itm=333213381267&amp;user_name=lipbalmdesigns&amp;spid=2047675&amp;mpre=https%3A%2F%2Fwww.ebay.com%2Fitm%2F-%2F333213381267&amp;swd=3&amp;mplxParams=user_name%2Citm%2Cswd%2Cmpre%2C&amp;sojTags=du%3Dmpre%2Citm%3Ditm%2Cuser_name%3Duser_name%2Csuri%3Dsuri%2Cspid%3Dspid%2Cswd%3Dswd%2C"/>
    <s v="ebay.com"/>
    <x v="15"/>
    <m/>
    <s v="http://pbs.twimg.com/profile_images/908327820484501504/WvgTayLK_normal.jpg"/>
    <x v="90"/>
    <s v="https://twitter.com/#!/lipbalmdesigns/status/1135620938203107329"/>
    <m/>
    <m/>
    <s v="1135620938203107329"/>
    <m/>
    <b v="0"/>
    <n v="0"/>
    <s v=""/>
    <b v="0"/>
    <s v="en"/>
    <m/>
    <s v=""/>
    <b v="0"/>
    <n v="0"/>
    <s v=""/>
    <s v="Twitter Web Client"/>
    <b v="0"/>
    <s v="1135620938203107329"/>
    <s v="Tweet"/>
    <n v="0"/>
    <n v="0"/>
    <m/>
    <m/>
    <m/>
    <m/>
    <m/>
    <m/>
    <m/>
    <m/>
    <n v="24"/>
    <s v="6"/>
    <s v="6"/>
    <n v="1"/>
    <n v="3.4482758620689653"/>
    <n v="0"/>
    <n v="0"/>
    <n v="0"/>
    <n v="0"/>
    <n v="28"/>
    <n v="96.55172413793103"/>
    <n v="29"/>
  </r>
  <r>
    <s v="lipbalmdesigns"/>
    <s v="ebay"/>
    <m/>
    <m/>
    <m/>
    <m/>
    <m/>
    <m/>
    <m/>
    <m/>
    <s v="No"/>
    <n v="139"/>
    <m/>
    <m/>
    <x v="0"/>
    <d v="2019-06-03T18:57:32.000"/>
    <s v="Check out NEW! ACCU Check Guide Blood Glucose Monitoring System  Smartphone Compatible #AccuChek https://t.co/kwJUGvwdZh via @eBay"/>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
    <m/>
    <s v="http://pbs.twimg.com/profile_images/908327820484501504/WvgTayLK_normal.jpg"/>
    <x v="91"/>
    <s v="https://twitter.com/#!/lipbalmdesigns/status/1135621555080376321"/>
    <m/>
    <m/>
    <s v="1135621555080376321"/>
    <m/>
    <b v="0"/>
    <n v="0"/>
    <s v=""/>
    <b v="0"/>
    <s v="en"/>
    <m/>
    <s v=""/>
    <b v="0"/>
    <n v="0"/>
    <s v=""/>
    <s v="Twitter Web Client"/>
    <b v="0"/>
    <s v="1135621555080376321"/>
    <s v="Tweet"/>
    <n v="0"/>
    <n v="0"/>
    <m/>
    <m/>
    <m/>
    <m/>
    <m/>
    <m/>
    <m/>
    <m/>
    <n v="24"/>
    <s v="6"/>
    <s v="6"/>
    <n v="1"/>
    <n v="6.666666666666667"/>
    <n v="0"/>
    <n v="0"/>
    <n v="0"/>
    <n v="0"/>
    <n v="14"/>
    <n v="93.33333333333333"/>
    <n v="15"/>
  </r>
  <r>
    <s v="lipbalmdesigns"/>
    <s v="ebay"/>
    <m/>
    <m/>
    <m/>
    <m/>
    <m/>
    <m/>
    <m/>
    <m/>
    <s v="No"/>
    <n v="140"/>
    <m/>
    <m/>
    <x v="0"/>
    <d v="2019-06-03T21:13:40.000"/>
    <s v="NEW! ACCU Check Guide Blood Glucose Monitoring System  Smartphone Compatible #AccuChek https://t.co/kwJUGvwdZh via @eBay"/>
    <s v="https://rover.ebay.com/rover/1/711-127632-2357-0/16?itm=333218722295&amp;user_name=lipbalmdesigns&amp;spid=2047675&amp;mpre=https%3A%2F%2Fwww.ebay.com%2Fitm%2F-%2F333218722295&amp;swd=3&amp;mplxParams=user_name%2Citm%2Cswd%2Cmpre%2C&amp;sojTags=du%3Dmpre%2Citm%3Ditm%2Cuser_name%3Duser_name%2Csuri%3Dsuri%2Cspid%3Dspid%2Cswd%3Dswd%2C"/>
    <s v="ebay.com"/>
    <x v="2"/>
    <m/>
    <s v="http://pbs.twimg.com/profile_images/908327820484501504/WvgTayLK_normal.jpg"/>
    <x v="92"/>
    <s v="https://twitter.com/#!/lipbalmdesigns/status/1135655813836615681"/>
    <m/>
    <m/>
    <s v="1135655813836615681"/>
    <m/>
    <b v="0"/>
    <n v="0"/>
    <s v=""/>
    <b v="0"/>
    <s v="en"/>
    <m/>
    <s v=""/>
    <b v="0"/>
    <n v="0"/>
    <s v=""/>
    <s v="Twitter Web Client"/>
    <b v="0"/>
    <s v="1135655813836615681"/>
    <s v="Tweet"/>
    <n v="0"/>
    <n v="0"/>
    <m/>
    <m/>
    <m/>
    <m/>
    <m/>
    <m/>
    <m/>
    <m/>
    <n v="24"/>
    <s v="6"/>
    <s v="6"/>
    <n v="1"/>
    <n v="7.6923076923076925"/>
    <n v="0"/>
    <n v="0"/>
    <n v="0"/>
    <n v="0"/>
    <n v="12"/>
    <n v="92.3076923076923"/>
    <n v="13"/>
  </r>
  <r>
    <s v="lipbalmdesigns"/>
    <s v="ebay"/>
    <m/>
    <m/>
    <m/>
    <m/>
    <m/>
    <m/>
    <m/>
    <m/>
    <s v="No"/>
    <n v="141"/>
    <m/>
    <m/>
    <x v="0"/>
    <d v="2019-06-09T23:24:07.000"/>
    <s v="ACCU-CHEK FastClix 5 BRAND NEW BOXES  100+2 Lancets Exp 2022 FREE SHIPPING!!  #AccuChek https://t.co/MDCjJqF1mS via @eBay #freeshipping #accuchek #fastclixlancets #brandnewmintboxes #accuchekfastclix #lancetsforsale"/>
    <s v="https://rover.ebay.com/rover/1/711-127632-2357-0/16?itm=333227833243&amp;user_name=lipbalmdesigns&amp;spid=2047675&amp;mpre=https%3A%2F%2Fwww.ebay.com%2Fitm%2F-%2F333227833243&amp;swd=3&amp;mplxParams=user_name%2Citm%2Cswd%2Cmpre%2C&amp;sojTags=du%3Dmpre%2Citm%3Ditm%2Cuser_name%3Duser_name%2Csuri%3Dsuri%2Cspid%3Dspid%2Cswd%3Dswd%2C"/>
    <s v="ebay.com"/>
    <x v="28"/>
    <m/>
    <s v="http://pbs.twimg.com/profile_images/908327820484501504/WvgTayLK_normal.jpg"/>
    <x v="93"/>
    <s v="https://twitter.com/#!/lipbalmdesigns/status/1137862970791342082"/>
    <m/>
    <m/>
    <s v="1137862970791342082"/>
    <m/>
    <b v="0"/>
    <n v="0"/>
    <s v=""/>
    <b v="0"/>
    <s v="en"/>
    <m/>
    <s v=""/>
    <b v="0"/>
    <n v="0"/>
    <s v=""/>
    <s v="Twitter Web Client"/>
    <b v="0"/>
    <s v="1137862970791342082"/>
    <s v="Tweet"/>
    <n v="0"/>
    <n v="0"/>
    <m/>
    <m/>
    <m/>
    <m/>
    <m/>
    <m/>
    <m/>
    <m/>
    <n v="24"/>
    <s v="6"/>
    <s v="6"/>
    <n v="1"/>
    <n v="4.3478260869565215"/>
    <n v="0"/>
    <n v="0"/>
    <n v="0"/>
    <n v="0"/>
    <n v="22"/>
    <n v="95.65217391304348"/>
    <n v="23"/>
  </r>
  <r>
    <s v="lipbalmdesigns"/>
    <s v="ebay"/>
    <m/>
    <m/>
    <m/>
    <m/>
    <m/>
    <m/>
    <m/>
    <m/>
    <s v="No"/>
    <n v="142"/>
    <m/>
    <m/>
    <x v="0"/>
    <d v="2019-06-09T23:28:28.000"/>
    <s v="Check out ACCU-CHEK FastClix 100+2 Lancets 1-Box of 102 Exp 2022 FREE SHIPPING!!  #AccuChek https://t.co/qZYhVppBEa via @eBay"/>
    <s v="https://www.ebay.com/itm/-/333227831444?roken=cUgayN"/>
    <s v="ebay.com"/>
    <x v="2"/>
    <m/>
    <s v="http://pbs.twimg.com/profile_images/908327820484501504/WvgTayLK_normal.jpg"/>
    <x v="94"/>
    <s v="https://twitter.com/#!/lipbalmdesigns/status/1137864068138700802"/>
    <m/>
    <m/>
    <s v="1137864068138700802"/>
    <m/>
    <b v="0"/>
    <n v="0"/>
    <s v=""/>
    <b v="0"/>
    <s v="en"/>
    <m/>
    <s v=""/>
    <b v="0"/>
    <n v="0"/>
    <s v=""/>
    <s v="Twitter Web Client"/>
    <b v="0"/>
    <s v="1137864068138700802"/>
    <s v="Tweet"/>
    <n v="0"/>
    <n v="0"/>
    <m/>
    <m/>
    <m/>
    <m/>
    <m/>
    <m/>
    <m/>
    <m/>
    <n v="24"/>
    <s v="6"/>
    <s v="6"/>
    <n v="1"/>
    <n v="5.2631578947368425"/>
    <n v="0"/>
    <n v="0"/>
    <n v="0"/>
    <n v="0"/>
    <n v="18"/>
    <n v="94.73684210526316"/>
    <n v="19"/>
  </r>
  <r>
    <s v="lipbalmdesigns"/>
    <s v="ebay"/>
    <m/>
    <m/>
    <m/>
    <m/>
    <m/>
    <m/>
    <m/>
    <m/>
    <s v="No"/>
    <n v="143"/>
    <m/>
    <m/>
    <x v="0"/>
    <d v="2019-06-10T00:11:00.000"/>
    <s v="ACCU-CHEK FastClix 100+2 Lancets 1-Box of 102 Exp 2022 FREE SHIPPING!!  #AccuChek https://t.co/L0DiVRqA3Y via @eBay"/>
    <s v="https://rover.ebay.com/rover/1/711-127632-2357-0/16?itm=333227831444&amp;user_name=lipbalmdesigns&amp;spid=2047675&amp;mpre=https%3A%2F%2Fwww.ebay.com%2Fitm%2F-%2F333227831444&amp;swd=3&amp;mplxParams=user_name%2Citm%2Cswd%2Cmpre%2C&amp;sojTags=du%3Dmpre%2Citm%3Ditm%2Cuser_name%3Duser_name%2Csuri%3Dsuri%2Cspid%3Dspid%2Cswd%3Dswd%2C"/>
    <s v="ebay.com"/>
    <x v="2"/>
    <m/>
    <s v="http://pbs.twimg.com/profile_images/908327820484501504/WvgTayLK_normal.jpg"/>
    <x v="95"/>
    <s v="https://twitter.com/#!/lipbalmdesigns/status/1137874769188216832"/>
    <m/>
    <m/>
    <s v="1137874769188216832"/>
    <m/>
    <b v="0"/>
    <n v="0"/>
    <s v=""/>
    <b v="0"/>
    <s v="en"/>
    <m/>
    <s v=""/>
    <b v="0"/>
    <n v="0"/>
    <s v=""/>
    <s v="Twitter Web Client"/>
    <b v="0"/>
    <s v="1137874769188216832"/>
    <s v="Tweet"/>
    <n v="0"/>
    <n v="0"/>
    <m/>
    <m/>
    <m/>
    <m/>
    <m/>
    <m/>
    <m/>
    <m/>
    <n v="24"/>
    <s v="6"/>
    <s v="6"/>
    <n v="1"/>
    <n v="5.882352941176471"/>
    <n v="0"/>
    <n v="0"/>
    <n v="0"/>
    <n v="0"/>
    <n v="16"/>
    <n v="94.11764705882354"/>
    <n v="17"/>
  </r>
  <r>
    <s v="lipbalmdesigns"/>
    <s v="ebay"/>
    <m/>
    <m/>
    <m/>
    <m/>
    <m/>
    <m/>
    <m/>
    <m/>
    <s v="No"/>
    <n v="144"/>
    <m/>
    <m/>
    <x v="0"/>
    <d v="2019-06-10T00:12:50.000"/>
    <s v="NEW! 5 BOXES ACCU-CHEK Fastclix 100+2 Lancets Exp 2022 FREE SHIPPING!!  #AccuChek https://t.co/9U42pjtMro via @eBay"/>
    <s v="https://rover.ebay.com/rover/1/711-127632-2357-0/16?itm=333227833243&amp;user_name=lipbalmdesigns&amp;spid=6115&amp;mpre=https%3A%2F%2Fwww.ebay.com%2Fitm%2F333227833243&amp;swd=3&amp;mplxParams=user_name%2Citm%2Cswd%2Cmpre%2C&amp;sojTags=du%3Dmpre%2Citm%3Ditm%2Cuser_name%3Duser_name%2Csuri%3Dsuri%2Cspid%3Dspid%2Cswd%3Dswd%2C"/>
    <s v="ebay.com"/>
    <x v="2"/>
    <m/>
    <s v="http://pbs.twimg.com/profile_images/908327820484501504/WvgTayLK_normal.jpg"/>
    <x v="96"/>
    <s v="https://twitter.com/#!/lipbalmdesigns/status/1137875232210001921"/>
    <m/>
    <m/>
    <s v="1137875232210001921"/>
    <m/>
    <b v="0"/>
    <n v="0"/>
    <s v=""/>
    <b v="0"/>
    <s v="en"/>
    <m/>
    <s v=""/>
    <b v="0"/>
    <n v="0"/>
    <s v=""/>
    <s v="Twitter Web Client"/>
    <b v="0"/>
    <s v="1137875232210001921"/>
    <s v="Tweet"/>
    <n v="0"/>
    <n v="0"/>
    <m/>
    <m/>
    <m/>
    <m/>
    <m/>
    <m/>
    <m/>
    <m/>
    <n v="24"/>
    <s v="6"/>
    <s v="6"/>
    <n v="1"/>
    <n v="6.25"/>
    <n v="0"/>
    <n v="0"/>
    <n v="0"/>
    <n v="0"/>
    <n v="15"/>
    <n v="93.75"/>
    <n v="16"/>
  </r>
  <r>
    <s v="lipbalmdesigns"/>
    <s v="ebay"/>
    <m/>
    <m/>
    <m/>
    <m/>
    <m/>
    <m/>
    <m/>
    <m/>
    <s v="No"/>
    <n v="145"/>
    <m/>
    <m/>
    <x v="0"/>
    <d v="2019-06-10T02:18:31.000"/>
    <s v="Check out ACCU-CHEK FastClix 100+2 Lancets 1-Box of 102 Exp 2022 FREE SHIPPING!!  #AccuChek https://t.co/L0DiVRqA3Y via @eBay"/>
    <s v="https://rover.ebay.com/rover/1/711-127632-2357-0/16?itm=333227831444&amp;user_name=lipbalmdesigns&amp;spid=2047675&amp;mpre=https%3A%2F%2Fwww.ebay.com%2Fitm%2F-%2F333227831444&amp;swd=3&amp;mplxParams=user_name%2Citm%2Cswd%2Cmpre%2C&amp;sojTags=du%3Dmpre%2Citm%3Ditm%2Cuser_name%3Duser_name%2Csuri%3Dsuri%2Cspid%3Dspid%2Cswd%3Dswd%2C"/>
    <s v="ebay.com"/>
    <x v="2"/>
    <m/>
    <s v="http://pbs.twimg.com/profile_images/908327820484501504/WvgTayLK_normal.jpg"/>
    <x v="97"/>
    <s v="https://twitter.com/#!/lipbalmdesigns/status/1137906862161113089"/>
    <m/>
    <m/>
    <s v="1137906862161113089"/>
    <m/>
    <b v="0"/>
    <n v="0"/>
    <s v=""/>
    <b v="0"/>
    <s v="en"/>
    <m/>
    <s v=""/>
    <b v="0"/>
    <n v="0"/>
    <s v=""/>
    <s v="Twitter Web Client"/>
    <b v="0"/>
    <s v="1137906862161113089"/>
    <s v="Tweet"/>
    <n v="0"/>
    <n v="0"/>
    <m/>
    <m/>
    <m/>
    <m/>
    <m/>
    <m/>
    <m/>
    <m/>
    <n v="24"/>
    <s v="6"/>
    <s v="6"/>
    <n v="1"/>
    <n v="5.2631578947368425"/>
    <n v="0"/>
    <n v="0"/>
    <n v="0"/>
    <n v="0"/>
    <n v="18"/>
    <n v="94.73684210526316"/>
    <n v="19"/>
  </r>
  <r>
    <s v="lipbalmdesigns"/>
    <s v="ebay"/>
    <m/>
    <m/>
    <m/>
    <m/>
    <m/>
    <m/>
    <m/>
    <m/>
    <s v="No"/>
    <n v="146"/>
    <m/>
    <m/>
    <x v="0"/>
    <d v="2019-06-10T14:53:56.000"/>
    <s v="Check out NEW! 5 BOXES ACCU-CHEK Fastclix 100+2 Lancets Exp 2022 FREE SHIPPING!!  #AccuChek https://t.co/MDCjJqF1mS via @eBay"/>
    <s v="https://rover.ebay.com/rover/1/711-127632-2357-0/16?itm=333227833243&amp;user_name=lipbalmdesigns&amp;spid=2047675&amp;mpre=https%3A%2F%2Fwww.ebay.com%2Fitm%2F-%2F333227833243&amp;swd=3&amp;mplxParams=user_name%2Citm%2Cswd%2Cmpre%2C&amp;sojTags=du%3Dmpre%2Citm%3Ditm%2Cuser_name%3Duser_name%2Csuri%3Dsuri%2Cspid%3Dspid%2Cswd%3Dswd%2C"/>
    <s v="ebay.com"/>
    <x v="2"/>
    <m/>
    <s v="http://pbs.twimg.com/profile_images/908327820484501504/WvgTayLK_normal.jpg"/>
    <x v="98"/>
    <s v="https://twitter.com/#!/lipbalmdesigns/status/1138096968339771392"/>
    <m/>
    <m/>
    <s v="1138096968339771392"/>
    <m/>
    <b v="0"/>
    <n v="0"/>
    <s v=""/>
    <b v="0"/>
    <s v="en"/>
    <m/>
    <s v=""/>
    <b v="0"/>
    <n v="0"/>
    <s v=""/>
    <s v="Twitter Web Client"/>
    <b v="0"/>
    <s v="1138096968339771392"/>
    <s v="Tweet"/>
    <n v="0"/>
    <n v="0"/>
    <m/>
    <m/>
    <m/>
    <m/>
    <m/>
    <m/>
    <m/>
    <m/>
    <n v="24"/>
    <s v="6"/>
    <s v="6"/>
    <n v="1"/>
    <n v="5.555555555555555"/>
    <n v="0"/>
    <n v="0"/>
    <n v="0"/>
    <n v="0"/>
    <n v="17"/>
    <n v="94.44444444444444"/>
    <n v="18"/>
  </r>
  <r>
    <s v="lipbalmdesigns"/>
    <s v="ebay"/>
    <m/>
    <m/>
    <m/>
    <m/>
    <m/>
    <m/>
    <m/>
    <m/>
    <s v="No"/>
    <n v="147"/>
    <m/>
    <m/>
    <x v="0"/>
    <d v="2019-06-10T15:07:09.000"/>
    <s v="Check out ACCU-CHEK FastClix 100+2 Lancets 1-Box of 102 Exp 2022 FREE SHIPPING!!  #AccuChek https://t.co/L0DiVRqA3Y via @eBay"/>
    <s v="https://rover.ebay.com/rover/1/711-127632-2357-0/16?itm=333227831444&amp;user_name=lipbalmdesigns&amp;spid=2047675&amp;mpre=https%3A%2F%2Fwww.ebay.com%2Fitm%2F-%2F333227831444&amp;swd=3&amp;mplxParams=user_name%2Citm%2Cswd%2Cmpre%2C&amp;sojTags=du%3Dmpre%2Citm%3Ditm%2Cuser_name%3Duser_name%2Csuri%3Dsuri%2Cspid%3Dspid%2Cswd%3Dswd%2C"/>
    <s v="ebay.com"/>
    <x v="2"/>
    <m/>
    <s v="http://pbs.twimg.com/profile_images/908327820484501504/WvgTayLK_normal.jpg"/>
    <x v="99"/>
    <s v="https://twitter.com/#!/lipbalmdesigns/status/1138100295387504642"/>
    <m/>
    <m/>
    <s v="1138100295387504642"/>
    <m/>
    <b v="0"/>
    <n v="0"/>
    <s v=""/>
    <b v="0"/>
    <s v="en"/>
    <m/>
    <s v=""/>
    <b v="0"/>
    <n v="0"/>
    <s v=""/>
    <s v="Twitter Web Client"/>
    <b v="0"/>
    <s v="1138100295387504642"/>
    <s v="Tweet"/>
    <n v="0"/>
    <n v="0"/>
    <m/>
    <m/>
    <m/>
    <m/>
    <m/>
    <m/>
    <m/>
    <m/>
    <n v="24"/>
    <s v="6"/>
    <s v="6"/>
    <n v="1"/>
    <n v="5.2631578947368425"/>
    <n v="0"/>
    <n v="0"/>
    <n v="0"/>
    <n v="0"/>
    <n v="18"/>
    <n v="94.73684210526316"/>
    <n v="19"/>
  </r>
  <r>
    <s v="lipbalmdesigns"/>
    <s v="ebay"/>
    <m/>
    <m/>
    <m/>
    <m/>
    <m/>
    <m/>
    <m/>
    <m/>
    <s v="No"/>
    <n v="148"/>
    <m/>
    <m/>
    <x v="0"/>
    <d v="2019-06-10T19:28:56.000"/>
    <s v="Check out NEW! Accu-Chek Guide Brand New Box -50 Test Strips- Exp 9/2020!  #AccuChek https://t.co/q3Nyszcm5r via @eBay"/>
    <s v="https://rover.ebay.com/rover/1/711-127632-2357-0/16?itm=333229259989&amp;user_name=lipbalmdesigns&amp;spid=6115&amp;mpre=https%3A%2F%2Fwww.ebay.com%2Fitm%2F333229259989&amp;swd=3&amp;mplxParams=user_name%2Citm%2Cswd%2Cmpre%2C&amp;sojTags=du%3Dmpre%2Citm%3Ditm%2Cuser_name%3Duser_name%2Csuri%3Dsuri%2Cspid%3Dspid%2Cswd%3Dswd%2C"/>
    <s v="ebay.com"/>
    <x v="2"/>
    <m/>
    <s v="http://pbs.twimg.com/profile_images/908327820484501504/WvgTayLK_normal.jpg"/>
    <x v="100"/>
    <s v="https://twitter.com/#!/lipbalmdesigns/status/1138166174611640320"/>
    <m/>
    <m/>
    <s v="1138166174611640320"/>
    <m/>
    <b v="0"/>
    <n v="0"/>
    <s v=""/>
    <b v="0"/>
    <s v="en"/>
    <m/>
    <s v=""/>
    <b v="0"/>
    <n v="0"/>
    <s v=""/>
    <s v="Twitter Web Client"/>
    <b v="0"/>
    <s v="1138166174611640320"/>
    <s v="Tweet"/>
    <n v="0"/>
    <n v="0"/>
    <m/>
    <m/>
    <m/>
    <m/>
    <m/>
    <m/>
    <m/>
    <m/>
    <n v="24"/>
    <s v="6"/>
    <s v="6"/>
    <n v="0"/>
    <n v="0"/>
    <n v="0"/>
    <n v="0"/>
    <n v="0"/>
    <n v="0"/>
    <n v="18"/>
    <n v="100"/>
    <n v="18"/>
  </r>
  <r>
    <s v="lipbalmdesigns"/>
    <s v="ebay"/>
    <m/>
    <m/>
    <m/>
    <m/>
    <m/>
    <m/>
    <m/>
    <m/>
    <s v="No"/>
    <n v="149"/>
    <m/>
    <m/>
    <x v="0"/>
    <d v="2019-06-10T21:29:05.000"/>
    <s v="Check out NEW! Accu-Chek Guide Brand New Box -50 Test Strips- Exp 9/2020! 3 NEW BOXES!!! #AccuChek https://t.co/pHOIgTnYZs via @eBay"/>
    <s v="https://rover.ebay.com/rover/1/711-127632-2357-0/16?itm=333229378181&amp;user_name=lipbalmdesigns&amp;spid=6115&amp;mpre=https%3A%2F%2Fwww.ebay.com%2Fitm%2F333229378181&amp;swd=3&amp;mplxParams=user_name%2Citm%2Cswd%2Cmpre%2C&amp;sojTags=du%3Dmpre%2Citm%3Ditm%2Cuser_name%3Duser_name%2Csuri%3Dsuri%2Cspid%3Dspid%2Cswd%3Dswd%2C"/>
    <s v="ebay.com"/>
    <x v="2"/>
    <m/>
    <s v="http://pbs.twimg.com/profile_images/908327820484501504/WvgTayLK_normal.jpg"/>
    <x v="101"/>
    <s v="https://twitter.com/#!/lipbalmdesigns/status/1138196411978326016"/>
    <m/>
    <m/>
    <s v="1138196411978326016"/>
    <m/>
    <b v="0"/>
    <n v="0"/>
    <s v=""/>
    <b v="0"/>
    <s v="en"/>
    <m/>
    <s v=""/>
    <b v="0"/>
    <n v="0"/>
    <s v=""/>
    <s v="Twitter Web Client"/>
    <b v="0"/>
    <s v="1138196411978326016"/>
    <s v="Tweet"/>
    <n v="0"/>
    <n v="0"/>
    <m/>
    <m/>
    <m/>
    <m/>
    <m/>
    <m/>
    <m/>
    <m/>
    <n v="24"/>
    <s v="6"/>
    <s v="6"/>
    <n v="0"/>
    <n v="0"/>
    <n v="0"/>
    <n v="0"/>
    <n v="0"/>
    <n v="0"/>
    <n v="21"/>
    <n v="100"/>
    <n v="21"/>
  </r>
  <r>
    <s v="lipbalmdesigns"/>
    <s v="ebay"/>
    <m/>
    <m/>
    <m/>
    <m/>
    <m/>
    <m/>
    <m/>
    <m/>
    <s v="No"/>
    <n v="150"/>
    <m/>
    <m/>
    <x v="0"/>
    <d v="2019-06-10T23:52:38.000"/>
    <s v="Check out NEW! Accu-Chek Guide Brand New Box -50 Test Strips- Exp 9/2020!  #AccuChek https://t.co/RHYTykIorN via @eBay"/>
    <s v="https://rover.ebay.com/rover/1/711-127632-2357-0/16?itm=333229259989&amp;user_name=lipbalmdesigns&amp;spid=2047675&amp;mpre=https%3A%2F%2Fwww.ebay.com%2Fitm%2F-%2F333229259989&amp;swd=3&amp;mplxParams=user_name%2Citm%2Cswd%2Cmpre%2C&amp;sojTags=du%3Dmpre%2Citm%3Ditm%2Cuser_name%3Duser_name%2Csuri%3Dsuri%2Cspid%3Dspid%2Cswd%3Dswd%2C"/>
    <s v="ebay.com"/>
    <x v="2"/>
    <m/>
    <s v="http://pbs.twimg.com/profile_images/908327820484501504/WvgTayLK_normal.jpg"/>
    <x v="102"/>
    <s v="https://twitter.com/#!/lipbalmdesigns/status/1138232536310722561"/>
    <m/>
    <m/>
    <s v="1138232536310722561"/>
    <m/>
    <b v="0"/>
    <n v="0"/>
    <s v=""/>
    <b v="0"/>
    <s v="en"/>
    <m/>
    <s v=""/>
    <b v="0"/>
    <n v="0"/>
    <s v=""/>
    <s v="Twitter Web Client"/>
    <b v="0"/>
    <s v="1138232536310722561"/>
    <s v="Tweet"/>
    <n v="0"/>
    <n v="0"/>
    <m/>
    <m/>
    <m/>
    <m/>
    <m/>
    <m/>
    <m/>
    <m/>
    <n v="24"/>
    <s v="6"/>
    <s v="6"/>
    <n v="0"/>
    <n v="0"/>
    <n v="0"/>
    <n v="0"/>
    <n v="0"/>
    <n v="0"/>
    <n v="18"/>
    <n v="100"/>
    <n v="18"/>
  </r>
  <r>
    <s v="lipbalmdesigns"/>
    <s v="ebay"/>
    <m/>
    <m/>
    <m/>
    <m/>
    <m/>
    <m/>
    <m/>
    <m/>
    <s v="No"/>
    <n v="151"/>
    <m/>
    <m/>
    <x v="0"/>
    <d v="2019-06-11T00:06:19.000"/>
    <s v="Check out 5 BRAND NEW BOXES ACCU-CHEK Fastclix 100+2 Lancets Exp 2022 FREE SHIPPING!!  #AccuChek https://t.co/9U42pjtMro via @eBay"/>
    <s v="https://rover.ebay.com/rover/1/711-127632-2357-0/16?itm=333227833243&amp;user_name=lipbalmdesigns&amp;spid=6115&amp;mpre=https%3A%2F%2Fwww.ebay.com%2Fitm%2F333227833243&amp;swd=3&amp;mplxParams=user_name%2Citm%2Cswd%2Cmpre%2C&amp;sojTags=du%3Dmpre%2Citm%3Ditm%2Cuser_name%3Duser_name%2Csuri%3Dsuri%2Cspid%3Dspid%2Cswd%3Dswd%2C"/>
    <s v="ebay.com"/>
    <x v="2"/>
    <m/>
    <s v="http://pbs.twimg.com/profile_images/908327820484501504/WvgTayLK_normal.jpg"/>
    <x v="103"/>
    <s v="https://twitter.com/#!/lipbalmdesigns/status/1138235979645554693"/>
    <m/>
    <m/>
    <s v="1138235979645554693"/>
    <m/>
    <b v="0"/>
    <n v="0"/>
    <s v=""/>
    <b v="0"/>
    <s v="en"/>
    <m/>
    <s v=""/>
    <b v="0"/>
    <n v="0"/>
    <s v=""/>
    <s v="Twitter Web Client"/>
    <b v="0"/>
    <s v="1138235979645554693"/>
    <s v="Tweet"/>
    <n v="0"/>
    <n v="0"/>
    <m/>
    <m/>
    <m/>
    <m/>
    <m/>
    <m/>
    <m/>
    <m/>
    <n v="24"/>
    <s v="6"/>
    <s v="6"/>
    <n v="1"/>
    <n v="5.2631578947368425"/>
    <n v="0"/>
    <n v="0"/>
    <n v="0"/>
    <n v="0"/>
    <n v="18"/>
    <n v="94.73684210526316"/>
    <n v="19"/>
  </r>
  <r>
    <s v="lipbalmdesigns"/>
    <s v="ebay"/>
    <m/>
    <m/>
    <m/>
    <m/>
    <m/>
    <m/>
    <m/>
    <m/>
    <s v="No"/>
    <n v="152"/>
    <m/>
    <m/>
    <x v="0"/>
    <d v="2019-06-12T02:49:52.000"/>
    <s v="Check out  ACCU-CHEK Fastclix  5 BRAND NEW BOXES 100+2 Lancets Exp 2022 FREE SHIPPING!!  #AccuChek https://t.co/MDCjJqF1mS via @eBay"/>
    <s v="https://rover.ebay.com/rover/1/711-127632-2357-0/16?itm=333227833243&amp;user_name=lipbalmdesigns&amp;spid=2047675&amp;mpre=https%3A%2F%2Fwww.ebay.com%2Fitm%2F-%2F333227833243&amp;swd=3&amp;mplxParams=user_name%2Citm%2Cswd%2Cmpre%2C&amp;sojTags=du%3Dmpre%2Citm%3Ditm%2Cuser_name%3Duser_name%2Csuri%3Dsuri%2Cspid%3Dspid%2Cswd%3Dswd%2C"/>
    <s v="ebay.com"/>
    <x v="2"/>
    <m/>
    <s v="http://pbs.twimg.com/profile_images/908327820484501504/WvgTayLK_normal.jpg"/>
    <x v="104"/>
    <s v="https://twitter.com/#!/lipbalmdesigns/status/1138639527373922304"/>
    <m/>
    <m/>
    <s v="1138639527373922304"/>
    <m/>
    <b v="0"/>
    <n v="0"/>
    <s v=""/>
    <b v="0"/>
    <s v="en"/>
    <m/>
    <s v=""/>
    <b v="0"/>
    <n v="0"/>
    <s v=""/>
    <s v="Twitter Web Client"/>
    <b v="0"/>
    <s v="1138639527373922304"/>
    <s v="Tweet"/>
    <n v="0"/>
    <n v="0"/>
    <m/>
    <m/>
    <m/>
    <m/>
    <m/>
    <m/>
    <m/>
    <m/>
    <n v="24"/>
    <s v="6"/>
    <s v="6"/>
    <n v="1"/>
    <n v="5.2631578947368425"/>
    <n v="0"/>
    <n v="0"/>
    <n v="0"/>
    <n v="0"/>
    <n v="18"/>
    <n v="94.73684210526316"/>
    <n v="19"/>
  </r>
  <r>
    <s v="lipbalmdesigns"/>
    <s v="ebay"/>
    <m/>
    <m/>
    <m/>
    <m/>
    <m/>
    <m/>
    <m/>
    <m/>
    <s v="No"/>
    <n v="153"/>
    <m/>
    <m/>
    <x v="0"/>
    <d v="2019-06-13T18:59:49.000"/>
    <s v="ACCU-CHEK FastClix 100+2 Lancets 1-Box of 102 Exp 2022 FREE SHIPPING!!  #AccuChek https://t.co/L0DiVRqA3Y via @eBay"/>
    <s v="https://rover.ebay.com/rover/1/711-127632-2357-0/16?itm=333227831444&amp;user_name=lipbalmdesigns&amp;spid=2047675&amp;mpre=https%3A%2F%2Fwww.ebay.com%2Fitm%2F-%2F333227831444&amp;swd=3&amp;mplxParams=user_name%2Citm%2Cswd%2Cmpre%2C&amp;sojTags=du%3Dmpre%2Citm%3Ditm%2Cuser_name%3Duser_name%2Csuri%3Dsuri%2Cspid%3Dspid%2Cswd%3Dswd%2C"/>
    <s v="ebay.com"/>
    <x v="2"/>
    <m/>
    <s v="http://pbs.twimg.com/profile_images/908327820484501504/WvgTayLK_normal.jpg"/>
    <x v="105"/>
    <s v="https://twitter.com/#!/lipbalmdesigns/status/1139246008628592641"/>
    <m/>
    <m/>
    <s v="1139246008628592641"/>
    <m/>
    <b v="0"/>
    <n v="0"/>
    <s v=""/>
    <b v="0"/>
    <s v="en"/>
    <m/>
    <s v=""/>
    <b v="0"/>
    <n v="0"/>
    <s v=""/>
    <s v="Twitter Web Client"/>
    <b v="0"/>
    <s v="1139246008628592641"/>
    <s v="Tweet"/>
    <n v="0"/>
    <n v="0"/>
    <m/>
    <m/>
    <m/>
    <m/>
    <m/>
    <m/>
    <m/>
    <m/>
    <n v="24"/>
    <s v="6"/>
    <s v="6"/>
    <n v="1"/>
    <n v="5.882352941176471"/>
    <n v="0"/>
    <n v="0"/>
    <n v="0"/>
    <n v="0"/>
    <n v="16"/>
    <n v="94.11764705882354"/>
    <n v="17"/>
  </r>
  <r>
    <s v="lipbalmdesigns"/>
    <s v="ebay"/>
    <m/>
    <m/>
    <m/>
    <m/>
    <m/>
    <m/>
    <m/>
    <m/>
    <s v="No"/>
    <n v="154"/>
    <m/>
    <m/>
    <x v="0"/>
    <d v="2019-06-17T20:00:28.000"/>
    <s v="Check out ACCU-CHEK BRAND NEW Fast Clix Lancets - Exp 10/2022 - FREE Same Bus Day Shipping  https://t.co/bNxVIRAYph via @eBay #accuchek #accuchekfastclix #freeshipping #samebusinessdayshipping #lancetsforsale #brandnewmintboxes"/>
    <s v="https://rover.ebay.com/rover/1/711-127632-2357-0/16?itm=113779737503&amp;user_name=rickylucy07&amp;spid=2047675&amp;mpre=https%3A%2F%2Fwww.ebay.com%2Fitm%2F-%2F113779737503&amp;swd=3&amp;mplxParams=user_name%2Citm%2Cswd%2Cmpre%2C&amp;sojTags=du%3Dmpre%2Citm%3Ditm%2Cuser_name%3Duser_name%2Csuri%3Dsuri%2Cspid%3Dspid%2Cswd%3Dswd%2C"/>
    <s v="ebay.com"/>
    <x v="29"/>
    <m/>
    <s v="http://pbs.twimg.com/profile_images/908327820484501504/WvgTayLK_normal.jpg"/>
    <x v="106"/>
    <s v="https://twitter.com/#!/lipbalmdesigns/status/1140710825558192129"/>
    <m/>
    <m/>
    <s v="1140710825558192129"/>
    <m/>
    <b v="0"/>
    <n v="0"/>
    <s v=""/>
    <b v="0"/>
    <s v="en"/>
    <m/>
    <s v=""/>
    <b v="0"/>
    <n v="0"/>
    <s v=""/>
    <s v="Twitter Web Client"/>
    <b v="0"/>
    <s v="1140710825558192129"/>
    <s v="Tweet"/>
    <n v="0"/>
    <n v="0"/>
    <m/>
    <m/>
    <m/>
    <m/>
    <m/>
    <m/>
    <m/>
    <m/>
    <n v="24"/>
    <s v="6"/>
    <s v="6"/>
    <n v="2"/>
    <n v="8"/>
    <n v="0"/>
    <n v="0"/>
    <n v="0"/>
    <n v="0"/>
    <n v="23"/>
    <n v="92"/>
    <n v="25"/>
  </r>
  <r>
    <s v="sumitsh25408426"/>
    <s v="accuchek_ca"/>
    <m/>
    <m/>
    <m/>
    <m/>
    <m/>
    <m/>
    <m/>
    <m/>
    <s v="No"/>
    <n v="155"/>
    <m/>
    <m/>
    <x v="0"/>
    <d v="2019-06-15T16:35:57.000"/>
    <s v="@accuchekindia @accuchek_us @accuchek_ca What is the difference between Accu chek 'Active' and 'Instant S'? Which one excellent?"/>
    <m/>
    <m/>
    <x v="3"/>
    <m/>
    <s v="http://pbs.twimg.com/profile_images/1127433461306875904/jgj7icyC_normal.jpg"/>
    <x v="107"/>
    <s v="https://twitter.com/#!/sumitsh25408426/status/1139934578464813056"/>
    <m/>
    <m/>
    <s v="1139934578464813056"/>
    <m/>
    <b v="0"/>
    <n v="0"/>
    <s v="172706762"/>
    <b v="0"/>
    <s v="en"/>
    <m/>
    <s v=""/>
    <b v="0"/>
    <n v="0"/>
    <s v=""/>
    <s v="Twitter for Android"/>
    <b v="0"/>
    <s v="1139934578464813056"/>
    <s v="Tweet"/>
    <n v="0"/>
    <n v="0"/>
    <m/>
    <m/>
    <m/>
    <m/>
    <m/>
    <m/>
    <m/>
    <m/>
    <n v="1"/>
    <s v="9"/>
    <s v="9"/>
    <m/>
    <m/>
    <m/>
    <m/>
    <m/>
    <m/>
    <m/>
    <m/>
    <m/>
  </r>
  <r>
    <s v="accuchekindia"/>
    <s v="accuchek_ca"/>
    <m/>
    <m/>
    <m/>
    <m/>
    <m/>
    <m/>
    <m/>
    <m/>
    <s v="No"/>
    <n v="156"/>
    <m/>
    <m/>
    <x v="0"/>
    <d v="2019-06-18T15:18:32.000"/>
    <s v="@SumitSh25408426 @accuchek_us @accuchek_ca Hi Sumit, kindly visit https://t.co/TpGKp0aaFT to know more about the product and  https://t.co/dckrvTwupz to know more about the price or to make a purchase. Hope this helps!"/>
    <s v="https://www.accu-chek.in/ https://blnk.in/gh7YHc"/>
    <s v="accu-chek.in blnk.in"/>
    <x v="3"/>
    <m/>
    <s v="http://pbs.twimg.com/profile_images/793300428368654336/o0AieVw3_normal.jpg"/>
    <x v="108"/>
    <s v="https://twitter.com/#!/accuchekindia/status/1141002263063695360"/>
    <m/>
    <m/>
    <s v="1141002263063695360"/>
    <s v="1139934578464813056"/>
    <b v="0"/>
    <n v="0"/>
    <s v="990427887244337152"/>
    <b v="0"/>
    <s v="en"/>
    <m/>
    <s v=""/>
    <b v="0"/>
    <n v="0"/>
    <s v=""/>
    <s v="Twitter Web Client"/>
    <b v="0"/>
    <s v="1139934578464813056"/>
    <s v="Tweet"/>
    <n v="0"/>
    <n v="0"/>
    <m/>
    <m/>
    <m/>
    <m/>
    <m/>
    <m/>
    <m/>
    <m/>
    <n v="1"/>
    <s v="9"/>
    <s v="9"/>
    <m/>
    <m/>
    <m/>
    <m/>
    <m/>
    <m/>
    <m/>
    <m/>
    <m/>
  </r>
  <r>
    <s v="accuchek_pk"/>
    <s v="wasimakramlive"/>
    <m/>
    <m/>
    <m/>
    <m/>
    <m/>
    <m/>
    <m/>
    <m/>
    <s v="No"/>
    <n v="160"/>
    <m/>
    <m/>
    <x v="0"/>
    <d v="2019-06-03T13:54:14.000"/>
    <s v="Accu-Chek wishes the Sultan of Swing @wasimakramlive all the happiness in the world. https://t.co/OmRCWbhDwO"/>
    <m/>
    <m/>
    <x v="3"/>
    <s v="https://pbs.twimg.com/media/D8JEXJIX4AAbJbS.jpg"/>
    <s v="https://pbs.twimg.com/media/D8JEXJIX4AAbJbS.jpg"/>
    <x v="109"/>
    <s v="https://twitter.com/#!/accuchek_pk/status/1135545227907936257"/>
    <m/>
    <m/>
    <s v="1135545227907936257"/>
    <m/>
    <b v="0"/>
    <n v="1"/>
    <s v=""/>
    <b v="0"/>
    <s v="en"/>
    <m/>
    <s v=""/>
    <b v="0"/>
    <n v="1"/>
    <s v=""/>
    <s v="Twitter for iPhone"/>
    <b v="0"/>
    <s v="1135545227907936257"/>
    <s v="Tweet"/>
    <n v="0"/>
    <n v="0"/>
    <m/>
    <m/>
    <m/>
    <m/>
    <m/>
    <m/>
    <m/>
    <m/>
    <n v="1"/>
    <s v="8"/>
    <s v="8"/>
    <n v="1"/>
    <n v="7.142857142857143"/>
    <n v="0"/>
    <n v="0"/>
    <n v="0"/>
    <n v="0"/>
    <n v="13"/>
    <n v="92.85714285714286"/>
    <n v="14"/>
  </r>
  <r>
    <s v="accuchek_pk"/>
    <s v="accuchek_pk"/>
    <m/>
    <m/>
    <m/>
    <m/>
    <m/>
    <m/>
    <m/>
    <m/>
    <s v="No"/>
    <n v="161"/>
    <m/>
    <m/>
    <x v="2"/>
    <d v="2019-05-29T13:43:32.000"/>
    <s v="Opt for healthier food options for Sehri and Iftaar this Ramadan. #AccuChek https://t.co/mtI0U9snZ3"/>
    <m/>
    <m/>
    <x v="2"/>
    <s v="https://pbs.twimg.com/media/D7vR9TiXoAYM4HM.jpg"/>
    <s v="https://pbs.twimg.com/media/D7vR9TiXoAYM4HM.jpg"/>
    <x v="110"/>
    <s v="https://twitter.com/#!/accuchek_pk/status/1133730595908071424"/>
    <m/>
    <m/>
    <s v="1133730595908071424"/>
    <m/>
    <b v="0"/>
    <n v="1"/>
    <s v=""/>
    <b v="0"/>
    <s v="en"/>
    <m/>
    <s v=""/>
    <b v="0"/>
    <n v="1"/>
    <s v=""/>
    <s v="Twitter for iPhone"/>
    <b v="0"/>
    <s v="1133730595908071424"/>
    <s v="Retweet"/>
    <n v="0"/>
    <n v="0"/>
    <m/>
    <m/>
    <m/>
    <m/>
    <m/>
    <m/>
    <m/>
    <m/>
    <n v="8"/>
    <s v="8"/>
    <s v="8"/>
    <n v="0"/>
    <n v="0"/>
    <n v="0"/>
    <n v="0"/>
    <n v="0"/>
    <n v="0"/>
    <n v="12"/>
    <n v="100"/>
    <n v="12"/>
  </r>
  <r>
    <s v="accuchek_pk"/>
    <s v="accuchek_pk"/>
    <m/>
    <m/>
    <m/>
    <m/>
    <m/>
    <m/>
    <m/>
    <m/>
    <s v="No"/>
    <n v="162"/>
    <m/>
    <m/>
    <x v="2"/>
    <d v="2019-06-05T05:32:24.000"/>
    <s v="Accu-Chek wishes all the Muslims across the globe Eid Mubarak. _x000a_#AccuChekPakistan https://t.co/eQCgMJcswW"/>
    <m/>
    <m/>
    <x v="30"/>
    <s v="https://pbs.twimg.com/ext_tw_video_thumb/1136143601187078144/pu/img/NkEGSzZpB6E4ZDf3.jpg"/>
    <s v="https://pbs.twimg.com/ext_tw_video_thumb/1136143601187078144/pu/img/NkEGSzZpB6E4ZDf3.jpg"/>
    <x v="111"/>
    <s v="https://twitter.com/#!/accuchek_pk/status/1136143713665736704"/>
    <m/>
    <m/>
    <s v="1136143713665736704"/>
    <m/>
    <b v="0"/>
    <n v="1"/>
    <s v=""/>
    <b v="0"/>
    <s v="en"/>
    <m/>
    <s v=""/>
    <b v="0"/>
    <n v="0"/>
    <s v=""/>
    <s v="Twitter for iPhone"/>
    <b v="0"/>
    <s v="1136143713665736704"/>
    <s v="Tweet"/>
    <n v="0"/>
    <n v="0"/>
    <m/>
    <m/>
    <m/>
    <m/>
    <m/>
    <m/>
    <m/>
    <m/>
    <n v="8"/>
    <s v="8"/>
    <s v="8"/>
    <n v="0"/>
    <n v="0"/>
    <n v="0"/>
    <n v="0"/>
    <n v="0"/>
    <n v="0"/>
    <n v="12"/>
    <n v="100"/>
    <n v="12"/>
  </r>
  <r>
    <s v="accuchek_pk"/>
    <s v="accuchek_pk"/>
    <m/>
    <m/>
    <m/>
    <m/>
    <m/>
    <m/>
    <m/>
    <m/>
    <s v="No"/>
    <n v="163"/>
    <m/>
    <m/>
    <x v="2"/>
    <d v="2019-06-06T12:57:17.000"/>
    <s v="Wasim Akram and Accu-Chek wishes everyone a very balanced Eid Mubarak. https://t.co/lPNXwyDixU"/>
    <m/>
    <m/>
    <x v="3"/>
    <s v="https://pbs.twimg.com/ext_tw_video_thumb/1136617524152471553/pu/img/PRAmH0NjFylYopL7.jpg"/>
    <s v="https://pbs.twimg.com/ext_tw_video_thumb/1136617524152471553/pu/img/PRAmH0NjFylYopL7.jpg"/>
    <x v="112"/>
    <s v="https://twitter.com/#!/accuchek_pk/status/1136618060503310342"/>
    <m/>
    <m/>
    <s v="1136618060503310342"/>
    <m/>
    <b v="0"/>
    <n v="0"/>
    <s v=""/>
    <b v="0"/>
    <s v="en"/>
    <m/>
    <s v=""/>
    <b v="0"/>
    <n v="0"/>
    <s v=""/>
    <s v="Twitter for iPhone"/>
    <b v="0"/>
    <s v="1136618060503310342"/>
    <s v="Tweet"/>
    <n v="0"/>
    <n v="0"/>
    <m/>
    <m/>
    <m/>
    <m/>
    <m/>
    <m/>
    <m/>
    <m/>
    <n v="8"/>
    <s v="8"/>
    <s v="8"/>
    <n v="1"/>
    <n v="8.333333333333334"/>
    <n v="0"/>
    <n v="0"/>
    <n v="0"/>
    <n v="0"/>
    <n v="11"/>
    <n v="91.66666666666667"/>
    <n v="12"/>
  </r>
  <r>
    <s v="accuchek_pk"/>
    <s v="accuchek_pk"/>
    <m/>
    <m/>
    <m/>
    <m/>
    <m/>
    <m/>
    <m/>
    <m/>
    <s v="No"/>
    <n v="164"/>
    <m/>
    <m/>
    <x v="2"/>
    <d v="2019-06-09T16:38:50.000"/>
    <s v="Keep yourself hydrated, drink at least eight glasses of water everyday. https://t.co/gxUWkQEPt2"/>
    <m/>
    <m/>
    <x v="3"/>
    <s v="https://pbs.twimg.com/ext_tw_video_thumb/1137760950155694081/pu/img/lQDwavE6lLN8CIhW.jpg"/>
    <s v="https://pbs.twimg.com/ext_tw_video_thumb/1137760950155694081/pu/img/lQDwavE6lLN8CIhW.jpg"/>
    <x v="113"/>
    <s v="https://twitter.com/#!/accuchek_pk/status/1137760976550465536"/>
    <m/>
    <m/>
    <s v="1137760976550465536"/>
    <m/>
    <b v="0"/>
    <n v="0"/>
    <s v=""/>
    <b v="0"/>
    <s v="en"/>
    <m/>
    <s v=""/>
    <b v="0"/>
    <n v="0"/>
    <s v=""/>
    <s v="Twitter for iPhone"/>
    <b v="0"/>
    <s v="1137760976550465536"/>
    <s v="Tweet"/>
    <n v="0"/>
    <n v="0"/>
    <m/>
    <m/>
    <m/>
    <m/>
    <m/>
    <m/>
    <m/>
    <m/>
    <n v="8"/>
    <s v="8"/>
    <s v="8"/>
    <n v="0"/>
    <n v="0"/>
    <n v="0"/>
    <n v="0"/>
    <n v="0"/>
    <n v="0"/>
    <n v="11"/>
    <n v="100"/>
    <n v="11"/>
  </r>
  <r>
    <s v="accuchek_pk"/>
    <s v="accuchek_pk"/>
    <m/>
    <m/>
    <m/>
    <m/>
    <m/>
    <m/>
    <m/>
    <m/>
    <s v="No"/>
    <n v="165"/>
    <m/>
    <m/>
    <x v="2"/>
    <d v="2019-06-13T17:43:17.000"/>
    <s v="A role model, a teacher, a homemaker or a friend. _x000a__x000a_What does your father mean to you?_x000a_ _x000a_Comment your entry below and get a chance to be featured and win exciting prizes. _x000a__x000a_Rule of the content:_x000a_- Entries can be in the form of write-ups, pictures and videos._x000a_#MyDadsAHero https://t.co/7mg4ct6RBa"/>
    <m/>
    <m/>
    <x v="31"/>
    <s v="https://pbs.twimg.com/media/D89YrvGW4AIqzdy.jpg"/>
    <s v="https://pbs.twimg.com/media/D89YrvGW4AIqzdy.jpg"/>
    <x v="114"/>
    <s v="https://twitter.com/#!/accuchek_pk/status/1139226750225932288"/>
    <m/>
    <m/>
    <s v="1139226750225932288"/>
    <m/>
    <b v="0"/>
    <n v="0"/>
    <s v=""/>
    <b v="0"/>
    <s v="en"/>
    <m/>
    <s v=""/>
    <b v="0"/>
    <n v="0"/>
    <s v=""/>
    <s v="Twitter for iPhone"/>
    <b v="0"/>
    <s v="1139226750225932288"/>
    <s v="Tweet"/>
    <n v="0"/>
    <n v="0"/>
    <m/>
    <m/>
    <m/>
    <m/>
    <m/>
    <m/>
    <m/>
    <m/>
    <n v="8"/>
    <s v="8"/>
    <s v="8"/>
    <n v="2"/>
    <n v="4.081632653061225"/>
    <n v="0"/>
    <n v="0"/>
    <n v="0"/>
    <n v="0"/>
    <n v="47"/>
    <n v="95.91836734693878"/>
    <n v="49"/>
  </r>
  <r>
    <s v="accuchek_pk"/>
    <s v="accuchek_pk"/>
    <m/>
    <m/>
    <m/>
    <m/>
    <m/>
    <m/>
    <m/>
    <m/>
    <s v="No"/>
    <n v="166"/>
    <m/>
    <m/>
    <x v="2"/>
    <d v="2019-06-15T21:21:24.000"/>
    <s v="Happy Father’s Day to all the heroes across the globe. _x000a_#MyDadsAHero https://t.co/OnhPUT71mB"/>
    <m/>
    <m/>
    <x v="31"/>
    <s v="https://pbs.twimg.com/ext_tw_video_thumb/1140006393010884608/pu/img/swcM2m2wgd9K9w-Q.jpg"/>
    <s v="https://pbs.twimg.com/ext_tw_video_thumb/1140006393010884608/pu/img/swcM2m2wgd9K9w-Q.jpg"/>
    <x v="115"/>
    <s v="https://twitter.com/#!/accuchek_pk/status/1140006416826216448"/>
    <m/>
    <m/>
    <s v="1140006416826216448"/>
    <m/>
    <b v="0"/>
    <n v="0"/>
    <s v=""/>
    <b v="0"/>
    <s v="en"/>
    <m/>
    <s v=""/>
    <b v="0"/>
    <n v="0"/>
    <s v=""/>
    <s v="Twitter for iPhone"/>
    <b v="0"/>
    <s v="1140006416826216448"/>
    <s v="Tweet"/>
    <n v="0"/>
    <n v="0"/>
    <m/>
    <m/>
    <m/>
    <m/>
    <m/>
    <m/>
    <m/>
    <m/>
    <n v="8"/>
    <s v="8"/>
    <s v="8"/>
    <n v="1"/>
    <n v="8.333333333333334"/>
    <n v="0"/>
    <n v="0"/>
    <n v="0"/>
    <n v="0"/>
    <n v="11"/>
    <n v="91.66666666666667"/>
    <n v="12"/>
  </r>
  <r>
    <s v="accuchek_pk"/>
    <s v="accuchek_pk"/>
    <m/>
    <m/>
    <m/>
    <m/>
    <m/>
    <m/>
    <m/>
    <m/>
    <s v="No"/>
    <n v="167"/>
    <m/>
    <m/>
    <x v="2"/>
    <d v="2019-06-18T13:44:25.000"/>
    <s v="Dr. Yakoob Ahmedani - Professor (Medicine)&amp;amp; Deputy Director BIDE will be going live from the Accu-Chek Facebook page on the 26th of June at 10:30 am to discuss about Diabetes &amp;amp; Hajj. _x000a_Followed by a question answer session. https://t.co/cC6DS2h2C1"/>
    <m/>
    <m/>
    <x v="3"/>
    <s v="https://pbs.twimg.com/media/D9WR9hdW4AElUHk.jpg"/>
    <s v="https://pbs.twimg.com/media/D9WR9hdW4AElUHk.jpg"/>
    <x v="116"/>
    <s v="https://twitter.com/#!/accuchek_pk/status/1140978575644024832"/>
    <m/>
    <m/>
    <s v="1140978575644024832"/>
    <m/>
    <b v="0"/>
    <n v="0"/>
    <s v=""/>
    <b v="0"/>
    <s v="en"/>
    <m/>
    <s v=""/>
    <b v="0"/>
    <n v="0"/>
    <s v=""/>
    <s v="Twitter for iPhone"/>
    <b v="0"/>
    <s v="1140978575644024832"/>
    <s v="Tweet"/>
    <n v="0"/>
    <n v="0"/>
    <m/>
    <m/>
    <m/>
    <m/>
    <m/>
    <m/>
    <m/>
    <m/>
    <n v="8"/>
    <s v="8"/>
    <s v="8"/>
    <n v="0"/>
    <n v="0"/>
    <n v="0"/>
    <n v="0"/>
    <n v="0"/>
    <n v="0"/>
    <n v="40"/>
    <n v="100"/>
    <n v="40"/>
  </r>
  <r>
    <s v="accuchek_pk"/>
    <s v="accuchek_pk"/>
    <m/>
    <m/>
    <m/>
    <m/>
    <m/>
    <m/>
    <m/>
    <m/>
    <s v="No"/>
    <n v="168"/>
    <m/>
    <m/>
    <x v="2"/>
    <d v="2019-06-19T16:30:25.000"/>
    <s v="Congratulations to all the winners of the #MyDadsAHero contest. _x000a_Kindly inbox us your contact details. https://t.co/xE8boiOrK8"/>
    <m/>
    <m/>
    <x v="31"/>
    <s v="https://pbs.twimg.com/ext_tw_video_thumb/1141382613799772161/pu/img/4NorFphbDep04Z67.jpg"/>
    <s v="https://pbs.twimg.com/ext_tw_video_thumb/1141382613799772161/pu/img/4NorFphbDep04Z67.jpg"/>
    <x v="117"/>
    <s v="https://twitter.com/#!/accuchek_pk/status/1141382736969719809"/>
    <m/>
    <m/>
    <s v="1141382736969719809"/>
    <m/>
    <b v="0"/>
    <n v="1"/>
    <s v=""/>
    <b v="0"/>
    <s v="en"/>
    <m/>
    <s v=""/>
    <b v="0"/>
    <n v="1"/>
    <s v=""/>
    <s v="Twitter for iPhone"/>
    <b v="0"/>
    <s v="1141382736969719809"/>
    <s v="Tweet"/>
    <n v="0"/>
    <n v="0"/>
    <m/>
    <m/>
    <m/>
    <m/>
    <m/>
    <m/>
    <m/>
    <m/>
    <n v="8"/>
    <s v="8"/>
    <s v="8"/>
    <n v="3"/>
    <n v="20"/>
    <n v="0"/>
    <n v="0"/>
    <n v="0"/>
    <n v="0"/>
    <n v="12"/>
    <n v="80"/>
    <n v="15"/>
  </r>
  <r>
    <s v="nextwavet2d"/>
    <s v="accuchek_us"/>
    <m/>
    <m/>
    <m/>
    <m/>
    <m/>
    <m/>
    <m/>
    <m/>
    <s v="No"/>
    <n v="169"/>
    <m/>
    <m/>
    <x v="0"/>
    <d v="2019-06-19T19:24:38.000"/>
    <s v="RT @mysugr: Today we learn more about Cherise Shockley @SweeterCherise and the new @accuchek_us #DiabetesMoments podcast. 🗣️🎙️ Catch it her…"/>
    <m/>
    <m/>
    <x v="32"/>
    <m/>
    <s v="http://pbs.twimg.com/profile_images/1030065129092722690/rH_poR4g_normal.jpg"/>
    <x v="118"/>
    <s v="https://twitter.com/#!/nextwavet2d/status/1141426583263174656"/>
    <m/>
    <m/>
    <s v="1141426583263174656"/>
    <m/>
    <b v="0"/>
    <n v="0"/>
    <s v=""/>
    <b v="0"/>
    <s v="en"/>
    <m/>
    <s v=""/>
    <b v="0"/>
    <n v="1"/>
    <s v="1141409111495598080"/>
    <s v="Twitter for iPhone"/>
    <b v="0"/>
    <s v="1141409111495598080"/>
    <s v="Tweet"/>
    <n v="0"/>
    <n v="0"/>
    <m/>
    <m/>
    <m/>
    <m/>
    <m/>
    <m/>
    <m/>
    <m/>
    <n v="1"/>
    <s v="4"/>
    <s v="1"/>
    <m/>
    <m/>
    <m/>
    <m/>
    <m/>
    <m/>
    <m/>
    <m/>
    <m/>
  </r>
  <r>
    <s v="rlapedis"/>
    <s v="cvspharmacy"/>
    <m/>
    <m/>
    <m/>
    <m/>
    <m/>
    <m/>
    <m/>
    <m/>
    <s v="No"/>
    <n v="172"/>
    <m/>
    <m/>
    <x v="0"/>
    <d v="2019-06-14T18:40:43.000"/>
    <s v="@accuchek_us - Cannot use SimplePay. Rejected with “max voucher per member usage met” @cvspharmacy.  Has happened on 2 cards and your helpdesk cannot help. Options?"/>
    <m/>
    <m/>
    <x v="3"/>
    <m/>
    <s v="http://pbs.twimg.com/profile_images/378800000252550034/e150e4afb19558f7c899a50be7d57797_normal.jpeg"/>
    <x v="119"/>
    <s v="https://twitter.com/#!/rlapedis/status/1139603590601854976"/>
    <m/>
    <m/>
    <s v="1139603590601854976"/>
    <m/>
    <b v="0"/>
    <n v="0"/>
    <s v="216716662"/>
    <b v="0"/>
    <s v="en"/>
    <m/>
    <s v=""/>
    <b v="0"/>
    <n v="0"/>
    <s v=""/>
    <s v="Tweetbot for Mac"/>
    <b v="0"/>
    <s v="1139603590601854976"/>
    <s v="Tweet"/>
    <n v="0"/>
    <n v="0"/>
    <m/>
    <m/>
    <m/>
    <m/>
    <m/>
    <m/>
    <m/>
    <m/>
    <n v="3"/>
    <s v="12"/>
    <s v="12"/>
    <n v="0"/>
    <n v="0"/>
    <n v="1"/>
    <n v="4.166666666666667"/>
    <n v="0"/>
    <n v="0"/>
    <n v="23"/>
    <n v="95.83333333333333"/>
    <n v="24"/>
  </r>
  <r>
    <s v="rlapedis"/>
    <s v="cvspharmacy"/>
    <m/>
    <m/>
    <m/>
    <m/>
    <m/>
    <m/>
    <m/>
    <m/>
    <s v="No"/>
    <n v="173"/>
    <m/>
    <m/>
    <x v="0"/>
    <d v="2019-06-16T14:15:14.000"/>
    <s v="@accuchek_us Please help. My SimplePay program card keeps getting rejected by @cvspharmacy and your help desk cannot help."/>
    <m/>
    <m/>
    <x v="3"/>
    <m/>
    <s v="http://pbs.twimg.com/profile_images/378800000252550034/e150e4afb19558f7c899a50be7d57797_normal.jpeg"/>
    <x v="120"/>
    <s v="https://twitter.com/#!/rlapedis/status/1140261556350939137"/>
    <m/>
    <m/>
    <s v="1140261556350939137"/>
    <m/>
    <b v="0"/>
    <n v="0"/>
    <s v="216716662"/>
    <b v="0"/>
    <s v="en"/>
    <m/>
    <s v=""/>
    <b v="0"/>
    <n v="0"/>
    <s v=""/>
    <s v="Tweetbot for Mac"/>
    <b v="0"/>
    <s v="1140261556350939137"/>
    <s v="Tweet"/>
    <n v="0"/>
    <n v="0"/>
    <m/>
    <m/>
    <m/>
    <m/>
    <m/>
    <m/>
    <m/>
    <m/>
    <n v="3"/>
    <s v="12"/>
    <s v="12"/>
    <n v="0"/>
    <n v="0"/>
    <n v="1"/>
    <n v="5.555555555555555"/>
    <n v="0"/>
    <n v="0"/>
    <n v="17"/>
    <n v="94.44444444444444"/>
    <n v="18"/>
  </r>
  <r>
    <s v="rlapedis"/>
    <s v="cvspharmacy"/>
    <m/>
    <m/>
    <m/>
    <m/>
    <m/>
    <m/>
    <m/>
    <m/>
    <s v="No"/>
    <n v="174"/>
    <m/>
    <m/>
    <x v="0"/>
    <d v="2019-06-20T13:31:00.000"/>
    <s v="@accuchek_us Hi Kari - I called the number and a nice call center agent told me that he was technical support and couldn’t help me. I tried clearing the coupon @cvspharmacy again, and it is still being rejected."/>
    <m/>
    <m/>
    <x v="3"/>
    <m/>
    <s v="http://pbs.twimg.com/profile_images/378800000252550034/e150e4afb19558f7c899a50be7d57797_normal.jpeg"/>
    <x v="121"/>
    <s v="https://twitter.com/#!/rlapedis/status/1141699976168214528"/>
    <m/>
    <m/>
    <s v="1141699976168214528"/>
    <s v="1141079921726566401"/>
    <b v="0"/>
    <n v="0"/>
    <s v="216716662"/>
    <b v="0"/>
    <s v="en"/>
    <m/>
    <s v=""/>
    <b v="0"/>
    <n v="0"/>
    <s v=""/>
    <s v="Tweetbot for Mac"/>
    <b v="0"/>
    <s v="1141079921726566401"/>
    <s v="Tweet"/>
    <n v="0"/>
    <n v="0"/>
    <m/>
    <m/>
    <m/>
    <m/>
    <m/>
    <m/>
    <m/>
    <m/>
    <n v="3"/>
    <s v="12"/>
    <s v="12"/>
    <n v="2"/>
    <n v="5.2631578947368425"/>
    <n v="1"/>
    <n v="2.6315789473684212"/>
    <n v="0"/>
    <n v="0"/>
    <n v="35"/>
    <n v="92.10526315789474"/>
    <n v="38"/>
  </r>
  <r>
    <s v="accuchek_us"/>
    <s v="skipamania"/>
    <m/>
    <m/>
    <m/>
    <m/>
    <m/>
    <m/>
    <m/>
    <m/>
    <s v="No"/>
    <n v="175"/>
    <m/>
    <m/>
    <x v="1"/>
    <d v="2019-05-29T13:20:47.000"/>
    <s v="@SkipAMania Congratulations!!! Keep on, keeping on. -cs"/>
    <m/>
    <m/>
    <x v="3"/>
    <m/>
    <s v="http://pbs.twimg.com/profile_images/793498273403199488/OoFtxree_normal.jpg"/>
    <x v="122"/>
    <s v="https://twitter.com/#!/accuchek_us/status/1133724872817991680"/>
    <m/>
    <m/>
    <s v="1133724872817991680"/>
    <s v="1133711320677789696"/>
    <b v="0"/>
    <n v="1"/>
    <s v="280317686"/>
    <b v="0"/>
    <s v="en"/>
    <m/>
    <s v=""/>
    <b v="0"/>
    <n v="0"/>
    <s v=""/>
    <s v="Salesforce - Social Studio"/>
    <b v="0"/>
    <s v="1133711320677789696"/>
    <s v="Tweet"/>
    <n v="0"/>
    <n v="0"/>
    <m/>
    <m/>
    <m/>
    <m/>
    <m/>
    <m/>
    <m/>
    <m/>
    <n v="1"/>
    <s v="1"/>
    <s v="1"/>
    <n v="1"/>
    <n v="14.285714285714286"/>
    <n v="0"/>
    <n v="0"/>
    <n v="0"/>
    <n v="0"/>
    <n v="6"/>
    <n v="85.71428571428571"/>
    <n v="7"/>
  </r>
  <r>
    <s v="accuchek_us"/>
    <s v="resoluteketo"/>
    <m/>
    <m/>
    <m/>
    <m/>
    <m/>
    <m/>
    <m/>
    <m/>
    <s v="No"/>
    <n v="176"/>
    <m/>
    <m/>
    <x v="1"/>
    <d v="2019-05-29T20:21:33.000"/>
    <s v="@resoluteketo You are kicking tail and taking names. I hope your appointment went well. -cs"/>
    <m/>
    <m/>
    <x v="3"/>
    <m/>
    <s v="http://pbs.twimg.com/profile_images/793498273403199488/OoFtxree_normal.jpg"/>
    <x v="123"/>
    <s v="https://twitter.com/#!/accuchek_us/status/1133830758756491264"/>
    <m/>
    <m/>
    <s v="1133830758756491264"/>
    <s v="1133704036752867328"/>
    <b v="0"/>
    <n v="1"/>
    <s v="730799564"/>
    <b v="0"/>
    <s v="en"/>
    <m/>
    <s v=""/>
    <b v="0"/>
    <n v="0"/>
    <s v=""/>
    <s v="Salesforce - Social Studio"/>
    <b v="0"/>
    <s v="1133704036752867328"/>
    <s v="Tweet"/>
    <n v="0"/>
    <n v="0"/>
    <m/>
    <m/>
    <m/>
    <m/>
    <m/>
    <m/>
    <m/>
    <m/>
    <n v="1"/>
    <s v="1"/>
    <s v="1"/>
    <n v="1"/>
    <n v="6.666666666666667"/>
    <n v="0"/>
    <n v="0"/>
    <n v="0"/>
    <n v="0"/>
    <n v="14"/>
    <n v="93.33333333333333"/>
    <n v="15"/>
  </r>
  <r>
    <s v="marie_thompson1"/>
    <s v="accuchek_us"/>
    <m/>
    <m/>
    <m/>
    <m/>
    <m/>
    <m/>
    <m/>
    <m/>
    <s v="Yes"/>
    <n v="177"/>
    <m/>
    <m/>
    <x v="1"/>
    <d v="2019-05-29T16:52:44.000"/>
    <s v="@accuchek_us do you have a UK twitter feed?"/>
    <m/>
    <m/>
    <x v="3"/>
    <m/>
    <s v="http://pbs.twimg.com/profile_images/1132049204086476801/PymMSsLb_normal.jpg"/>
    <x v="124"/>
    <s v="https://twitter.com/#!/marie_thompson1/status/1133778208908820481"/>
    <m/>
    <m/>
    <s v="1133778208908820481"/>
    <m/>
    <b v="0"/>
    <n v="0"/>
    <s v="216716662"/>
    <b v="0"/>
    <s v="en"/>
    <m/>
    <s v=""/>
    <b v="0"/>
    <n v="0"/>
    <s v=""/>
    <s v="Twitter for iPhone"/>
    <b v="0"/>
    <s v="1133778208908820481"/>
    <s v="Tweet"/>
    <n v="0"/>
    <n v="0"/>
    <m/>
    <m/>
    <m/>
    <m/>
    <m/>
    <m/>
    <m/>
    <m/>
    <n v="2"/>
    <s v="1"/>
    <s v="1"/>
    <n v="0"/>
    <n v="0"/>
    <n v="0"/>
    <n v="0"/>
    <n v="0"/>
    <n v="0"/>
    <n v="8"/>
    <n v="100"/>
    <n v="8"/>
  </r>
  <r>
    <s v="marie_thompson1"/>
    <s v="accuchek_us"/>
    <m/>
    <m/>
    <m/>
    <m/>
    <m/>
    <m/>
    <m/>
    <m/>
    <s v="Yes"/>
    <n v="178"/>
    <m/>
    <m/>
    <x v="1"/>
    <d v="2019-05-29T20:28:27.000"/>
    <s v="@accuchek_us Thank you 😊"/>
    <m/>
    <m/>
    <x v="3"/>
    <m/>
    <s v="http://pbs.twimg.com/profile_images/1132049204086476801/PymMSsLb_normal.jpg"/>
    <x v="125"/>
    <s v="https://twitter.com/#!/marie_thompson1/status/1133832495349293056"/>
    <m/>
    <m/>
    <s v="1133832495349293056"/>
    <s v="1133831878987927552"/>
    <b v="0"/>
    <n v="0"/>
    <s v="216716662"/>
    <b v="0"/>
    <s v="en"/>
    <m/>
    <s v=""/>
    <b v="0"/>
    <n v="0"/>
    <s v=""/>
    <s v="Twitter for iPhone"/>
    <b v="0"/>
    <s v="1133831878987927552"/>
    <s v="Tweet"/>
    <n v="0"/>
    <n v="0"/>
    <m/>
    <m/>
    <m/>
    <m/>
    <m/>
    <m/>
    <m/>
    <m/>
    <n v="2"/>
    <s v="1"/>
    <s v="1"/>
    <n v="1"/>
    <n v="33.333333333333336"/>
    <n v="0"/>
    <n v="0"/>
    <n v="0"/>
    <n v="0"/>
    <n v="2"/>
    <n v="66.66666666666667"/>
    <n v="3"/>
  </r>
  <r>
    <s v="accuchek_us"/>
    <s v="marie_thompson1"/>
    <m/>
    <m/>
    <m/>
    <m/>
    <m/>
    <m/>
    <m/>
    <m/>
    <s v="Yes"/>
    <n v="179"/>
    <m/>
    <m/>
    <x v="1"/>
    <d v="2019-05-29T20:26:00.000"/>
    <s v="@marie_thompson1 Hi! At this time they do not. You can reach out to them via their Contact Us page https://t.co/X4KvCJrUCY. Have a wonderful day! -Gretchen"/>
    <s v="https://www.accu-chek.co.uk/contact-accu-chek-uk-and-roi"/>
    <s v="co.uk"/>
    <x v="3"/>
    <m/>
    <s v="http://pbs.twimg.com/profile_images/793498273403199488/OoFtxree_normal.jpg"/>
    <x v="126"/>
    <s v="https://twitter.com/#!/accuchek_us/status/1133831878987927552"/>
    <m/>
    <m/>
    <s v="1133831878987927552"/>
    <s v="1133778208908820481"/>
    <b v="0"/>
    <n v="1"/>
    <s v="922137173587058689"/>
    <b v="0"/>
    <s v="en"/>
    <m/>
    <s v=""/>
    <b v="0"/>
    <n v="0"/>
    <s v=""/>
    <s v="Salesforce - Social Studio"/>
    <b v="0"/>
    <s v="1133778208908820481"/>
    <s v="Tweet"/>
    <n v="0"/>
    <n v="0"/>
    <m/>
    <m/>
    <m/>
    <m/>
    <m/>
    <m/>
    <m/>
    <m/>
    <n v="1"/>
    <s v="1"/>
    <s v="1"/>
    <n v="1"/>
    <n v="4.166666666666667"/>
    <n v="0"/>
    <n v="0"/>
    <n v="0"/>
    <n v="0"/>
    <n v="23"/>
    <n v="95.83333333333333"/>
    <n v="24"/>
  </r>
  <r>
    <s v="carmarky"/>
    <s v="amdiabetesassn"/>
    <m/>
    <m/>
    <m/>
    <m/>
    <m/>
    <m/>
    <m/>
    <m/>
    <s v="No"/>
    <n v="180"/>
    <m/>
    <m/>
    <x v="0"/>
    <d v="2019-05-29T20:41:23.000"/>
    <s v="@accuchek_us @AmDiabetesAssn GRE’s and other such tests are not administered by schools, but I do work with my disability center in grad school. For me it’s a bit too late as I’m finishing my PhD, but future diabetics should be aware of difficulties beforehand"/>
    <m/>
    <m/>
    <x v="3"/>
    <m/>
    <s v="http://pbs.twimg.com/profile_images/1019268912238637056/ZvCRqDMw_normal.jpg"/>
    <x v="127"/>
    <s v="https://twitter.com/#!/carmarky/status/1133835753643921408"/>
    <m/>
    <m/>
    <s v="1133835753643921408"/>
    <s v="1133832090976444416"/>
    <b v="0"/>
    <n v="0"/>
    <s v="216716662"/>
    <b v="0"/>
    <s v="en"/>
    <m/>
    <s v=""/>
    <b v="0"/>
    <n v="0"/>
    <s v=""/>
    <s v="Twitter for iPhone"/>
    <b v="0"/>
    <s v="1133832090976444416"/>
    <s v="Tweet"/>
    <n v="0"/>
    <n v="0"/>
    <m/>
    <m/>
    <m/>
    <m/>
    <m/>
    <m/>
    <m/>
    <m/>
    <n v="1"/>
    <s v="1"/>
    <s v="1"/>
    <n v="1"/>
    <n v="2.127659574468085"/>
    <n v="1"/>
    <n v="2.127659574468085"/>
    <n v="0"/>
    <n v="0"/>
    <n v="45"/>
    <n v="95.74468085106383"/>
    <n v="47"/>
  </r>
  <r>
    <s v="accuchek_us"/>
    <s v="amdiabetesassn"/>
    <m/>
    <m/>
    <m/>
    <m/>
    <m/>
    <m/>
    <m/>
    <m/>
    <s v="No"/>
    <n v="181"/>
    <m/>
    <m/>
    <x v="0"/>
    <d v="2019-05-29T20:26:50.000"/>
    <s v="@carmarky I am sorry this happened to you. Do you have accommodations with your school that would allow you to take a medical device with you will taking a test? If you do and still had issues, you should contact @AmDiabetesAssn. -cs"/>
    <m/>
    <m/>
    <x v="3"/>
    <m/>
    <s v="http://pbs.twimg.com/profile_images/793498273403199488/OoFtxree_normal.jpg"/>
    <x v="128"/>
    <s v="https://twitter.com/#!/accuchek_us/status/1133832090976444416"/>
    <m/>
    <m/>
    <s v="1133832090976444416"/>
    <s v="1132816271202897921"/>
    <b v="0"/>
    <n v="0"/>
    <s v="29047531"/>
    <b v="0"/>
    <s v="en"/>
    <m/>
    <s v=""/>
    <b v="0"/>
    <n v="0"/>
    <s v=""/>
    <s v="Twitter Web App"/>
    <b v="0"/>
    <s v="1132816271202897921"/>
    <s v="Tweet"/>
    <n v="0"/>
    <n v="0"/>
    <m/>
    <m/>
    <m/>
    <m/>
    <m/>
    <m/>
    <m/>
    <m/>
    <n v="1"/>
    <s v="1"/>
    <s v="1"/>
    <n v="0"/>
    <n v="0"/>
    <n v="2"/>
    <n v="4.761904761904762"/>
    <n v="0"/>
    <n v="0"/>
    <n v="40"/>
    <n v="95.23809523809524"/>
    <n v="42"/>
  </r>
  <r>
    <s v="anniecoops"/>
    <s v="accuchek_us"/>
    <m/>
    <m/>
    <m/>
    <m/>
    <m/>
    <m/>
    <m/>
    <m/>
    <s v="Yes"/>
    <n v="184"/>
    <m/>
    <m/>
    <x v="1"/>
    <d v="2019-05-29T20:31:07.000"/>
    <s v="@accuchek_us Thank you :)"/>
    <m/>
    <m/>
    <x v="3"/>
    <m/>
    <s v="http://pbs.twimg.com/profile_images/1078405649996963846/UdlS5bIo_normal.jpg"/>
    <x v="129"/>
    <s v="https://twitter.com/#!/anniecoops/status/1133833168405061634"/>
    <m/>
    <m/>
    <s v="1133833168405061634"/>
    <s v="1133832812526788608"/>
    <b v="0"/>
    <n v="1"/>
    <s v="216716662"/>
    <b v="0"/>
    <s v="en"/>
    <m/>
    <s v=""/>
    <b v="0"/>
    <n v="0"/>
    <s v=""/>
    <s v="Twitter for iPhone"/>
    <b v="0"/>
    <s v="1133832812526788608"/>
    <s v="Tweet"/>
    <n v="0"/>
    <n v="0"/>
    <m/>
    <m/>
    <m/>
    <m/>
    <m/>
    <m/>
    <m/>
    <m/>
    <n v="1"/>
    <s v="1"/>
    <s v="1"/>
    <n v="1"/>
    <n v="33.333333333333336"/>
    <n v="0"/>
    <n v="0"/>
    <n v="0"/>
    <n v="0"/>
    <n v="2"/>
    <n v="66.66666666666667"/>
    <n v="3"/>
  </r>
  <r>
    <s v="accuchek_us"/>
    <s v="anniecoops"/>
    <m/>
    <m/>
    <m/>
    <m/>
    <m/>
    <m/>
    <m/>
    <m/>
    <s v="Yes"/>
    <n v="185"/>
    <m/>
    <m/>
    <x v="1"/>
    <d v="2019-05-29T20:29:42.000"/>
    <s v="@Anniecoops Congratulations!!! -cs"/>
    <m/>
    <m/>
    <x v="3"/>
    <m/>
    <s v="http://pbs.twimg.com/profile_images/793498273403199488/OoFtxree_normal.jpg"/>
    <x v="130"/>
    <s v="https://twitter.com/#!/accuchek_us/status/1133832812526788608"/>
    <m/>
    <m/>
    <s v="1133832812526788608"/>
    <s v="1133705153012535297"/>
    <b v="0"/>
    <n v="1"/>
    <s v="20327119"/>
    <b v="0"/>
    <s v="en"/>
    <m/>
    <s v=""/>
    <b v="0"/>
    <n v="0"/>
    <s v=""/>
    <s v="Twitter Web App"/>
    <b v="0"/>
    <s v="1133705153012535297"/>
    <s v="Tweet"/>
    <n v="0"/>
    <n v="0"/>
    <m/>
    <m/>
    <m/>
    <m/>
    <m/>
    <m/>
    <m/>
    <m/>
    <n v="2"/>
    <s v="1"/>
    <s v="1"/>
    <n v="1"/>
    <n v="33.333333333333336"/>
    <n v="0"/>
    <n v="0"/>
    <n v="0"/>
    <n v="0"/>
    <n v="2"/>
    <n v="66.66666666666667"/>
    <n v="3"/>
  </r>
  <r>
    <s v="accuchek_us"/>
    <s v="anniecoops"/>
    <m/>
    <m/>
    <m/>
    <m/>
    <m/>
    <m/>
    <m/>
    <m/>
    <s v="Yes"/>
    <n v="186"/>
    <m/>
    <m/>
    <x v="1"/>
    <d v="2019-05-29T20:35:16.000"/>
    <s v="@Anniecoops You're welcome. -cs"/>
    <m/>
    <m/>
    <x v="3"/>
    <m/>
    <s v="http://pbs.twimg.com/profile_images/793498273403199488/OoFtxree_normal.jpg"/>
    <x v="131"/>
    <s v="https://twitter.com/#!/accuchek_us/status/1133834211692089345"/>
    <m/>
    <m/>
    <s v="1133834211692089345"/>
    <s v="1133833168405061634"/>
    <b v="0"/>
    <n v="1"/>
    <s v="20327119"/>
    <b v="0"/>
    <s v="en"/>
    <m/>
    <s v=""/>
    <b v="0"/>
    <n v="0"/>
    <s v=""/>
    <s v="Twitter Web App"/>
    <b v="0"/>
    <s v="1133833168405061634"/>
    <s v="Tweet"/>
    <n v="0"/>
    <n v="0"/>
    <m/>
    <m/>
    <m/>
    <m/>
    <m/>
    <m/>
    <m/>
    <m/>
    <n v="2"/>
    <s v="1"/>
    <s v="1"/>
    <n v="1"/>
    <n v="25"/>
    <n v="0"/>
    <n v="0"/>
    <n v="0"/>
    <n v="0"/>
    <n v="3"/>
    <n v="75"/>
    <n v="4"/>
  </r>
  <r>
    <s v="accuchek_us"/>
    <s v="uptown_grrrl"/>
    <m/>
    <m/>
    <m/>
    <m/>
    <m/>
    <m/>
    <m/>
    <m/>
    <s v="No"/>
    <n v="187"/>
    <m/>
    <m/>
    <x v="1"/>
    <d v="2019-05-29T21:03:24.000"/>
    <s v="@uptown_grrrl I know it sucks that you have to give up gluten and dairy, but there are a lot of amazing recipes out there-granted they might not taste the same, but you can enjoy yourself https://t.co/pHRJu74GM3"/>
    <s v="https://asweetlife.org/recipes/"/>
    <s v="asweetlife.org"/>
    <x v="3"/>
    <m/>
    <s v="http://pbs.twimg.com/profile_images/793498273403199488/OoFtxree_normal.jpg"/>
    <x v="132"/>
    <s v="https://twitter.com/#!/accuchek_us/status/1133841292729999361"/>
    <m/>
    <m/>
    <s v="1133841292729999361"/>
    <s v="1133506637581443072"/>
    <b v="0"/>
    <n v="0"/>
    <s v="707279212768579584"/>
    <b v="0"/>
    <s v="en"/>
    <m/>
    <s v=""/>
    <b v="0"/>
    <n v="0"/>
    <s v=""/>
    <s v="Salesforce - Social Studio"/>
    <b v="0"/>
    <s v="1133506637581443072"/>
    <s v="Tweet"/>
    <n v="0"/>
    <n v="0"/>
    <m/>
    <m/>
    <m/>
    <m/>
    <m/>
    <m/>
    <m/>
    <m/>
    <n v="1"/>
    <s v="1"/>
    <s v="1"/>
    <n v="2"/>
    <n v="5.555555555555555"/>
    <n v="1"/>
    <n v="2.7777777777777777"/>
    <n v="0"/>
    <n v="0"/>
    <n v="33"/>
    <n v="91.66666666666667"/>
    <n v="36"/>
  </r>
  <r>
    <s v="accuchek_us"/>
    <s v="chelcierice"/>
    <m/>
    <m/>
    <m/>
    <m/>
    <m/>
    <m/>
    <m/>
    <m/>
    <s v="No"/>
    <n v="188"/>
    <m/>
    <m/>
    <x v="1"/>
    <d v="2019-05-29T20:15:29.000"/>
    <s v="@ChelcieRice You once said, &quot;I wish people knew that diabetes doesn't mean give up. You can find your joy, your peace, your laughter in spite the fact that you have a condition you didn't ask for. It's not easy, but getting stronger never is.&quot; Hang in there. -cs"/>
    <m/>
    <m/>
    <x v="3"/>
    <m/>
    <s v="http://pbs.twimg.com/profile_images/793498273403199488/OoFtxree_normal.jpg"/>
    <x v="133"/>
    <s v="https://twitter.com/#!/accuchek_us/status/1133829234340892672"/>
    <m/>
    <m/>
    <s v="1133829234340892672"/>
    <s v="1133771895457878017"/>
    <b v="0"/>
    <n v="8"/>
    <s v="7035392"/>
    <b v="0"/>
    <s v="en"/>
    <m/>
    <s v=""/>
    <b v="0"/>
    <n v="1"/>
    <s v=""/>
    <s v="Twitter Web App"/>
    <b v="0"/>
    <s v="1133771895457878017"/>
    <s v="Tweet"/>
    <n v="0"/>
    <n v="0"/>
    <m/>
    <m/>
    <m/>
    <m/>
    <m/>
    <m/>
    <m/>
    <m/>
    <n v="2"/>
    <s v="1"/>
    <s v="1"/>
    <n v="4"/>
    <n v="8.333333333333334"/>
    <n v="2"/>
    <n v="4.166666666666667"/>
    <n v="0"/>
    <n v="0"/>
    <n v="42"/>
    <n v="87.5"/>
    <n v="48"/>
  </r>
  <r>
    <s v="accuchek_us"/>
    <s v="chelcierice"/>
    <m/>
    <m/>
    <m/>
    <m/>
    <m/>
    <m/>
    <m/>
    <m/>
    <s v="No"/>
    <n v="189"/>
    <m/>
    <m/>
    <x v="1"/>
    <d v="2019-05-30T12:46:23.000"/>
    <s v="@ChelcieRice We're sending positive vibes your way. Have a great day. -cs"/>
    <m/>
    <m/>
    <x v="3"/>
    <m/>
    <s v="http://pbs.twimg.com/profile_images/793498273403199488/OoFtxree_normal.jpg"/>
    <x v="134"/>
    <s v="https://twitter.com/#!/accuchek_us/status/1134078600339214337"/>
    <m/>
    <m/>
    <s v="1134078600339214337"/>
    <s v="1133836869563801600"/>
    <b v="0"/>
    <n v="1"/>
    <s v="7035392"/>
    <b v="0"/>
    <s v="en"/>
    <m/>
    <s v=""/>
    <b v="0"/>
    <n v="0"/>
    <s v=""/>
    <s v="Twitter Web App"/>
    <b v="0"/>
    <s v="1133836869563801600"/>
    <s v="Tweet"/>
    <n v="0"/>
    <n v="0"/>
    <m/>
    <m/>
    <m/>
    <m/>
    <m/>
    <m/>
    <m/>
    <m/>
    <n v="2"/>
    <s v="1"/>
    <s v="1"/>
    <n v="2"/>
    <n v="16.666666666666668"/>
    <n v="0"/>
    <n v="0"/>
    <n v="0"/>
    <n v="0"/>
    <n v="10"/>
    <n v="83.33333333333333"/>
    <n v="12"/>
  </r>
  <r>
    <s v="accuchek_us"/>
    <s v="diabeticdiva77"/>
    <m/>
    <m/>
    <m/>
    <m/>
    <m/>
    <m/>
    <m/>
    <m/>
    <s v="No"/>
    <n v="190"/>
    <m/>
    <m/>
    <x v="1"/>
    <d v="2019-05-30T12:50:52.000"/>
    <s v="@diabeticdiva77 We have the same goal. You've got this. 💥-cs"/>
    <m/>
    <m/>
    <x v="3"/>
    <m/>
    <s v="http://pbs.twimg.com/profile_images/793498273403199488/OoFtxree_normal.jpg"/>
    <x v="135"/>
    <s v="https://twitter.com/#!/accuchek_us/status/1134079730184007681"/>
    <m/>
    <m/>
    <s v="1134079730184007681"/>
    <s v="1134078229139132417"/>
    <b v="0"/>
    <n v="1"/>
    <s v="1126911705416654849"/>
    <b v="0"/>
    <s v="en"/>
    <m/>
    <s v=""/>
    <b v="0"/>
    <n v="0"/>
    <s v=""/>
    <s v="Twitter Web App"/>
    <b v="0"/>
    <s v="1134078229139132417"/>
    <s v="Tweet"/>
    <n v="0"/>
    <n v="0"/>
    <m/>
    <m/>
    <m/>
    <m/>
    <m/>
    <m/>
    <m/>
    <m/>
    <n v="1"/>
    <s v="1"/>
    <s v="1"/>
    <n v="0"/>
    <n v="0"/>
    <n v="0"/>
    <n v="0"/>
    <n v="0"/>
    <n v="0"/>
    <n v="10"/>
    <n v="100"/>
    <n v="10"/>
  </r>
  <r>
    <s v="t1djohnny"/>
    <s v="accuchek_us"/>
    <m/>
    <m/>
    <m/>
    <m/>
    <m/>
    <m/>
    <m/>
    <m/>
    <s v="Yes"/>
    <n v="192"/>
    <m/>
    <m/>
    <x v="0"/>
    <d v="2019-05-29T21:58:11.000"/>
    <s v="Hey @accuchek_us mysugr_us mysugr , lookey what I just found and got from CVS!!!!! #mySugr #MakeDiabetesSuckLess #doc #diabetes #t1d #typeone #typeonediabetes #mdi #insulin #insulindependent https://t.co/svXWqrJHJy"/>
    <s v="https://www.instagram.com/p/ByD_ctrhcA3/?igshid=11c3vmo35jmbh"/>
    <s v="instagram.com"/>
    <x v="33"/>
    <m/>
    <s v="http://pbs.twimg.com/profile_images/727657945740263425/7vc-avWU_normal.jpg"/>
    <x v="136"/>
    <s v="https://twitter.com/#!/t1djohnny/status/1133855077779869697"/>
    <m/>
    <m/>
    <s v="1133855077779869697"/>
    <m/>
    <b v="0"/>
    <n v="1"/>
    <s v=""/>
    <b v="0"/>
    <s v="en"/>
    <m/>
    <s v=""/>
    <b v="0"/>
    <n v="0"/>
    <s v=""/>
    <s v="Instagram"/>
    <b v="0"/>
    <s v="1133855077779869697"/>
    <s v="Tweet"/>
    <n v="0"/>
    <n v="0"/>
    <m/>
    <m/>
    <m/>
    <m/>
    <m/>
    <m/>
    <m/>
    <m/>
    <n v="8"/>
    <s v="10"/>
    <s v="1"/>
    <n v="0"/>
    <n v="0"/>
    <n v="0"/>
    <n v="0"/>
    <n v="0"/>
    <n v="0"/>
    <n v="23"/>
    <n v="100"/>
    <n v="23"/>
  </r>
  <r>
    <s v="t1djohnny"/>
    <s v="accuchek_us"/>
    <m/>
    <m/>
    <m/>
    <m/>
    <m/>
    <m/>
    <m/>
    <m/>
    <s v="Yes"/>
    <n v="193"/>
    <m/>
    <m/>
    <x v="0"/>
    <d v="2019-05-29T22:09:12.000"/>
    <s v="Look at you with your fancy case, @accuchek_us !!! Me likey 🙌🏼 #accuchekguideme #accuchek #mySugr #MakeDiabetesSuckLess #doc #diabetes #t1d #typeone #typeonediabetes #mdi #insulin #insulindependent https://t.co/uR1mA3dY7a"/>
    <s v="https://www.instagram.com/p/ByEAdPUhOtu/?igshid=et9pyth2rrli"/>
    <s v="instagram.com"/>
    <x v="34"/>
    <m/>
    <s v="http://pbs.twimg.com/profile_images/727657945740263425/7vc-avWU_normal.jpg"/>
    <x v="137"/>
    <s v="https://twitter.com/#!/t1djohnny/status/1133857852777467909"/>
    <m/>
    <m/>
    <s v="1133857852777467909"/>
    <m/>
    <b v="0"/>
    <n v="0"/>
    <s v=""/>
    <b v="0"/>
    <s v="en"/>
    <m/>
    <s v=""/>
    <b v="0"/>
    <n v="0"/>
    <s v=""/>
    <s v="Instagram"/>
    <b v="0"/>
    <s v="1133857852777467909"/>
    <s v="Tweet"/>
    <n v="0"/>
    <n v="0"/>
    <m/>
    <m/>
    <m/>
    <m/>
    <m/>
    <m/>
    <m/>
    <m/>
    <n v="8"/>
    <s v="10"/>
    <s v="1"/>
    <n v="1"/>
    <n v="4.545454545454546"/>
    <n v="0"/>
    <n v="0"/>
    <n v="0"/>
    <n v="0"/>
    <n v="21"/>
    <n v="95.45454545454545"/>
    <n v="22"/>
  </r>
  <r>
    <s v="t1djohnny"/>
    <s v="accuchek_us"/>
    <m/>
    <m/>
    <m/>
    <m/>
    <m/>
    <m/>
    <m/>
    <m/>
    <s v="Yes"/>
    <n v="194"/>
    <m/>
    <m/>
    <x v="0"/>
    <d v="2019-05-29T22:18:02.000"/>
    <s v="Pretty smooth, @accuchek_us . #accuchekguideme #accuchek #mySugr #MakeDiabetesSuckLess #doc #diabetes #t1d #typeone #typeonediabetes #mdi #insulin #insulindependent https://t.co/tXZujF2QW0"/>
    <s v="https://www.instagram.com/p/ByEBt4rBHSN/?igshid=13wyi1ce13p94"/>
    <s v="instagram.com"/>
    <x v="34"/>
    <m/>
    <s v="http://pbs.twimg.com/profile_images/727657945740263425/7vc-avWU_normal.jpg"/>
    <x v="138"/>
    <s v="https://twitter.com/#!/t1djohnny/status/1133860076228366336"/>
    <m/>
    <m/>
    <s v="1133860076228366336"/>
    <m/>
    <b v="0"/>
    <n v="0"/>
    <s v=""/>
    <b v="0"/>
    <s v="en"/>
    <m/>
    <s v=""/>
    <b v="0"/>
    <n v="0"/>
    <s v=""/>
    <s v="Instagram"/>
    <b v="0"/>
    <s v="1133860076228366336"/>
    <s v="Tweet"/>
    <n v="0"/>
    <n v="0"/>
    <m/>
    <m/>
    <m/>
    <m/>
    <m/>
    <m/>
    <m/>
    <m/>
    <n v="8"/>
    <s v="10"/>
    <s v="1"/>
    <n v="2"/>
    <n v="13.333333333333334"/>
    <n v="0"/>
    <n v="0"/>
    <n v="0"/>
    <n v="0"/>
    <n v="13"/>
    <n v="86.66666666666667"/>
    <n v="15"/>
  </r>
  <r>
    <s v="t1djohnny"/>
    <s v="accuchek_us"/>
    <m/>
    <m/>
    <m/>
    <m/>
    <m/>
    <m/>
    <m/>
    <m/>
    <s v="Yes"/>
    <n v="195"/>
    <m/>
    <m/>
    <x v="0"/>
    <d v="2019-05-29T22:23:19.000"/>
    <s v="Connected to mysugr_us mysugr !!! Let’s rock this @accuchek_us Guide Me meter 🙌🏼🙌🏼🙌🏼 #accuchek #accuchekguideme #mySugr #MakeDiabetesSuckLess #doc #diabetes #t1d #typeone #typeonediabetes #mdi #insulin #insulindependent https://t.co/7wMiZIv8No"/>
    <s v="https://www.instagram.com/p/ByECUzsBiYi/?igshid=fg1pdiw3t9or"/>
    <s v="instagram.com"/>
    <x v="35"/>
    <m/>
    <s v="http://pbs.twimg.com/profile_images/727657945740263425/7vc-avWU_normal.jpg"/>
    <x v="139"/>
    <s v="https://twitter.com/#!/t1djohnny/status/1133861404065304576"/>
    <m/>
    <m/>
    <s v="1133861404065304576"/>
    <m/>
    <b v="0"/>
    <n v="1"/>
    <s v=""/>
    <b v="0"/>
    <s v="en"/>
    <m/>
    <s v=""/>
    <b v="0"/>
    <n v="0"/>
    <s v=""/>
    <s v="Instagram"/>
    <b v="0"/>
    <s v="1133861404065304576"/>
    <s v="Tweet"/>
    <n v="0"/>
    <n v="0"/>
    <m/>
    <m/>
    <m/>
    <m/>
    <m/>
    <m/>
    <m/>
    <m/>
    <n v="8"/>
    <s v="10"/>
    <s v="1"/>
    <n v="0"/>
    <n v="0"/>
    <n v="0"/>
    <n v="0"/>
    <n v="0"/>
    <n v="0"/>
    <n v="24"/>
    <n v="100"/>
    <n v="24"/>
  </r>
  <r>
    <s v="t1djohnny"/>
    <s v="accuchek_us"/>
    <m/>
    <m/>
    <m/>
    <m/>
    <m/>
    <m/>
    <m/>
    <m/>
    <s v="Yes"/>
    <n v="196"/>
    <m/>
    <m/>
    <x v="0"/>
    <d v="2019-05-29T23:17:23.000"/>
    <s v="Success 🙌🏼🙌🏼. Very quick transfer from meter to the mysugr_us mysugr app! I like this @accuchek_us Guide Me meter. Small. Accurate. Easy to carry around. Fits in my super active day! #mySugr #MakeDiabetesSuckLess… https://t.co/0Pi6WXmlDA"/>
    <s v="https://www.instagram.com/p/ByEIgYqh4Mk/?igshid=1ivbo0g6fh9u5"/>
    <s v="instagram.com"/>
    <x v="36"/>
    <m/>
    <s v="http://pbs.twimg.com/profile_images/727657945740263425/7vc-avWU_normal.jpg"/>
    <x v="140"/>
    <s v="https://twitter.com/#!/t1djohnny/status/1133875011918401536"/>
    <m/>
    <m/>
    <s v="1133875011918401536"/>
    <m/>
    <b v="0"/>
    <n v="0"/>
    <s v=""/>
    <b v="0"/>
    <s v="en"/>
    <m/>
    <s v=""/>
    <b v="0"/>
    <n v="0"/>
    <s v=""/>
    <s v="Instagram"/>
    <b v="0"/>
    <s v="1133875011918401536"/>
    <s v="Tweet"/>
    <n v="0"/>
    <n v="0"/>
    <m/>
    <m/>
    <m/>
    <m/>
    <m/>
    <m/>
    <m/>
    <m/>
    <n v="8"/>
    <s v="10"/>
    <s v="1"/>
    <n v="5"/>
    <n v="15.625"/>
    <n v="0"/>
    <n v="0"/>
    <n v="0"/>
    <n v="0"/>
    <n v="27"/>
    <n v="84.375"/>
    <n v="32"/>
  </r>
  <r>
    <s v="t1djohnny"/>
    <s v="t1djohnny"/>
    <m/>
    <m/>
    <m/>
    <m/>
    <m/>
    <m/>
    <m/>
    <m/>
    <s v="No"/>
    <n v="197"/>
    <m/>
    <m/>
    <x v="2"/>
    <d v="2019-05-30T02:19:07.000"/>
    <s v="My first 💯 onthis one! #accuchekguideme #accuchek #mySugr #MakeDiabetesSuckLess #doc #diabetes #t1d #typeone #typeonediabetes #mdi #insulin #insulindependent https://t.co/TXI4RwRCTw"/>
    <s v="https://www.instagram.com/p/ByEdUFeBTMi/?igshid=6opprje106n5"/>
    <s v="instagram.com"/>
    <x v="34"/>
    <m/>
    <s v="http://pbs.twimg.com/profile_images/727657945740263425/7vc-avWU_normal.jpg"/>
    <x v="141"/>
    <s v="https://twitter.com/#!/t1djohnny/status/1133920746718289920"/>
    <m/>
    <m/>
    <s v="1133920746718289920"/>
    <m/>
    <b v="0"/>
    <n v="0"/>
    <s v=""/>
    <b v="0"/>
    <s v="en"/>
    <m/>
    <s v=""/>
    <b v="0"/>
    <n v="0"/>
    <s v=""/>
    <s v="Instagram"/>
    <b v="0"/>
    <s v="1133920746718289920"/>
    <s v="Tweet"/>
    <n v="0"/>
    <n v="0"/>
    <m/>
    <m/>
    <m/>
    <m/>
    <m/>
    <m/>
    <m/>
    <m/>
    <n v="3"/>
    <s v="10"/>
    <s v="10"/>
    <n v="0"/>
    <n v="0"/>
    <n v="0"/>
    <n v="0"/>
    <n v="0"/>
    <n v="0"/>
    <n v="16"/>
    <n v="100"/>
    <n v="16"/>
  </r>
  <r>
    <s v="t1djohnny"/>
    <s v="accuchek_us"/>
    <m/>
    <m/>
    <m/>
    <m/>
    <m/>
    <m/>
    <m/>
    <m/>
    <s v="Yes"/>
    <n v="198"/>
    <m/>
    <m/>
    <x v="1"/>
    <d v="2019-05-30T02:43:57.000"/>
    <s v="@accuchek_us . Am I correct in guessing that this spot by the test strips is for control solution? #accuchekguideme #accuchek #mySugr #MakeDiabetesSuckLess #doc #diabetes #t1d #typeone #typeonediabetes #insulin… https://t.co/Sm73QWyRa0"/>
    <s v="https://www.instagram.com/p/ByEgJ0oBmhZ/?igshid=kpawzevzrcfp"/>
    <s v="instagram.com"/>
    <x v="37"/>
    <m/>
    <s v="http://pbs.twimg.com/profile_images/727657945740263425/7vc-avWU_normal.jpg"/>
    <x v="142"/>
    <s v="https://twitter.com/#!/t1djohnny/status/1133926993895022592"/>
    <m/>
    <m/>
    <s v="1133926993895022592"/>
    <m/>
    <b v="0"/>
    <n v="0"/>
    <s v="216716662"/>
    <b v="0"/>
    <s v="en"/>
    <m/>
    <s v=""/>
    <b v="0"/>
    <n v="0"/>
    <s v=""/>
    <s v="Instagram"/>
    <b v="0"/>
    <s v="1133926993895022592"/>
    <s v="Tweet"/>
    <n v="0"/>
    <n v="0"/>
    <m/>
    <m/>
    <m/>
    <m/>
    <m/>
    <m/>
    <m/>
    <m/>
    <n v="1"/>
    <s v="10"/>
    <s v="1"/>
    <n v="1"/>
    <n v="3.7037037037037037"/>
    <n v="0"/>
    <n v="0"/>
    <n v="0"/>
    <n v="0"/>
    <n v="26"/>
    <n v="96.29629629629629"/>
    <n v="27"/>
  </r>
  <r>
    <s v="t1djohnny"/>
    <s v="accuchek_us"/>
    <m/>
    <m/>
    <m/>
    <m/>
    <m/>
    <m/>
    <m/>
    <m/>
    <s v="Yes"/>
    <n v="199"/>
    <m/>
    <m/>
    <x v="0"/>
    <d v="2019-05-30T19:34:08.000"/>
    <s v="Here’s a fun fact: the @accuchek_us Guide Me meter case has some space to insert your strip without ever having to physically take out the meter!! FANCY! #accuchek #accuchekguideme #mySugr #MakeDiabetesSuckLess #doc… https://t.co/fYu0IJ5yHt"/>
    <s v="https://www.instagram.com/p/ByGTwqNBQBr/?igshid=md0sw43tdbqg"/>
    <s v="instagram.com"/>
    <x v="38"/>
    <m/>
    <s v="http://pbs.twimg.com/profile_images/727657945740263425/7vc-avWU_normal.jpg"/>
    <x v="143"/>
    <s v="https://twitter.com/#!/t1djohnny/status/1134181216352182272"/>
    <m/>
    <m/>
    <s v="1134181216352182272"/>
    <m/>
    <b v="0"/>
    <n v="2"/>
    <s v=""/>
    <b v="0"/>
    <s v="en"/>
    <m/>
    <s v=""/>
    <b v="0"/>
    <n v="0"/>
    <s v=""/>
    <s v="Instagram"/>
    <b v="0"/>
    <s v="1134181216352182272"/>
    <s v="Tweet"/>
    <n v="0"/>
    <n v="0"/>
    <m/>
    <m/>
    <m/>
    <m/>
    <m/>
    <m/>
    <m/>
    <m/>
    <n v="8"/>
    <s v="10"/>
    <s v="1"/>
    <n v="2"/>
    <n v="6.0606060606060606"/>
    <n v="0"/>
    <n v="0"/>
    <n v="0"/>
    <n v="0"/>
    <n v="31"/>
    <n v="93.93939393939394"/>
    <n v="33"/>
  </r>
  <r>
    <s v="t1djohnny"/>
    <s v="t1djohnny"/>
    <m/>
    <m/>
    <m/>
    <m/>
    <m/>
    <m/>
    <m/>
    <m/>
    <s v="No"/>
    <n v="200"/>
    <m/>
    <m/>
    <x v="2"/>
    <d v="2019-05-31T06:27:18.000"/>
    <s v="💯💯💯. Good fight, goodnight! #accuchekguideme #accuchek #mySugr #MakeDiabetesSuckLess #doc #diabetes #t1d #typeone #typeonediabetes #mdi #insulin #insulindependent https://t.co/F7nNsV7HkD"/>
    <s v="https://www.instagram.com/p/ByHegGehtLc/?igshid=1hnxi8movsuc5"/>
    <s v="instagram.com"/>
    <x v="34"/>
    <m/>
    <s v="http://pbs.twimg.com/profile_images/727657945740263425/7vc-avWU_normal.jpg"/>
    <x v="144"/>
    <s v="https://twitter.com/#!/t1djohnny/status/1134345590140276736"/>
    <m/>
    <m/>
    <s v="1134345590140276736"/>
    <m/>
    <b v="0"/>
    <n v="2"/>
    <s v=""/>
    <b v="0"/>
    <s v="en"/>
    <m/>
    <s v=""/>
    <b v="0"/>
    <n v="0"/>
    <s v=""/>
    <s v="Instagram"/>
    <b v="0"/>
    <s v="1134345590140276736"/>
    <s v="Tweet"/>
    <n v="0"/>
    <n v="0"/>
    <m/>
    <m/>
    <m/>
    <m/>
    <m/>
    <m/>
    <m/>
    <m/>
    <n v="3"/>
    <s v="10"/>
    <s v="10"/>
    <n v="1"/>
    <n v="6.666666666666667"/>
    <n v="0"/>
    <n v="0"/>
    <n v="0"/>
    <n v="0"/>
    <n v="14"/>
    <n v="93.33333333333333"/>
    <n v="15"/>
  </r>
  <r>
    <s v="t1djohnny"/>
    <s v="accuchek_us"/>
    <m/>
    <m/>
    <m/>
    <m/>
    <m/>
    <m/>
    <m/>
    <m/>
    <s v="Yes"/>
    <n v="201"/>
    <m/>
    <m/>
    <x v="0"/>
    <d v="2019-05-31T15:57:16.000"/>
    <s v="I’m excited about this!!!!!!! Thank you to @accuchek_us , mysugr_us , mysugr , dexcom , and novonordiskus for making this possible 🙌🏼 #doc #MakeDiabetesSuckLess #diabetes #t1d #typeone #typeonediabetes #mdi #insulin… https://t.co/5J0TNtHmfg"/>
    <s v="https://www.instagram.com/p/ByIfvE9hR3Z/?igshid=8dbj8p3oqydt"/>
    <s v="instagram.com"/>
    <x v="39"/>
    <m/>
    <s v="http://pbs.twimg.com/profile_images/727657945740263425/7vc-avWU_normal.jpg"/>
    <x v="145"/>
    <s v="https://twitter.com/#!/t1djohnny/status/1134489026034118656"/>
    <m/>
    <m/>
    <s v="1134489026034118656"/>
    <m/>
    <b v="0"/>
    <n v="1"/>
    <s v=""/>
    <b v="0"/>
    <s v="en"/>
    <m/>
    <s v=""/>
    <b v="0"/>
    <n v="0"/>
    <s v=""/>
    <s v="Instagram"/>
    <b v="0"/>
    <s v="1134489026034118656"/>
    <s v="Tweet"/>
    <n v="0"/>
    <n v="0"/>
    <m/>
    <m/>
    <m/>
    <m/>
    <m/>
    <m/>
    <m/>
    <m/>
    <n v="8"/>
    <s v="10"/>
    <s v="1"/>
    <n v="2"/>
    <n v="7.6923076923076925"/>
    <n v="0"/>
    <n v="0"/>
    <n v="0"/>
    <n v="0"/>
    <n v="24"/>
    <n v="92.3076923076923"/>
    <n v="26"/>
  </r>
  <r>
    <s v="t1djohnny"/>
    <s v="t1djohnny"/>
    <m/>
    <m/>
    <m/>
    <m/>
    <m/>
    <m/>
    <m/>
    <m/>
    <s v="No"/>
    <n v="202"/>
    <m/>
    <m/>
    <x v="2"/>
    <d v="2019-06-12T22:00:53.000"/>
    <s v="Keeping it ninety-#Sexybetic 🙌🏼🙌🏼🙌🏼. How are your numbers today? #doc #diabetes #mySugr #MakeDiabetesSuckLess #accuchek #t1d #typeone #typeonediabetes #insulin #insulindependent https://t.co/OSepr2kTyY"/>
    <s v="https://www.instagram.com/p/ByoC5HABItH/?igshid=1ww0i07hp6hrk"/>
    <s v="instagram.com"/>
    <x v="40"/>
    <m/>
    <s v="http://pbs.twimg.com/profile_images/727657945740263425/7vc-avWU_normal.jpg"/>
    <x v="146"/>
    <s v="https://twitter.com/#!/t1djohnny/status/1138929190160539649"/>
    <m/>
    <m/>
    <s v="1138929190160539649"/>
    <m/>
    <b v="0"/>
    <n v="0"/>
    <s v=""/>
    <b v="0"/>
    <s v="en"/>
    <m/>
    <s v=""/>
    <b v="0"/>
    <n v="0"/>
    <s v=""/>
    <s v="Instagram"/>
    <b v="0"/>
    <s v="1138929190160539649"/>
    <s v="Tweet"/>
    <n v="0"/>
    <n v="0"/>
    <m/>
    <m/>
    <m/>
    <m/>
    <m/>
    <m/>
    <m/>
    <m/>
    <n v="3"/>
    <s v="10"/>
    <s v="10"/>
    <n v="0"/>
    <n v="0"/>
    <n v="0"/>
    <n v="0"/>
    <n v="0"/>
    <n v="0"/>
    <n v="19"/>
    <n v="100"/>
    <n v="19"/>
  </r>
  <r>
    <s v="accuchek_us"/>
    <s v="t1djohnny"/>
    <m/>
    <m/>
    <m/>
    <m/>
    <m/>
    <m/>
    <m/>
    <m/>
    <s v="Yes"/>
    <n v="203"/>
    <m/>
    <m/>
    <x v="1"/>
    <d v="2019-05-30T15:17:37.000"/>
    <s v="@T1DJohnny Hi Johnny!  Yes, you are correct. That is the spot for the control solution. Have a great day! - Kari"/>
    <m/>
    <m/>
    <x v="3"/>
    <m/>
    <s v="http://pbs.twimg.com/profile_images/793498273403199488/OoFtxree_normal.jpg"/>
    <x v="147"/>
    <s v="https://twitter.com/#!/accuchek_us/status/1134116659185291265"/>
    <m/>
    <m/>
    <s v="1134116659185291265"/>
    <s v="1133926993895022592"/>
    <b v="0"/>
    <n v="0"/>
    <s v="1074949914"/>
    <b v="0"/>
    <s v="en"/>
    <m/>
    <s v=""/>
    <b v="0"/>
    <n v="0"/>
    <s v=""/>
    <s v="Salesforce - Social Studio"/>
    <b v="0"/>
    <s v="1133926993895022592"/>
    <s v="Tweet"/>
    <n v="0"/>
    <n v="0"/>
    <m/>
    <m/>
    <m/>
    <m/>
    <m/>
    <m/>
    <m/>
    <m/>
    <n v="1"/>
    <s v="1"/>
    <s v="10"/>
    <n v="2"/>
    <n v="10"/>
    <n v="0"/>
    <n v="0"/>
    <n v="0"/>
    <n v="0"/>
    <n v="18"/>
    <n v="90"/>
    <n v="20"/>
  </r>
  <r>
    <s v="accuchek_us"/>
    <s v="krisguy"/>
    <m/>
    <m/>
    <m/>
    <m/>
    <m/>
    <m/>
    <m/>
    <m/>
    <s v="No"/>
    <n v="204"/>
    <m/>
    <m/>
    <x v="1"/>
    <d v="2019-05-30T16:21:13.000"/>
    <s v="@krisguy WOOHOO, Kris!!! -cs https://t.co/0KoZZ98xEp"/>
    <m/>
    <m/>
    <x v="3"/>
    <s v="https://pbs.twimg.com/tweet_video_thumb/D70_pXVXoAAhViH.jpg"/>
    <s v="https://pbs.twimg.com/tweet_video_thumb/D70_pXVXoAAhViH.jpg"/>
    <x v="148"/>
    <s v="https://twitter.com/#!/accuchek_us/status/1134132667191103488"/>
    <m/>
    <m/>
    <s v="1134132667191103488"/>
    <s v="1134114140937641985"/>
    <b v="0"/>
    <n v="0"/>
    <s v="5299942"/>
    <b v="0"/>
    <s v="lv"/>
    <m/>
    <s v=""/>
    <b v="0"/>
    <n v="0"/>
    <s v=""/>
    <s v="Twitter Web App"/>
    <b v="0"/>
    <s v="1134114140937641985"/>
    <s v="Tweet"/>
    <n v="0"/>
    <n v="0"/>
    <m/>
    <m/>
    <m/>
    <m/>
    <m/>
    <m/>
    <m/>
    <m/>
    <n v="1"/>
    <s v="1"/>
    <s v="1"/>
    <n v="0"/>
    <n v="0"/>
    <n v="0"/>
    <n v="0"/>
    <n v="0"/>
    <n v="0"/>
    <n v="4"/>
    <n v="100"/>
    <n v="4"/>
  </r>
  <r>
    <s v="joltdude"/>
    <s v="accuchek_us"/>
    <m/>
    <m/>
    <m/>
    <m/>
    <m/>
    <m/>
    <m/>
    <m/>
    <s v="Yes"/>
    <n v="205"/>
    <m/>
    <m/>
    <x v="1"/>
    <d v="2019-05-31T22:57:22.000"/>
    <s v="@accuchek_us Thanks. It went much better than expected.   I stopped having high hopes quite some time ago"/>
    <m/>
    <m/>
    <x v="3"/>
    <m/>
    <s v="http://pbs.twimg.com/profile_images/1600285497/SDIM2073fuzzy2_normal.png"/>
    <x v="149"/>
    <s v="https://twitter.com/#!/joltdude/status/1134594748143013889"/>
    <m/>
    <m/>
    <s v="1134594748143013889"/>
    <s v="1134152136340791296"/>
    <b v="0"/>
    <n v="1"/>
    <s v="216716662"/>
    <b v="0"/>
    <s v="en"/>
    <m/>
    <s v=""/>
    <b v="0"/>
    <n v="0"/>
    <s v=""/>
    <s v="Twitter for iPhone"/>
    <b v="0"/>
    <s v="1134152136340791296"/>
    <s v="Tweet"/>
    <n v="0"/>
    <n v="0"/>
    <m/>
    <m/>
    <m/>
    <m/>
    <m/>
    <m/>
    <m/>
    <m/>
    <n v="1"/>
    <s v="1"/>
    <s v="1"/>
    <n v="1"/>
    <n v="5.882352941176471"/>
    <n v="0"/>
    <n v="0"/>
    <n v="0"/>
    <n v="0"/>
    <n v="16"/>
    <n v="94.11764705882354"/>
    <n v="17"/>
  </r>
  <r>
    <s v="accuchek_us"/>
    <s v="joltdude"/>
    <m/>
    <m/>
    <m/>
    <m/>
    <m/>
    <m/>
    <m/>
    <m/>
    <s v="Yes"/>
    <n v="206"/>
    <m/>
    <m/>
    <x v="1"/>
    <d v="2019-05-30T17:38:35.000"/>
    <s v="@joltdude We hope your visit goes well. -cs"/>
    <m/>
    <m/>
    <x v="3"/>
    <m/>
    <s v="http://pbs.twimg.com/profile_images/793498273403199488/OoFtxree_normal.jpg"/>
    <x v="150"/>
    <s v="https://twitter.com/#!/accuchek_us/status/1134152136340791296"/>
    <m/>
    <m/>
    <s v="1134152136340791296"/>
    <s v="1134143604232843264"/>
    <b v="0"/>
    <n v="1"/>
    <s v="261274640"/>
    <b v="0"/>
    <s v="en"/>
    <m/>
    <s v=""/>
    <b v="0"/>
    <n v="0"/>
    <s v=""/>
    <s v="Twitter Web App"/>
    <b v="0"/>
    <s v="1134143604232843264"/>
    <s v="Tweet"/>
    <n v="0"/>
    <n v="0"/>
    <m/>
    <m/>
    <m/>
    <m/>
    <m/>
    <m/>
    <m/>
    <m/>
    <n v="1"/>
    <s v="1"/>
    <s v="1"/>
    <n v="1"/>
    <n v="12.5"/>
    <n v="0"/>
    <n v="0"/>
    <n v="0"/>
    <n v="0"/>
    <n v="7"/>
    <n v="87.5"/>
    <n v="8"/>
  </r>
  <r>
    <s v="accuchek_us"/>
    <s v="mindofsnaps"/>
    <m/>
    <m/>
    <m/>
    <m/>
    <m/>
    <m/>
    <m/>
    <m/>
    <s v="No"/>
    <n v="207"/>
    <m/>
    <m/>
    <x v="0"/>
    <d v="2019-05-30T17:51:28.000"/>
    <s v="@cmorri24 @MindofSnaps Congratulations! -cs"/>
    <m/>
    <m/>
    <x v="3"/>
    <m/>
    <s v="http://pbs.twimg.com/profile_images/793498273403199488/OoFtxree_normal.jpg"/>
    <x v="151"/>
    <s v="https://twitter.com/#!/accuchek_us/status/1134155376897724416"/>
    <m/>
    <m/>
    <s v="1134155376897724416"/>
    <s v="1134152462686756864"/>
    <b v="0"/>
    <n v="1"/>
    <s v="425171397"/>
    <b v="0"/>
    <s v="en"/>
    <m/>
    <s v=""/>
    <b v="0"/>
    <n v="0"/>
    <s v=""/>
    <s v="Twitter Web App"/>
    <b v="0"/>
    <s v="1134152462686756864"/>
    <s v="Tweet"/>
    <n v="0"/>
    <n v="0"/>
    <m/>
    <m/>
    <m/>
    <m/>
    <m/>
    <m/>
    <m/>
    <m/>
    <n v="1"/>
    <s v="1"/>
    <s v="1"/>
    <m/>
    <m/>
    <m/>
    <m/>
    <m/>
    <m/>
    <m/>
    <m/>
    <m/>
  </r>
  <r>
    <s v="ieatkillerbees"/>
    <s v="accuchek_us"/>
    <m/>
    <m/>
    <m/>
    <m/>
    <m/>
    <m/>
    <m/>
    <m/>
    <s v="Yes"/>
    <n v="209"/>
    <m/>
    <m/>
    <x v="1"/>
    <d v="2019-05-30T18:57:05.000"/>
    <s v="@accuchek_us Cool cool cool, please charge less for your testing supplies. Not everyone is as privileged as I am._x000a__x000a_But, like, thanks for the props."/>
    <m/>
    <m/>
    <x v="3"/>
    <m/>
    <s v="http://pbs.twimg.com/profile_images/1119294281410281473/6u6LtBd6_normal.png"/>
    <x v="152"/>
    <s v="https://twitter.com/#!/ieatkillerbees/status/1134171889818058753"/>
    <m/>
    <m/>
    <s v="1134171889818058753"/>
    <s v="1134155940259880963"/>
    <b v="0"/>
    <n v="4"/>
    <s v="216716662"/>
    <b v="0"/>
    <s v="en"/>
    <m/>
    <s v=""/>
    <b v="0"/>
    <n v="0"/>
    <s v=""/>
    <s v="Twitter Web App"/>
    <b v="0"/>
    <s v="1134155940259880963"/>
    <s v="Tweet"/>
    <n v="0"/>
    <n v="0"/>
    <m/>
    <m/>
    <m/>
    <m/>
    <m/>
    <m/>
    <m/>
    <m/>
    <n v="1"/>
    <s v="1"/>
    <s v="1"/>
    <n v="5"/>
    <n v="20"/>
    <n v="0"/>
    <n v="0"/>
    <n v="0"/>
    <n v="0"/>
    <n v="20"/>
    <n v="80"/>
    <n v="25"/>
  </r>
  <r>
    <s v="accuchek_us"/>
    <s v="ieatkillerbees"/>
    <m/>
    <m/>
    <m/>
    <m/>
    <m/>
    <m/>
    <m/>
    <m/>
    <s v="Yes"/>
    <n v="210"/>
    <m/>
    <m/>
    <x v="1"/>
    <d v="2019-05-30T17:53:42.000"/>
    <s v="@ieatkillerbees Brag away! that's a huge accomplishment. -cs"/>
    <m/>
    <m/>
    <x v="3"/>
    <m/>
    <s v="http://pbs.twimg.com/profile_images/793498273403199488/OoFtxree_normal.jpg"/>
    <x v="153"/>
    <s v="https://twitter.com/#!/accuchek_us/status/1134155940259880963"/>
    <m/>
    <m/>
    <s v="1134155940259880963"/>
    <s v="1134087202739277837"/>
    <b v="0"/>
    <n v="0"/>
    <s v="111644778"/>
    <b v="0"/>
    <s v="en"/>
    <m/>
    <s v=""/>
    <b v="0"/>
    <n v="0"/>
    <s v=""/>
    <s v="Salesforce - Social Studio"/>
    <b v="0"/>
    <s v="1134087202739277837"/>
    <s v="Tweet"/>
    <n v="0"/>
    <n v="0"/>
    <m/>
    <m/>
    <m/>
    <m/>
    <m/>
    <m/>
    <m/>
    <m/>
    <n v="1"/>
    <s v="1"/>
    <s v="1"/>
    <n v="1"/>
    <n v="12.5"/>
    <n v="0"/>
    <n v="0"/>
    <n v="0"/>
    <n v="0"/>
    <n v="7"/>
    <n v="87.5"/>
    <n v="8"/>
  </r>
  <r>
    <s v="t2dremission"/>
    <s v="t2dremission"/>
    <m/>
    <m/>
    <m/>
    <m/>
    <m/>
    <m/>
    <m/>
    <m/>
    <s v="No"/>
    <n v="211"/>
    <m/>
    <m/>
    <x v="2"/>
    <d v="2019-05-29T15:25:24.000"/>
    <s v="I advocate for aggressive behavioral self-treatment, and appropriate support services, for type 2 diabetes. I would never want to minimize the effects of behavioral management, for individuals or in the aggregate, for #T2D and its typical comorbidites and risks."/>
    <m/>
    <m/>
    <x v="41"/>
    <m/>
    <s v="http://pbs.twimg.com/profile_images/1129118683022921741/O4y72ZOT_normal.png"/>
    <x v="154"/>
    <s v="https://twitter.com/#!/t2dremission/status/1133756231137599488"/>
    <m/>
    <m/>
    <s v="1133756231137599488"/>
    <s v="1133756230193827840"/>
    <b v="0"/>
    <n v="1"/>
    <s v="1385477996"/>
    <b v="0"/>
    <s v="en"/>
    <m/>
    <s v=""/>
    <b v="0"/>
    <n v="1"/>
    <s v=""/>
    <s v="Twitter Web Client"/>
    <b v="0"/>
    <s v="1133756230193827840"/>
    <s v="Retweet"/>
    <n v="0"/>
    <n v="0"/>
    <m/>
    <m/>
    <m/>
    <m/>
    <m/>
    <m/>
    <m/>
    <m/>
    <n v="1"/>
    <s v="1"/>
    <s v="1"/>
    <n v="3"/>
    <n v="7.5"/>
    <n v="2"/>
    <n v="5"/>
    <n v="0"/>
    <n v="0"/>
    <n v="35"/>
    <n v="87.5"/>
    <n v="40"/>
  </r>
  <r>
    <s v="accuchek_us"/>
    <s v="t2dremission"/>
    <m/>
    <m/>
    <m/>
    <m/>
    <m/>
    <m/>
    <m/>
    <m/>
    <s v="No"/>
    <n v="212"/>
    <m/>
    <m/>
    <x v="0"/>
    <d v="2019-05-30T17:56:33.000"/>
    <s v="RT @T2DRemission: I advocate for aggressive behavioral self-treatment, and appropriate support services, for type 2 diabetes. I would never…"/>
    <m/>
    <m/>
    <x v="3"/>
    <m/>
    <s v="http://pbs.twimg.com/profile_images/793498273403199488/OoFtxree_normal.jpg"/>
    <x v="155"/>
    <s v="https://twitter.com/#!/accuchek_us/status/1134156657649442818"/>
    <m/>
    <m/>
    <s v="1134156657649442818"/>
    <m/>
    <b v="0"/>
    <n v="0"/>
    <s v=""/>
    <b v="0"/>
    <s v="en"/>
    <m/>
    <s v=""/>
    <b v="0"/>
    <n v="1"/>
    <s v="1133756231137599488"/>
    <s v="Salesforce - Social Studio"/>
    <b v="0"/>
    <s v="1133756231137599488"/>
    <s v="Tweet"/>
    <n v="0"/>
    <n v="0"/>
    <m/>
    <m/>
    <m/>
    <m/>
    <m/>
    <m/>
    <m/>
    <m/>
    <n v="1"/>
    <s v="1"/>
    <s v="1"/>
    <n v="3"/>
    <n v="15"/>
    <n v="1"/>
    <n v="5"/>
    <n v="0"/>
    <n v="0"/>
    <n v="16"/>
    <n v="80"/>
    <n v="20"/>
  </r>
  <r>
    <s v="thehangrywoman"/>
    <s v="thehangrywoman"/>
    <m/>
    <m/>
    <m/>
    <m/>
    <m/>
    <m/>
    <m/>
    <m/>
    <s v="No"/>
    <n v="213"/>
    <m/>
    <m/>
    <x v="2"/>
    <d v="2019-05-30T14:02:03.000"/>
    <s v="5 of my go-to recipes for breakfast. #lowcarb #t2d #DSMA https://t.co/ianZl6AG6P"/>
    <s v="https://hangrywoman.com/5-filling-diabetes-breakfast-recipes/"/>
    <s v="hangrywoman.com"/>
    <x v="42"/>
    <m/>
    <s v="http://pbs.twimg.com/profile_images/1043929965971075072/JzNWxVl7_normal.jpg"/>
    <x v="156"/>
    <s v="https://twitter.com/#!/thehangrywoman/status/1134097643779579904"/>
    <m/>
    <m/>
    <s v="1134097643779579904"/>
    <m/>
    <b v="0"/>
    <n v="2"/>
    <s v=""/>
    <b v="0"/>
    <s v="en"/>
    <m/>
    <s v=""/>
    <b v="0"/>
    <n v="1"/>
    <s v=""/>
    <s v="Loomly"/>
    <b v="0"/>
    <s v="1134097643779579904"/>
    <s v="Retweet"/>
    <n v="0"/>
    <n v="0"/>
    <m/>
    <m/>
    <m/>
    <m/>
    <m/>
    <m/>
    <m/>
    <m/>
    <n v="1"/>
    <s v="1"/>
    <s v="1"/>
    <n v="0"/>
    <n v="0"/>
    <n v="0"/>
    <n v="0"/>
    <n v="0"/>
    <n v="0"/>
    <n v="11"/>
    <n v="100"/>
    <n v="11"/>
  </r>
  <r>
    <s v="thehangrywoman"/>
    <s v="accuchek_us"/>
    <m/>
    <m/>
    <m/>
    <m/>
    <m/>
    <m/>
    <m/>
    <m/>
    <s v="Yes"/>
    <n v="214"/>
    <m/>
    <m/>
    <x v="1"/>
    <d v="2019-05-31T14:00:34.000"/>
    <s v="@accuchek_us Haha I’m willing to share him with the #doc. He’s done some amazing stuff for me!"/>
    <m/>
    <m/>
    <x v="43"/>
    <m/>
    <s v="http://pbs.twimg.com/profile_images/1043929965971075072/JzNWxVl7_normal.jpg"/>
    <x v="157"/>
    <s v="https://twitter.com/#!/thehangrywoman/status/1134459659388108801"/>
    <m/>
    <m/>
    <s v="1134459659388108801"/>
    <s v="1134444681113346048"/>
    <b v="0"/>
    <n v="1"/>
    <s v="216716662"/>
    <b v="0"/>
    <s v="en"/>
    <m/>
    <s v=""/>
    <b v="0"/>
    <n v="0"/>
    <s v=""/>
    <s v="Twitter for iPhone"/>
    <b v="0"/>
    <s v="1134444681113346048"/>
    <s v="Tweet"/>
    <n v="0"/>
    <n v="0"/>
    <m/>
    <m/>
    <m/>
    <m/>
    <m/>
    <m/>
    <m/>
    <m/>
    <n v="1"/>
    <s v="1"/>
    <s v="1"/>
    <n v="2"/>
    <n v="10.526315789473685"/>
    <n v="0"/>
    <n v="0"/>
    <n v="0"/>
    <n v="0"/>
    <n v="17"/>
    <n v="89.47368421052632"/>
    <n v="19"/>
  </r>
  <r>
    <s v="accuchek_us"/>
    <s v="thehangrywoman"/>
    <m/>
    <m/>
    <m/>
    <m/>
    <m/>
    <m/>
    <m/>
    <m/>
    <s v="Yes"/>
    <n v="215"/>
    <m/>
    <m/>
    <x v="0"/>
    <d v="2019-05-30T16:22:05.000"/>
    <s v="RT @thehangrywoman: 5 of my go-to recipes for breakfast. #lowcarb #t2d #DSMA https://t.co/ianZl6AG6P"/>
    <s v="https://hangrywoman.com/5-filling-diabetes-breakfast-recipes/"/>
    <s v="hangrywoman.com"/>
    <x v="42"/>
    <m/>
    <s v="http://pbs.twimg.com/profile_images/793498273403199488/OoFtxree_normal.jpg"/>
    <x v="158"/>
    <s v="https://twitter.com/#!/accuchek_us/status/1134132885018042369"/>
    <m/>
    <m/>
    <s v="1134132885018042369"/>
    <m/>
    <b v="0"/>
    <n v="0"/>
    <s v=""/>
    <b v="0"/>
    <s v="en"/>
    <m/>
    <s v=""/>
    <b v="0"/>
    <n v="1"/>
    <s v="1134097643779579904"/>
    <s v="Twitter Web App"/>
    <b v="0"/>
    <s v="1134097643779579904"/>
    <s v="Tweet"/>
    <n v="0"/>
    <n v="0"/>
    <m/>
    <m/>
    <m/>
    <m/>
    <m/>
    <m/>
    <m/>
    <m/>
    <n v="1"/>
    <s v="1"/>
    <s v="1"/>
    <n v="0"/>
    <n v="0"/>
    <n v="0"/>
    <n v="0"/>
    <n v="0"/>
    <n v="0"/>
    <n v="13"/>
    <n v="100"/>
    <n v="13"/>
  </r>
  <r>
    <s v="accuchek_us"/>
    <s v="thehangrywoman"/>
    <m/>
    <m/>
    <m/>
    <m/>
    <m/>
    <m/>
    <m/>
    <m/>
    <s v="Yes"/>
    <n v="216"/>
    <m/>
    <m/>
    <x v="1"/>
    <d v="2019-05-31T13:01:03.000"/>
    <s v="@thehangrywoman Your husband is awesome. The tomahawk looks yummy.    Is your husband the Instahubby for the #doc insta community? - cs https://t.co/2T5b9E1naH"/>
    <m/>
    <m/>
    <x v="43"/>
    <s v="https://pbs.twimg.com/tweet_video_thumb/D75batpWwAELXTe.jpg"/>
    <s v="https://pbs.twimg.com/tweet_video_thumb/D75batpWwAELXTe.jpg"/>
    <x v="159"/>
    <s v="https://twitter.com/#!/accuchek_us/status/1134444681113346048"/>
    <m/>
    <m/>
    <s v="1134444681113346048"/>
    <s v="1134249894531731461"/>
    <b v="0"/>
    <n v="1"/>
    <s v="33807353"/>
    <b v="0"/>
    <s v="en"/>
    <m/>
    <s v=""/>
    <b v="0"/>
    <n v="0"/>
    <s v=""/>
    <s v="Twitter Web App"/>
    <b v="0"/>
    <s v="1134249894531731461"/>
    <s v="Tweet"/>
    <n v="0"/>
    <n v="0"/>
    <m/>
    <m/>
    <m/>
    <m/>
    <m/>
    <m/>
    <m/>
    <m/>
    <n v="1"/>
    <s v="1"/>
    <s v="1"/>
    <n v="1"/>
    <n v="5"/>
    <n v="0"/>
    <n v="0"/>
    <n v="0"/>
    <n v="0"/>
    <n v="19"/>
    <n v="95"/>
    <n v="20"/>
  </r>
  <r>
    <s v="hispurpleshirt"/>
    <s v="diatribe"/>
    <m/>
    <m/>
    <m/>
    <m/>
    <m/>
    <m/>
    <m/>
    <m/>
    <s v="No"/>
    <n v="217"/>
    <m/>
    <m/>
    <x v="0"/>
    <d v="2019-05-31T14:00:06.000"/>
    <s v="@accuchek_us @BeyondType2 @diatribe @DiabetesMine // Thank you so much for responding that fast. A new test will be taken to get the fasting result. Now I will get tablets to regulate my blood sugar. But I need all the knowledge and information I can get. _x000a_Thank you once again."/>
    <m/>
    <m/>
    <x v="3"/>
    <m/>
    <s v="http://pbs.twimg.com/profile_images/946074422192066560/gbEcD8bS_normal.jpg"/>
    <x v="160"/>
    <s v="https://twitter.com/#!/hispurpleshirt/status/1134459541972815873"/>
    <m/>
    <m/>
    <s v="1134459541972815873"/>
    <s v="1134449278875766784"/>
    <b v="0"/>
    <n v="0"/>
    <s v="216716662"/>
    <b v="0"/>
    <s v="en"/>
    <m/>
    <s v=""/>
    <b v="0"/>
    <n v="0"/>
    <s v=""/>
    <s v="Twitter for iPad"/>
    <b v="0"/>
    <s v="1134449278875766784"/>
    <s v="Tweet"/>
    <n v="0"/>
    <n v="0"/>
    <m/>
    <m/>
    <m/>
    <m/>
    <m/>
    <m/>
    <m/>
    <m/>
    <n v="1"/>
    <s v="1"/>
    <s v="1"/>
    <m/>
    <m/>
    <m/>
    <m/>
    <m/>
    <m/>
    <m/>
    <m/>
    <m/>
  </r>
  <r>
    <s v="accuchek_us"/>
    <s v="diatribe"/>
    <m/>
    <m/>
    <m/>
    <m/>
    <m/>
    <m/>
    <m/>
    <m/>
    <s v="No"/>
    <n v="218"/>
    <m/>
    <m/>
    <x v="0"/>
    <d v="2019-05-31T13:19:19.000"/>
    <s v="@HisPurpleShirt We're sorry to hear about your diagnosis. If you are looking for resources, check out @beyondtype2 https://t.co/gxcqGGNCDF for news and information @diatribe and @diabetesmine are great resources. -cs"/>
    <s v="https://beyondtype2.org/"/>
    <s v="beyondtype2.org"/>
    <x v="3"/>
    <m/>
    <s v="http://pbs.twimg.com/profile_images/793498273403199488/OoFtxree_normal.jpg"/>
    <x v="161"/>
    <s v="https://twitter.com/#!/accuchek_us/status/1134449278875766784"/>
    <m/>
    <m/>
    <s v="1134449278875766784"/>
    <s v="1134446548459413504"/>
    <b v="0"/>
    <n v="1"/>
    <s v="909749732574146560"/>
    <b v="0"/>
    <s v="en"/>
    <m/>
    <s v=""/>
    <b v="0"/>
    <n v="0"/>
    <s v=""/>
    <s v="Salesforce - Social Studio"/>
    <b v="0"/>
    <s v="1134446548459413504"/>
    <s v="Tweet"/>
    <n v="0"/>
    <n v="0"/>
    <m/>
    <m/>
    <m/>
    <m/>
    <m/>
    <m/>
    <m/>
    <m/>
    <n v="1"/>
    <s v="1"/>
    <s v="1"/>
    <m/>
    <m/>
    <m/>
    <m/>
    <m/>
    <m/>
    <m/>
    <m/>
    <m/>
  </r>
  <r>
    <s v="cdcdiabetes"/>
    <s v="cdcdiabetes"/>
    <m/>
    <m/>
    <m/>
    <m/>
    <m/>
    <m/>
    <m/>
    <m/>
    <s v="No"/>
    <n v="219"/>
    <m/>
    <m/>
    <x v="2"/>
    <d v="2019-05-31T13:19:10.000"/>
    <s v="Planning a summer trip? Check this list of 21 tips for traveling with #diabetes! https://t.co/H7q03hoyEL https://t.co/rb96sQlh8i"/>
    <s v="https://www.cdc.gov/diabetes/library/features/traveling-with-diabetes.html"/>
    <s v="cdc.gov"/>
    <x v="0"/>
    <s v="https://pbs.twimg.com/media/D75fdClU8AEYsDI.jpg"/>
    <s v="https://pbs.twimg.com/media/D75fdClU8AEYsDI.jpg"/>
    <x v="162"/>
    <s v="https://twitter.com/#!/cdcdiabetes/status/1134449241764458499"/>
    <m/>
    <m/>
    <s v="1134449241764458499"/>
    <m/>
    <b v="0"/>
    <n v="9"/>
    <s v=""/>
    <b v="0"/>
    <s v="en"/>
    <m/>
    <s v=""/>
    <b v="0"/>
    <n v="6"/>
    <s v=""/>
    <s v="Twitter Web Client"/>
    <b v="0"/>
    <s v="1134449241764458499"/>
    <s v="Retweet"/>
    <n v="0"/>
    <n v="0"/>
    <m/>
    <m/>
    <m/>
    <m/>
    <m/>
    <m/>
    <m/>
    <m/>
    <n v="1"/>
    <s v="1"/>
    <s v="1"/>
    <n v="0"/>
    <n v="0"/>
    <n v="0"/>
    <n v="0"/>
    <n v="0"/>
    <n v="0"/>
    <n v="14"/>
    <n v="100"/>
    <n v="14"/>
  </r>
  <r>
    <s v="accuchek_us"/>
    <s v="cdcdiabetes"/>
    <m/>
    <m/>
    <m/>
    <m/>
    <m/>
    <m/>
    <m/>
    <m/>
    <s v="No"/>
    <n v="220"/>
    <m/>
    <m/>
    <x v="0"/>
    <d v="2019-05-31T13:54:14.000"/>
    <s v="RT @CDCDiabetes: Planning a summer trip? Check this list of 21 tips for traveling with #diabetes! https://t.co/H7q03hoyEL https://t.co/rb96…"/>
    <s v="https://www.cdc.gov/diabetes/library/features/traveling-with-diabetes.html"/>
    <s v="cdc.gov"/>
    <x v="0"/>
    <m/>
    <s v="http://pbs.twimg.com/profile_images/793498273403199488/OoFtxree_normal.jpg"/>
    <x v="163"/>
    <s v="https://twitter.com/#!/accuchek_us/status/1134458064487297024"/>
    <m/>
    <m/>
    <s v="1134458064487297024"/>
    <m/>
    <b v="0"/>
    <n v="0"/>
    <s v=""/>
    <b v="0"/>
    <s v="en"/>
    <m/>
    <s v=""/>
    <b v="0"/>
    <n v="6"/>
    <s v="1134449241764458499"/>
    <s v="Twitter Web App"/>
    <b v="0"/>
    <s v="1134449241764458499"/>
    <s v="Tweet"/>
    <n v="0"/>
    <n v="0"/>
    <m/>
    <m/>
    <m/>
    <m/>
    <m/>
    <m/>
    <m/>
    <m/>
    <n v="1"/>
    <s v="1"/>
    <s v="1"/>
    <n v="0"/>
    <n v="0"/>
    <n v="0"/>
    <n v="0"/>
    <n v="0"/>
    <n v="0"/>
    <n v="16"/>
    <n v="100"/>
    <n v="16"/>
  </r>
  <r>
    <s v="accuchek_us"/>
    <s v="therealrose_xo"/>
    <m/>
    <m/>
    <m/>
    <m/>
    <m/>
    <m/>
    <m/>
    <m/>
    <s v="No"/>
    <n v="221"/>
    <m/>
    <m/>
    <x v="1"/>
    <d v="2019-05-31T15:16:25.000"/>
    <s v="@therealrose_xo We're sorry to learn of your diagnosis, there is a gestational diabetes community on Instagram. You can serach the #gestationaldiabetes. I hope this blog post helps https://t.co/tmn4aASsmY. You've got this. -cs"/>
    <s v="https://www.scarymommy.com/dear-second-baby/"/>
    <s v="scarymommy.com"/>
    <x v="44"/>
    <m/>
    <s v="http://pbs.twimg.com/profile_images/793498273403199488/OoFtxree_normal.jpg"/>
    <x v="164"/>
    <s v="https://twitter.com/#!/accuchek_us/status/1134478748450004993"/>
    <m/>
    <m/>
    <s v="1134478748450004993"/>
    <s v="1134457830906441728"/>
    <b v="0"/>
    <n v="1"/>
    <s v="1012059239077109760"/>
    <b v="0"/>
    <s v="en"/>
    <m/>
    <s v=""/>
    <b v="0"/>
    <n v="0"/>
    <s v=""/>
    <s v="Twitter Web App"/>
    <b v="0"/>
    <s v="1134457830906441728"/>
    <s v="Tweet"/>
    <n v="0"/>
    <n v="0"/>
    <m/>
    <m/>
    <m/>
    <m/>
    <m/>
    <m/>
    <m/>
    <m/>
    <n v="1"/>
    <s v="1"/>
    <s v="1"/>
    <n v="0"/>
    <n v="0"/>
    <n v="1"/>
    <n v="3.225806451612903"/>
    <n v="0"/>
    <n v="0"/>
    <n v="30"/>
    <n v="96.7741935483871"/>
    <n v="31"/>
  </r>
  <r>
    <s v="sharmilacommins"/>
    <s v="accuchek_us"/>
    <m/>
    <m/>
    <m/>
    <m/>
    <m/>
    <m/>
    <m/>
    <m/>
    <s v="Yes"/>
    <n v="222"/>
    <m/>
    <m/>
    <x v="1"/>
    <d v="2019-05-30T21:04:27.000"/>
    <s v="@accuchek_us Guide monitor app is not supported on the new Samsung 10+ phone. When will it be supported? Need to know before I return the monitor, as I can't use it the way it is intended."/>
    <m/>
    <m/>
    <x v="3"/>
    <m/>
    <s v="http://abs.twimg.com/sticky/default_profile_images/default_profile_normal.png"/>
    <x v="165"/>
    <s v="https://twitter.com/#!/sharmilacommins/status/1134203945675444224"/>
    <m/>
    <m/>
    <s v="1134203945675444224"/>
    <m/>
    <b v="0"/>
    <n v="0"/>
    <s v="216716662"/>
    <b v="0"/>
    <s v="en"/>
    <m/>
    <s v=""/>
    <b v="0"/>
    <n v="0"/>
    <s v=""/>
    <s v="Twitter for Android"/>
    <b v="0"/>
    <s v="1134203945675444224"/>
    <s v="Tweet"/>
    <n v="0"/>
    <n v="0"/>
    <m/>
    <m/>
    <m/>
    <m/>
    <m/>
    <m/>
    <m/>
    <m/>
    <n v="1"/>
    <s v="1"/>
    <s v="1"/>
    <n v="2"/>
    <n v="5.555555555555555"/>
    <n v="0"/>
    <n v="0"/>
    <n v="0"/>
    <n v="0"/>
    <n v="34"/>
    <n v="94.44444444444444"/>
    <n v="36"/>
  </r>
  <r>
    <s v="accuchek_us"/>
    <s v="sharmilacommins"/>
    <m/>
    <m/>
    <m/>
    <m/>
    <m/>
    <m/>
    <m/>
    <m/>
    <s v="Yes"/>
    <n v="223"/>
    <m/>
    <m/>
    <x v="1"/>
    <d v="2019-05-31T15:17:59.000"/>
    <s v="@SharmilaCommins Hi Sharmila. We don't have a date on when it will be supported but you can check our compatibility site from time to time for a list of updated devices. Check it out here: https://t.co/8Xs7g6mUZr."/>
    <s v="https://www.accu-chek.com/device-compatibility"/>
    <s v="accu-chek.com"/>
    <x v="3"/>
    <m/>
    <s v="http://pbs.twimg.com/profile_images/793498273403199488/OoFtxree_normal.jpg"/>
    <x v="166"/>
    <s v="https://twitter.com/#!/accuchek_us/status/1134479140109848576"/>
    <m/>
    <m/>
    <s v="1134479140109848576"/>
    <s v="1134203945675444224"/>
    <b v="0"/>
    <n v="0"/>
    <s v="1672266050"/>
    <b v="0"/>
    <s v="en"/>
    <m/>
    <s v=""/>
    <b v="0"/>
    <n v="0"/>
    <s v=""/>
    <s v="Salesforce - Social Studio"/>
    <b v="0"/>
    <s v="1134203945675444224"/>
    <s v="Tweet"/>
    <n v="0"/>
    <n v="0"/>
    <m/>
    <m/>
    <m/>
    <m/>
    <m/>
    <m/>
    <m/>
    <m/>
    <n v="2"/>
    <s v="1"/>
    <s v="1"/>
    <n v="1"/>
    <n v="2.857142857142857"/>
    <n v="0"/>
    <n v="0"/>
    <n v="0"/>
    <n v="0"/>
    <n v="34"/>
    <n v="97.14285714285714"/>
    <n v="35"/>
  </r>
  <r>
    <s v="accuchek_us"/>
    <s v="sharmilacommins"/>
    <m/>
    <m/>
    <m/>
    <m/>
    <m/>
    <m/>
    <m/>
    <m/>
    <s v="Yes"/>
    <n v="224"/>
    <m/>
    <m/>
    <x v="1"/>
    <d v="2019-05-31T15:18:07.000"/>
    <s v="@SharmilaCommins You can also download the meter to a computer with free software at https://t.co/WbImLldkZw or use the mySugr app. Have a nice weekend! -Gretchen"/>
    <s v="https://www.accu-chekconnect.com/"/>
    <s v="accu-chekconnect.com"/>
    <x v="3"/>
    <m/>
    <s v="http://pbs.twimg.com/profile_images/793498273403199488/OoFtxree_normal.jpg"/>
    <x v="167"/>
    <s v="https://twitter.com/#!/accuchek_us/status/1134479172737404933"/>
    <m/>
    <m/>
    <s v="1134479172737404933"/>
    <s v="1134203945675444224"/>
    <b v="0"/>
    <n v="1"/>
    <s v="1672266050"/>
    <b v="0"/>
    <s v="en"/>
    <m/>
    <s v=""/>
    <b v="0"/>
    <n v="0"/>
    <s v=""/>
    <s v="Salesforce - Social Studio"/>
    <b v="0"/>
    <s v="1134203945675444224"/>
    <s v="Tweet"/>
    <n v="0"/>
    <n v="0"/>
    <m/>
    <m/>
    <m/>
    <m/>
    <m/>
    <m/>
    <m/>
    <m/>
    <n v="2"/>
    <s v="1"/>
    <s v="1"/>
    <n v="2"/>
    <n v="8.333333333333334"/>
    <n v="0"/>
    <n v="0"/>
    <n v="0"/>
    <n v="0"/>
    <n v="22"/>
    <n v="91.66666666666667"/>
    <n v="24"/>
  </r>
  <r>
    <s v="hispurpleshirt"/>
    <s v="accuchek_us"/>
    <m/>
    <m/>
    <m/>
    <m/>
    <m/>
    <m/>
    <m/>
    <m/>
    <s v="Yes"/>
    <n v="228"/>
    <m/>
    <m/>
    <x v="1"/>
    <d v="2019-05-31T19:34:48.000"/>
    <s v="@accuchek_us // Thank you for your kind words and support. 15 years is a very long time and I just found out. It´s definitely not easy but I do have the will to live by it I am not leaving back saying- I don´t want to change how I live._x000a_I will get back to you."/>
    <m/>
    <m/>
    <x v="3"/>
    <m/>
    <s v="http://pbs.twimg.com/profile_images/946074422192066560/gbEcD8bS_normal.jpg"/>
    <x v="168"/>
    <s v="https://twitter.com/#!/hispurpleshirt/status/1134543769905352704"/>
    <m/>
    <m/>
    <s v="1134543769905352704"/>
    <s v="1134480058754719744"/>
    <b v="0"/>
    <n v="0"/>
    <s v="216716662"/>
    <b v="0"/>
    <s v="en"/>
    <m/>
    <s v=""/>
    <b v="0"/>
    <n v="0"/>
    <s v=""/>
    <s v="Twitter Web Client"/>
    <b v="0"/>
    <s v="1134480058754719744"/>
    <s v="Tweet"/>
    <n v="0"/>
    <n v="0"/>
    <m/>
    <m/>
    <m/>
    <m/>
    <m/>
    <m/>
    <m/>
    <m/>
    <n v="2"/>
    <s v="1"/>
    <s v="1"/>
    <n v="3"/>
    <n v="5.2631578947368425"/>
    <n v="0"/>
    <n v="0"/>
    <n v="0"/>
    <n v="0"/>
    <n v="54"/>
    <n v="94.73684210526316"/>
    <n v="57"/>
  </r>
  <r>
    <s v="accuchek_us"/>
    <s v="hispurpleshirt"/>
    <m/>
    <m/>
    <m/>
    <m/>
    <m/>
    <m/>
    <m/>
    <m/>
    <s v="Yes"/>
    <n v="230"/>
    <m/>
    <m/>
    <x v="1"/>
    <d v="2019-05-31T15:21:38.000"/>
    <s v="@HisPurpleShirt You're welcome! I hope it helps. As someone living with LADA diabetes for the past 15 years this June, it isn't easy all the time, but you've got this. If you need additional resources, let us know. -cs"/>
    <m/>
    <m/>
    <x v="3"/>
    <m/>
    <s v="http://pbs.twimg.com/profile_images/793498273403199488/OoFtxree_normal.jpg"/>
    <x v="169"/>
    <s v="https://twitter.com/#!/accuchek_us/status/1134480058754719744"/>
    <m/>
    <m/>
    <s v="1134480058754719744"/>
    <s v="1134459541972815873"/>
    <b v="0"/>
    <n v="1"/>
    <s v="909749732574146560"/>
    <b v="0"/>
    <s v="en"/>
    <m/>
    <s v=""/>
    <b v="0"/>
    <n v="0"/>
    <s v=""/>
    <s v="Salesforce - Social Studio"/>
    <b v="0"/>
    <s v="1134459541972815873"/>
    <s v="Tweet"/>
    <n v="0"/>
    <n v="0"/>
    <m/>
    <m/>
    <m/>
    <m/>
    <m/>
    <m/>
    <m/>
    <m/>
    <n v="2"/>
    <s v="1"/>
    <s v="1"/>
    <n v="2"/>
    <n v="5.128205128205129"/>
    <n v="0"/>
    <n v="0"/>
    <n v="0"/>
    <n v="0"/>
    <n v="37"/>
    <n v="94.87179487179488"/>
    <n v="39"/>
  </r>
  <r>
    <s v="accuchek_us"/>
    <s v="sarahkohler07"/>
    <m/>
    <m/>
    <m/>
    <m/>
    <m/>
    <m/>
    <m/>
    <m/>
    <s v="No"/>
    <n v="231"/>
    <m/>
    <m/>
    <x v="1"/>
    <d v="2019-05-31T17:23:43.000"/>
    <s v="@SarahKohler07 Congratulations!! We're sending good vibes for your next appointment -cs"/>
    <m/>
    <m/>
    <x v="3"/>
    <m/>
    <s v="http://pbs.twimg.com/profile_images/793498273403199488/OoFtxree_normal.jpg"/>
    <x v="170"/>
    <s v="https://twitter.com/#!/accuchek_us/status/1134510781851209728"/>
    <m/>
    <m/>
    <s v="1134510781851209728"/>
    <s v="1134458191264329728"/>
    <b v="0"/>
    <n v="0"/>
    <s v="967383122"/>
    <b v="0"/>
    <s v="en"/>
    <m/>
    <s v=""/>
    <b v="0"/>
    <n v="0"/>
    <s v=""/>
    <s v="Salesforce - Social Studio"/>
    <b v="0"/>
    <s v="1134458191264329728"/>
    <s v="Tweet"/>
    <n v="0"/>
    <n v="0"/>
    <m/>
    <m/>
    <m/>
    <m/>
    <m/>
    <m/>
    <m/>
    <m/>
    <n v="1"/>
    <s v="1"/>
    <s v="1"/>
    <n v="2"/>
    <n v="18.181818181818183"/>
    <n v="0"/>
    <n v="0"/>
    <n v="0"/>
    <n v="0"/>
    <n v="9"/>
    <n v="81.81818181818181"/>
    <n v="11"/>
  </r>
  <r>
    <s v="accuchek_us"/>
    <s v="johnnycoffee650"/>
    <m/>
    <m/>
    <m/>
    <m/>
    <m/>
    <m/>
    <m/>
    <m/>
    <s v="No"/>
    <n v="232"/>
    <m/>
    <m/>
    <x v="1"/>
    <d v="2019-05-31T17:27:59.000"/>
    <s v="@johnnyCoffee650 Congratulations! Diabetes is 24/7/365 don't forget to pat yourself on the back for small wins too. You deserve it. -cs"/>
    <m/>
    <m/>
    <x v="3"/>
    <m/>
    <s v="http://pbs.twimg.com/profile_images/793498273403199488/OoFtxree_normal.jpg"/>
    <x v="171"/>
    <s v="https://twitter.com/#!/accuchek_us/status/1134511858122186753"/>
    <m/>
    <m/>
    <s v="1134511858122186753"/>
    <s v="1134313577618141184"/>
    <b v="0"/>
    <n v="1"/>
    <s v="330692078"/>
    <b v="0"/>
    <s v="en"/>
    <m/>
    <s v=""/>
    <b v="0"/>
    <n v="0"/>
    <s v=""/>
    <s v="Salesforce - Social Studio"/>
    <b v="0"/>
    <s v="1134313577618141184"/>
    <s v="Tweet"/>
    <n v="0"/>
    <n v="0"/>
    <m/>
    <m/>
    <m/>
    <m/>
    <m/>
    <m/>
    <m/>
    <m/>
    <n v="1"/>
    <s v="1"/>
    <s v="1"/>
    <n v="2"/>
    <n v="8.695652173913043"/>
    <n v="0"/>
    <n v="0"/>
    <n v="0"/>
    <n v="0"/>
    <n v="21"/>
    <n v="91.30434782608695"/>
    <n v="23"/>
  </r>
  <r>
    <s v="accuchek_us"/>
    <s v="type1hurdles"/>
    <m/>
    <m/>
    <m/>
    <m/>
    <m/>
    <m/>
    <m/>
    <m/>
    <s v="No"/>
    <n v="233"/>
    <m/>
    <m/>
    <x v="1"/>
    <d v="2019-05-31T17:49:47.000"/>
    <s v="@Type1Hurdles Excellent message. Thank you for sharing. I needed to see this today.-cs"/>
    <m/>
    <m/>
    <x v="3"/>
    <m/>
    <s v="http://pbs.twimg.com/profile_images/793498273403199488/OoFtxree_normal.jpg"/>
    <x v="172"/>
    <s v="https://twitter.com/#!/accuchek_us/status/1134517341713293312"/>
    <m/>
    <m/>
    <s v="1134517341713293312"/>
    <s v="1134510477898330113"/>
    <b v="0"/>
    <n v="1"/>
    <s v="4222514439"/>
    <b v="0"/>
    <s v="en"/>
    <m/>
    <s v=""/>
    <b v="0"/>
    <n v="0"/>
    <s v=""/>
    <s v="Twitter Web App"/>
    <b v="0"/>
    <s v="1134510477898330113"/>
    <s v="Tweet"/>
    <n v="0"/>
    <n v="0"/>
    <m/>
    <m/>
    <m/>
    <m/>
    <m/>
    <m/>
    <m/>
    <m/>
    <n v="1"/>
    <s v="1"/>
    <s v="1"/>
    <n v="2"/>
    <n v="14.285714285714286"/>
    <n v="0"/>
    <n v="0"/>
    <n v="0"/>
    <n v="0"/>
    <n v="12"/>
    <n v="85.71428571428571"/>
    <n v="14"/>
  </r>
  <r>
    <s v="accuchek_us"/>
    <s v="pancreassassin"/>
    <m/>
    <m/>
    <m/>
    <m/>
    <m/>
    <m/>
    <m/>
    <m/>
    <s v="No"/>
    <n v="234"/>
    <m/>
    <m/>
    <x v="1"/>
    <d v="2019-05-31T17:50:55.000"/>
    <s v="@Pancreassassin You should see my night stand 😳. cs"/>
    <m/>
    <m/>
    <x v="3"/>
    <m/>
    <s v="http://pbs.twimg.com/profile_images/793498273403199488/OoFtxree_normal.jpg"/>
    <x v="173"/>
    <s v="https://twitter.com/#!/accuchek_us/status/1134517627798396929"/>
    <m/>
    <m/>
    <s v="1134517627798396929"/>
    <s v="1134202350455984135"/>
    <b v="0"/>
    <n v="0"/>
    <s v="1470413023"/>
    <b v="0"/>
    <s v="en"/>
    <m/>
    <s v=""/>
    <b v="0"/>
    <n v="0"/>
    <s v=""/>
    <s v="Twitter Web App"/>
    <b v="0"/>
    <s v="1134202350455984135"/>
    <s v="Tweet"/>
    <n v="0"/>
    <n v="0"/>
    <m/>
    <m/>
    <m/>
    <m/>
    <m/>
    <m/>
    <m/>
    <m/>
    <n v="1"/>
    <s v="1"/>
    <s v="1"/>
    <n v="0"/>
    <n v="0"/>
    <n v="0"/>
    <n v="0"/>
    <n v="0"/>
    <n v="0"/>
    <n v="8"/>
    <n v="100"/>
    <n v="8"/>
  </r>
  <r>
    <s v="accuchek_us"/>
    <s v="t1dchick_"/>
    <m/>
    <m/>
    <m/>
    <m/>
    <m/>
    <m/>
    <m/>
    <m/>
    <s v="No"/>
    <n v="235"/>
    <m/>
    <m/>
    <x v="1"/>
    <d v="2019-05-31T17:58:34.000"/>
    <s v="@T1dchick_ 😂-cs https://t.co/BcsV2nrTYi"/>
    <m/>
    <m/>
    <x v="3"/>
    <s v="https://pbs.twimg.com/tweet_video_thumb/D76fg95W4AEb7oH.jpg"/>
    <s v="https://pbs.twimg.com/tweet_video_thumb/D76fg95W4AEb7oH.jpg"/>
    <x v="174"/>
    <s v="https://twitter.com/#!/accuchek_us/status/1134519555269758976"/>
    <m/>
    <m/>
    <s v="1134519555269758976"/>
    <s v="1134513678441730049"/>
    <b v="0"/>
    <n v="2"/>
    <s v="46826663"/>
    <b v="0"/>
    <s v="und"/>
    <m/>
    <s v=""/>
    <b v="0"/>
    <n v="0"/>
    <s v=""/>
    <s v="Twitter Web App"/>
    <b v="0"/>
    <s v="1134513678441730049"/>
    <s v="Tweet"/>
    <n v="0"/>
    <n v="0"/>
    <m/>
    <m/>
    <m/>
    <m/>
    <m/>
    <m/>
    <m/>
    <m/>
    <n v="1"/>
    <s v="1"/>
    <s v="1"/>
    <n v="0"/>
    <n v="0"/>
    <n v="0"/>
    <n v="0"/>
    <n v="0"/>
    <n v="0"/>
    <n v="2"/>
    <n v="100"/>
    <n v="2"/>
  </r>
  <r>
    <s v="justalittlesuga"/>
    <s v="justalittlesuga"/>
    <m/>
    <m/>
    <m/>
    <m/>
    <m/>
    <m/>
    <m/>
    <m/>
    <s v="No"/>
    <n v="236"/>
    <m/>
    <m/>
    <x v="2"/>
    <d v="2019-05-31T01:10:38.000"/>
    <s v="I've been quiet on here lately, because...balance, but I'm breaking my Twitter hiatus because on 6/22, Just a Little Suga' is presenting, &quot;Invisible Identities: A Conversation on #Diabetes and #Disability,&quot; This has been a labor of love. Learn more: https://t.co/SWMMj3ihV7 #doc https://t.co/nCCyihs6Md"/>
    <s v="http://justalittlesuga.com/jals-event-invisible-identities-a-conversation-on-diabetes-and-disability-6-22-19/"/>
    <s v="justalittlesuga.com"/>
    <x v="45"/>
    <s v="https://pbs.twimg.com/media/D724w3WWsAACvPa.jpg"/>
    <s v="https://pbs.twimg.com/media/D724w3WWsAACvPa.jpg"/>
    <x v="175"/>
    <s v="https://twitter.com/#!/justalittlesuga/status/1134265896686563328"/>
    <m/>
    <m/>
    <s v="1134265896686563328"/>
    <m/>
    <b v="0"/>
    <n v="3"/>
    <s v=""/>
    <b v="0"/>
    <s v="en"/>
    <m/>
    <s v=""/>
    <b v="0"/>
    <n v="1"/>
    <s v=""/>
    <s v="Twitter Web Client"/>
    <b v="0"/>
    <s v="1134265896686563328"/>
    <s v="Retweet"/>
    <n v="0"/>
    <n v="0"/>
    <m/>
    <m/>
    <m/>
    <m/>
    <m/>
    <m/>
    <m/>
    <m/>
    <n v="1"/>
    <s v="1"/>
    <s v="1"/>
    <n v="2"/>
    <n v="4.761904761904762"/>
    <n v="2"/>
    <n v="4.761904761904762"/>
    <n v="0"/>
    <n v="0"/>
    <n v="38"/>
    <n v="90.47619047619048"/>
    <n v="42"/>
  </r>
  <r>
    <s v="accuchek_us"/>
    <s v="justalittlesuga"/>
    <m/>
    <m/>
    <m/>
    <m/>
    <m/>
    <m/>
    <m/>
    <m/>
    <s v="No"/>
    <n v="237"/>
    <m/>
    <m/>
    <x v="0"/>
    <d v="2019-05-31T18:02:30.000"/>
    <s v="RT @justalittlesuga: I've been quiet on here lately, because...balance, but I'm breaking my Twitter hiatus because on 6/22, Just a Little S…"/>
    <m/>
    <m/>
    <x v="3"/>
    <m/>
    <s v="http://pbs.twimg.com/profile_images/793498273403199488/OoFtxree_normal.jpg"/>
    <x v="176"/>
    <s v="https://twitter.com/#!/accuchek_us/status/1134520541208109056"/>
    <m/>
    <m/>
    <s v="1134520541208109056"/>
    <m/>
    <b v="0"/>
    <n v="0"/>
    <s v=""/>
    <b v="0"/>
    <s v="en"/>
    <m/>
    <s v=""/>
    <b v="0"/>
    <n v="1"/>
    <s v="1134265896686563328"/>
    <s v="Twitter Web App"/>
    <b v="0"/>
    <s v="1134265896686563328"/>
    <s v="Tweet"/>
    <n v="0"/>
    <n v="0"/>
    <m/>
    <m/>
    <m/>
    <m/>
    <m/>
    <m/>
    <m/>
    <m/>
    <n v="1"/>
    <s v="1"/>
    <s v="1"/>
    <n v="1"/>
    <n v="4.166666666666667"/>
    <n v="1"/>
    <n v="4.166666666666667"/>
    <n v="0"/>
    <n v="0"/>
    <n v="22"/>
    <n v="91.66666666666667"/>
    <n v="24"/>
  </r>
  <r>
    <s v="aadediabetes"/>
    <s v="fuelyourcore"/>
    <m/>
    <m/>
    <m/>
    <m/>
    <m/>
    <m/>
    <m/>
    <m/>
    <s v="No"/>
    <n v="238"/>
    <m/>
    <m/>
    <x v="0"/>
    <d v="2019-05-31T18:34:02.000"/>
    <s v="People with diabetes (PWDs) face an increased risk of developing depression, but @FuelYourCore has 6 ways diabetes educators can support the mental health of PWDs, resources included. https://t.co/eVoyomdIaA #MentalHealthMonth https://t.co/HymlWtngYS"/>
    <s v="https://bit.ly/2I9xNTG"/>
    <s v="bit.ly"/>
    <x v="46"/>
    <s v="https://pbs.twimg.com/media/D76nottXYAUNC1x.jpg"/>
    <s v="https://pbs.twimg.com/media/D76nottXYAUNC1x.jpg"/>
    <x v="177"/>
    <s v="https://twitter.com/#!/aadediabetes/status/1134528477313548288"/>
    <m/>
    <m/>
    <s v="1134528477313548288"/>
    <m/>
    <b v="0"/>
    <n v="3"/>
    <s v=""/>
    <b v="0"/>
    <s v="en"/>
    <m/>
    <s v=""/>
    <b v="0"/>
    <n v="5"/>
    <s v=""/>
    <s v="Sprout Social"/>
    <b v="0"/>
    <s v="1134528477313548288"/>
    <s v="Retweet"/>
    <n v="0"/>
    <n v="0"/>
    <m/>
    <m/>
    <m/>
    <m/>
    <m/>
    <m/>
    <m/>
    <m/>
    <n v="1"/>
    <s v="1"/>
    <s v="1"/>
    <n v="1"/>
    <n v="3.5714285714285716"/>
    <n v="2"/>
    <n v="7.142857142857143"/>
    <n v="0"/>
    <n v="0"/>
    <n v="25"/>
    <n v="89.28571428571429"/>
    <n v="28"/>
  </r>
  <r>
    <s v="accuchek_us"/>
    <s v="fuelyourcore"/>
    <m/>
    <m/>
    <m/>
    <m/>
    <m/>
    <m/>
    <m/>
    <m/>
    <s v="No"/>
    <n v="239"/>
    <m/>
    <m/>
    <x v="0"/>
    <d v="2019-05-31T18:59:30.000"/>
    <s v="RT @AADEdiabetes: People with diabetes (PWDs) face an increased risk of developing depression, but @FuelYourCore has 6 ways diabetes educat…"/>
    <m/>
    <m/>
    <x v="3"/>
    <m/>
    <s v="http://pbs.twimg.com/profile_images/793498273403199488/OoFtxree_normal.jpg"/>
    <x v="178"/>
    <s v="https://twitter.com/#!/accuchek_us/status/1134534888563105792"/>
    <m/>
    <m/>
    <s v="1134534888563105792"/>
    <m/>
    <b v="0"/>
    <n v="0"/>
    <s v=""/>
    <b v="0"/>
    <s v="en"/>
    <m/>
    <s v=""/>
    <b v="0"/>
    <n v="5"/>
    <s v="1134528477313548288"/>
    <s v="Twitter Web App"/>
    <b v="0"/>
    <s v="1134528477313548288"/>
    <s v="Tweet"/>
    <n v="0"/>
    <n v="0"/>
    <m/>
    <m/>
    <m/>
    <m/>
    <m/>
    <m/>
    <m/>
    <m/>
    <n v="1"/>
    <s v="1"/>
    <s v="1"/>
    <n v="0"/>
    <n v="0"/>
    <n v="2"/>
    <n v="10"/>
    <n v="0"/>
    <n v="0"/>
    <n v="18"/>
    <n v="90"/>
    <n v="20"/>
  </r>
  <r>
    <s v="aadediabetes"/>
    <s v="aadediabetes"/>
    <m/>
    <m/>
    <m/>
    <m/>
    <m/>
    <m/>
    <m/>
    <m/>
    <s v="No"/>
    <n v="240"/>
    <m/>
    <m/>
    <x v="2"/>
    <d v="2019-05-30T15:48:02.000"/>
    <s v="Diabetes related retinopathy is the most common cause of vision loss among people with diabetes and a leading cause of blindness among working-age adults. For #HealthyVisionMonth, learn easy ways to keep your eyes healthy for years: https://t.co/e2M9WJRPY7 #MyVisionMyFuture https://t.co/MZiu0CyAUA"/>
    <s v="https://nei.nih.gov/hvm"/>
    <s v="nih.gov"/>
    <x v="47"/>
    <s v="https://pbs.twimg.com/media/D704DWlWwAA7739.jpg"/>
    <s v="https://pbs.twimg.com/media/D704DWlWwAA7739.jpg"/>
    <x v="179"/>
    <s v="https://twitter.com/#!/aadediabetes/status/1134124314515689474"/>
    <m/>
    <m/>
    <s v="1134124314515689474"/>
    <m/>
    <b v="0"/>
    <n v="3"/>
    <s v=""/>
    <b v="0"/>
    <s v="en"/>
    <m/>
    <s v=""/>
    <b v="0"/>
    <n v="4"/>
    <s v=""/>
    <s v="Sprout Social"/>
    <b v="0"/>
    <s v="1134124314515689474"/>
    <s v="Retweet"/>
    <n v="0"/>
    <n v="0"/>
    <m/>
    <m/>
    <m/>
    <m/>
    <m/>
    <m/>
    <m/>
    <m/>
    <n v="1"/>
    <s v="1"/>
    <s v="1"/>
    <n v="3"/>
    <n v="7.894736842105263"/>
    <n v="1"/>
    <n v="2.6315789473684212"/>
    <n v="0"/>
    <n v="0"/>
    <n v="34"/>
    <n v="89.47368421052632"/>
    <n v="38"/>
  </r>
  <r>
    <s v="accuchek_us"/>
    <s v="aadediabetes"/>
    <m/>
    <m/>
    <m/>
    <m/>
    <m/>
    <m/>
    <m/>
    <m/>
    <s v="No"/>
    <n v="241"/>
    <m/>
    <m/>
    <x v="0"/>
    <d v="2019-05-30T17:38:18.000"/>
    <s v="RT @AADEdiabetes: Diabetes related retinopathy is the most common cause of vision loss among people with diabetes and a leading cause of bl…"/>
    <m/>
    <m/>
    <x v="3"/>
    <m/>
    <s v="http://pbs.twimg.com/profile_images/793498273403199488/OoFtxree_normal.jpg"/>
    <x v="180"/>
    <s v="https://twitter.com/#!/accuchek_us/status/1134152066174263296"/>
    <m/>
    <m/>
    <s v="1134152066174263296"/>
    <m/>
    <b v="0"/>
    <n v="0"/>
    <s v=""/>
    <b v="0"/>
    <s v="en"/>
    <m/>
    <s v=""/>
    <b v="0"/>
    <n v="4"/>
    <s v="1134124314515689474"/>
    <s v="Twitter Web App"/>
    <b v="0"/>
    <s v="1134124314515689474"/>
    <s v="Tweet"/>
    <n v="0"/>
    <n v="0"/>
    <m/>
    <m/>
    <m/>
    <m/>
    <m/>
    <m/>
    <m/>
    <m/>
    <n v="2"/>
    <s v="1"/>
    <s v="1"/>
    <n v="1"/>
    <n v="4.3478260869565215"/>
    <n v="1"/>
    <n v="4.3478260869565215"/>
    <n v="0"/>
    <n v="0"/>
    <n v="21"/>
    <n v="91.30434782608695"/>
    <n v="23"/>
  </r>
  <r>
    <s v="accuchek_us"/>
    <s v="jdrfresearch"/>
    <m/>
    <m/>
    <m/>
    <m/>
    <m/>
    <m/>
    <m/>
    <m/>
    <s v="No"/>
    <n v="243"/>
    <m/>
    <m/>
    <x v="0"/>
    <d v="2019-05-31T19:37:01.000"/>
    <s v="RT @JDRFResearch: In about 1% of cancer patients treated with immunotherapies,  their immune system goes haywire, and it attacks the beta c…"/>
    <m/>
    <m/>
    <x v="3"/>
    <m/>
    <s v="http://pbs.twimg.com/profile_images/793498273403199488/OoFtxree_normal.jpg"/>
    <x v="181"/>
    <s v="https://twitter.com/#!/accuchek_us/status/1134544330406973440"/>
    <m/>
    <m/>
    <s v="1134544330406973440"/>
    <m/>
    <b v="0"/>
    <n v="0"/>
    <s v=""/>
    <b v="0"/>
    <s v="en"/>
    <m/>
    <s v=""/>
    <b v="0"/>
    <n v="5"/>
    <s v="1134520384122961921"/>
    <s v="Twitter Web App"/>
    <b v="0"/>
    <s v="1134520384122961921"/>
    <s v="Tweet"/>
    <n v="0"/>
    <n v="0"/>
    <m/>
    <m/>
    <m/>
    <m/>
    <m/>
    <m/>
    <m/>
    <m/>
    <n v="1"/>
    <s v="1"/>
    <s v="17"/>
    <n v="0"/>
    <n v="0"/>
    <n v="3"/>
    <n v="13.636363636363637"/>
    <n v="0"/>
    <n v="0"/>
    <n v="19"/>
    <n v="86.36363636363636"/>
    <n v="22"/>
  </r>
  <r>
    <s v="diabetes4cast"/>
    <s v="diabetes4cast"/>
    <m/>
    <m/>
    <m/>
    <m/>
    <m/>
    <m/>
    <m/>
    <m/>
    <s v="No"/>
    <n v="244"/>
    <m/>
    <m/>
    <x v="2"/>
    <d v="2019-05-31T20:30:00.000"/>
    <s v="What's for dinner this weekend?_x000a_ https://t.co/Q4wtQ19ylW https://t.co/1WqUqDUJ76"/>
    <s v="http://www.diabetesforecast.org/2015/nov-dec/recipes/golden-roasted-turkey-breast.html"/>
    <s v="diabetesforecast.org"/>
    <x v="3"/>
    <s v="https://pbs.twimg.com/media/D75kFdKXoAAGY5q.jpg"/>
    <s v="https://pbs.twimg.com/media/D75kFdKXoAAGY5q.jpg"/>
    <x v="182"/>
    <s v="https://twitter.com/#!/diabetes4cast/status/1134557663059038208"/>
    <m/>
    <m/>
    <s v="1134557663059038208"/>
    <m/>
    <b v="0"/>
    <n v="5"/>
    <s v=""/>
    <b v="0"/>
    <s v="en"/>
    <m/>
    <s v=""/>
    <b v="0"/>
    <n v="2"/>
    <s v=""/>
    <s v="TweetDeck"/>
    <b v="0"/>
    <s v="1134557663059038208"/>
    <s v="Retweet"/>
    <n v="0"/>
    <n v="0"/>
    <m/>
    <m/>
    <m/>
    <m/>
    <m/>
    <m/>
    <m/>
    <m/>
    <n v="1"/>
    <s v="1"/>
    <s v="1"/>
    <n v="0"/>
    <n v="0"/>
    <n v="0"/>
    <n v="0"/>
    <n v="0"/>
    <n v="0"/>
    <n v="5"/>
    <n v="100"/>
    <n v="5"/>
  </r>
  <r>
    <s v="accuchek_us"/>
    <s v="diabetes4cast"/>
    <m/>
    <m/>
    <m/>
    <m/>
    <m/>
    <m/>
    <m/>
    <m/>
    <s v="No"/>
    <n v="245"/>
    <m/>
    <m/>
    <x v="0"/>
    <d v="2019-05-31T20:55:17.000"/>
    <s v="RT @Diabetes4cast: What's for dinner this weekend?_x000a_ https://t.co/Q4wtQ19ylW https://t.co/1WqUqDUJ76"/>
    <s v="http://www.diabetesforecast.org/2015/nov-dec/recipes/golden-roasted-turkey-breast.html"/>
    <s v="diabetesforecast.org"/>
    <x v="3"/>
    <s v="https://pbs.twimg.com/media/D75kFdKXoAAGY5q.jpg"/>
    <s v="https://pbs.twimg.com/media/D75kFdKXoAAGY5q.jpg"/>
    <x v="183"/>
    <s v="https://twitter.com/#!/accuchek_us/status/1134564024232873985"/>
    <m/>
    <m/>
    <s v="1134564024232873985"/>
    <m/>
    <b v="0"/>
    <n v="0"/>
    <s v=""/>
    <b v="0"/>
    <s v="en"/>
    <m/>
    <s v=""/>
    <b v="0"/>
    <n v="2"/>
    <s v="1134557663059038208"/>
    <s v="Twitter Web App"/>
    <b v="0"/>
    <s v="1134557663059038208"/>
    <s v="Tweet"/>
    <n v="0"/>
    <n v="0"/>
    <m/>
    <m/>
    <m/>
    <m/>
    <m/>
    <m/>
    <m/>
    <m/>
    <n v="1"/>
    <s v="1"/>
    <s v="1"/>
    <n v="0"/>
    <n v="0"/>
    <n v="0"/>
    <n v="0"/>
    <n v="0"/>
    <n v="0"/>
    <n v="7"/>
    <n v="100"/>
    <n v="7"/>
  </r>
  <r>
    <s v="accuchek_us"/>
    <s v="yojennnny"/>
    <m/>
    <m/>
    <m/>
    <m/>
    <m/>
    <m/>
    <m/>
    <m/>
    <s v="No"/>
    <n v="246"/>
    <m/>
    <m/>
    <x v="1"/>
    <d v="2019-05-31T21:04:12.000"/>
    <s v="@yojennnny I am not sure I have the right words to comfort for you, but I was diagnosed with LADA (form of type 1 diabetes) in 2004. I'm not sure if you looked at JDRF's site https://t.co/Rs8zTi4lJv or ADA https://t.co/JlAaKvGg5i but there is a wealth of information. 1 of 2"/>
    <s v="https://www.jdrf.org/t1d-resources/about/symptoms/ http://www.diabetes.org/diabetes-basics/type-2/?loc=util-header_type2"/>
    <s v="jdrf.org diabetes.org"/>
    <x v="3"/>
    <m/>
    <s v="http://pbs.twimg.com/profile_images/793498273403199488/OoFtxree_normal.jpg"/>
    <x v="184"/>
    <s v="https://twitter.com/#!/accuchek_us/status/1134566270723133441"/>
    <m/>
    <m/>
    <s v="1134566270723133441"/>
    <s v="1134555432339423232"/>
    <b v="0"/>
    <n v="0"/>
    <s v="1858715516"/>
    <b v="0"/>
    <s v="en"/>
    <m/>
    <s v=""/>
    <b v="0"/>
    <n v="0"/>
    <s v=""/>
    <s v="Twitter Web App"/>
    <b v="0"/>
    <s v="1134555432339423232"/>
    <s v="Tweet"/>
    <n v="0"/>
    <n v="0"/>
    <m/>
    <m/>
    <m/>
    <m/>
    <m/>
    <m/>
    <m/>
    <m/>
    <n v="2"/>
    <s v="1"/>
    <s v="1"/>
    <n v="2"/>
    <n v="4.166666666666667"/>
    <n v="0"/>
    <n v="0"/>
    <n v="0"/>
    <n v="0"/>
    <n v="46"/>
    <n v="95.83333333333333"/>
    <n v="48"/>
  </r>
  <r>
    <s v="accuchek_us"/>
    <s v="yojennnny"/>
    <m/>
    <m/>
    <m/>
    <m/>
    <m/>
    <m/>
    <m/>
    <m/>
    <s v="No"/>
    <n v="247"/>
    <m/>
    <m/>
    <x v="1"/>
    <d v="2019-05-31T21:06:17.000"/>
    <s v="@yojennnny If you live by a pharmacy that has a clinic, you could stop by and address your concerns with them or nurse and they might be able to check your blood sugar. 2 of 2 -cs"/>
    <m/>
    <m/>
    <x v="3"/>
    <m/>
    <s v="http://pbs.twimg.com/profile_images/793498273403199488/OoFtxree_normal.jpg"/>
    <x v="185"/>
    <s v="https://twitter.com/#!/accuchek_us/status/1134566795002679297"/>
    <m/>
    <m/>
    <s v="1134566795002679297"/>
    <s v="1134555432339423232"/>
    <b v="0"/>
    <n v="0"/>
    <s v="1858715516"/>
    <b v="0"/>
    <s v="en"/>
    <m/>
    <s v=""/>
    <b v="0"/>
    <n v="0"/>
    <s v=""/>
    <s v="Twitter Web App"/>
    <b v="0"/>
    <s v="1134555432339423232"/>
    <s v="Tweet"/>
    <n v="0"/>
    <n v="0"/>
    <m/>
    <m/>
    <m/>
    <m/>
    <m/>
    <m/>
    <m/>
    <m/>
    <n v="2"/>
    <s v="1"/>
    <s v="1"/>
    <n v="0"/>
    <n v="0"/>
    <n v="1"/>
    <n v="2.7027027027027026"/>
    <n v="0"/>
    <n v="0"/>
    <n v="36"/>
    <n v="97.29729729729729"/>
    <n v="37"/>
  </r>
  <r>
    <s v="accuchek_us"/>
    <s v="diabetes"/>
    <m/>
    <m/>
    <m/>
    <m/>
    <m/>
    <m/>
    <m/>
    <m/>
    <s v="No"/>
    <n v="248"/>
    <m/>
    <m/>
    <x v="0"/>
    <d v="2019-06-03T13:28:05.000"/>
    <s v="RT @GingerVieira: Trigger Finger is a lesser known complication of diabetes -- learn everything you need to know in my latest for @Diabetes…"/>
    <m/>
    <m/>
    <x v="3"/>
    <m/>
    <s v="http://pbs.twimg.com/profile_images/793498273403199488/OoFtxree_normal.jpg"/>
    <x v="186"/>
    <s v="https://twitter.com/#!/accuchek_us/status/1135538646398984193"/>
    <m/>
    <m/>
    <s v="1135538646398984193"/>
    <m/>
    <b v="0"/>
    <n v="0"/>
    <s v=""/>
    <b v="0"/>
    <s v="en"/>
    <m/>
    <s v=""/>
    <b v="0"/>
    <n v="3"/>
    <s v="1135535881069170689"/>
    <s v="Twitter Web App"/>
    <b v="0"/>
    <s v="1135535881069170689"/>
    <s v="Tweet"/>
    <n v="0"/>
    <n v="0"/>
    <m/>
    <m/>
    <m/>
    <m/>
    <m/>
    <m/>
    <m/>
    <m/>
    <n v="1"/>
    <s v="1"/>
    <s v="1"/>
    <n v="0"/>
    <n v="0"/>
    <n v="1"/>
    <n v="4.545454545454546"/>
    <n v="0"/>
    <n v="0"/>
    <n v="21"/>
    <n v="95.45454545454545"/>
    <n v="22"/>
  </r>
  <r>
    <s v="soylapolaca"/>
    <s v="roche"/>
    <m/>
    <m/>
    <m/>
    <m/>
    <m/>
    <m/>
    <m/>
    <m/>
    <s v="No"/>
    <n v="250"/>
    <m/>
    <m/>
    <x v="0"/>
    <d v="2019-06-02T19:45:30.000"/>
    <s v="Yo estoy segura que si me ayudan con muchos RT , los amigos de @accuchek_us y ACCU-CHEK ARGENTINA le van a dar una mano a la BEBA!!! Porque ya sabemos que si esperamos por IOMA el tema va a estar complicado. Tiene UN AÑO Y MEDIO...Atydemos porfa...Vamos ROCHE ! @Roche https://t.co/LCkjspLhbX"/>
    <s v="https://twitter.com/MyriBeatriz/status/1134917437193891841"/>
    <s v="twitter.com"/>
    <x v="3"/>
    <m/>
    <s v="http://pbs.twimg.com/profile_images/1140400849098825731/Q80NqNJY_normal.png"/>
    <x v="187"/>
    <s v="https://twitter.com/#!/soylapolaca/status/1135271241689047046"/>
    <m/>
    <m/>
    <s v="1135271241689047046"/>
    <m/>
    <b v="0"/>
    <n v="11"/>
    <s v=""/>
    <b v="1"/>
    <s v="es"/>
    <m/>
    <s v="1134917437193891841"/>
    <b v="0"/>
    <n v="39"/>
    <s v=""/>
    <s v="Twitter Web Client"/>
    <b v="0"/>
    <s v="1135271241689047046"/>
    <s v="Tweet"/>
    <n v="0"/>
    <n v="0"/>
    <m/>
    <m/>
    <m/>
    <m/>
    <m/>
    <m/>
    <m/>
    <m/>
    <n v="1"/>
    <s v="3"/>
    <s v="4"/>
    <n v="0"/>
    <n v="0"/>
    <n v="0"/>
    <n v="0"/>
    <n v="0"/>
    <n v="0"/>
    <n v="51"/>
    <n v="100"/>
    <n v="51"/>
  </r>
  <r>
    <s v="soylapolaca"/>
    <s v="accuchek_us"/>
    <m/>
    <m/>
    <m/>
    <m/>
    <m/>
    <m/>
    <m/>
    <m/>
    <s v="Yes"/>
    <n v="252"/>
    <m/>
    <m/>
    <x v="0"/>
    <d v="2019-06-02T22:08:10.000"/>
    <s v="RT @soylapolaca: Yo estoy segura que si me ayudan con muchos RT , los amigos de @accuchek_us y ACCU-CHEK ARGENTINA le van a dar una mano a…"/>
    <m/>
    <m/>
    <x v="3"/>
    <m/>
    <s v="http://pbs.twimg.com/profile_images/1140400849098825731/Q80NqNJY_normal.png"/>
    <x v="188"/>
    <s v="https://twitter.com/#!/soylapolaca/status/1135307144235032582"/>
    <m/>
    <m/>
    <s v="1135307144235032582"/>
    <m/>
    <b v="0"/>
    <n v="0"/>
    <s v=""/>
    <b v="1"/>
    <s v="es"/>
    <m/>
    <s v="1134917437193891841"/>
    <b v="0"/>
    <n v="39"/>
    <s v="1135271241689047046"/>
    <s v="Twitter Web Client"/>
    <b v="0"/>
    <s v="1135271241689047046"/>
    <s v="Tweet"/>
    <n v="0"/>
    <n v="0"/>
    <m/>
    <m/>
    <m/>
    <m/>
    <m/>
    <m/>
    <m/>
    <m/>
    <n v="2"/>
    <s v="3"/>
    <s v="1"/>
    <n v="0"/>
    <n v="0"/>
    <n v="0"/>
    <n v="0"/>
    <n v="0"/>
    <n v="0"/>
    <n v="27"/>
    <n v="100"/>
    <n v="27"/>
  </r>
  <r>
    <s v="accuchek_us"/>
    <s v="soylapolaca"/>
    <m/>
    <m/>
    <m/>
    <m/>
    <m/>
    <m/>
    <m/>
    <m/>
    <s v="Yes"/>
    <n v="253"/>
    <m/>
    <m/>
    <x v="1"/>
    <d v="2019-06-03T15:57:54.000"/>
    <s v="@soylapolaca ¡Hola, La Polaca! Desafortunadamente, estamos ubicados en los Estados Unidos y no podemos ayudar con productos fuera de los Estados Unidos. Por favor, visite https://t.co/3R0P6sHKkC o llame al 0800-333-6365 / 6081 para obtener más ayuda en Argentina. ¡Que tenga un buen día! -Kari"/>
    <s v="https://www.accu-chek.com.ar/"/>
    <s v="com.ar"/>
    <x v="3"/>
    <m/>
    <s v="http://pbs.twimg.com/profile_images/793498273403199488/OoFtxree_normal.jpg"/>
    <x v="189"/>
    <s v="https://twitter.com/#!/accuchek_us/status/1135576349756788736"/>
    <m/>
    <m/>
    <s v="1135576349756788736"/>
    <s v="1135271241689047046"/>
    <b v="0"/>
    <n v="0"/>
    <s v="164440463"/>
    <b v="0"/>
    <s v="es"/>
    <m/>
    <s v=""/>
    <b v="0"/>
    <n v="0"/>
    <s v=""/>
    <s v="Salesforce - Social Studio"/>
    <b v="0"/>
    <s v="1135271241689047046"/>
    <s v="Tweet"/>
    <n v="0"/>
    <n v="0"/>
    <m/>
    <m/>
    <m/>
    <m/>
    <m/>
    <m/>
    <m/>
    <m/>
    <n v="1"/>
    <s v="1"/>
    <s v="3"/>
    <n v="1"/>
    <n v="2.272727272727273"/>
    <n v="0"/>
    <n v="0"/>
    <n v="0"/>
    <n v="0"/>
    <n v="43"/>
    <n v="97.72727272727273"/>
    <n v="44"/>
  </r>
  <r>
    <s v="diabetesmine"/>
    <s v="grumpy_pumper"/>
    <m/>
    <m/>
    <m/>
    <m/>
    <m/>
    <m/>
    <m/>
    <m/>
    <s v="No"/>
    <n v="254"/>
    <m/>
    <m/>
    <x v="0"/>
    <d v="2019-05-29T12:22:12.000"/>
    <s v="For @grumpy_pumper it all began with a blister. He was 20 years into his type 1 diagnosis, and had experienced nerve damage in his feet for a number of years prior, but nothing life-impacting so far... https://t.co/aMKXfHvrG2 #dblog #doc #diabetes -RK https://t.co/DQxAuB5Kov"/>
    <s v="https://www.healthline.com/diabetesmine/diabetes-foot-complications-tools?utm_source=twitter&amp;utm_medium=social&amp;utm_campaign=diabetesmineom"/>
    <s v="healthline.com"/>
    <x v="48"/>
    <s v="https://pbs.twimg.com/media/D7u_WFJWkAEjGjK.png"/>
    <s v="https://pbs.twimg.com/media/D7u_WFJWkAEjGjK.png"/>
    <x v="190"/>
    <s v="https://twitter.com/#!/diabetesmine/status/1133710127129923585"/>
    <m/>
    <m/>
    <s v="1133710127129923585"/>
    <m/>
    <b v="0"/>
    <n v="11"/>
    <s v=""/>
    <b v="0"/>
    <s v="en"/>
    <m/>
    <s v=""/>
    <b v="0"/>
    <n v="5"/>
    <s v=""/>
    <s v="TweetDeck"/>
    <b v="0"/>
    <s v="1133710127129923585"/>
    <s v="Retweet"/>
    <n v="0"/>
    <n v="0"/>
    <m/>
    <m/>
    <m/>
    <m/>
    <m/>
    <m/>
    <m/>
    <m/>
    <n v="1"/>
    <s v="1"/>
    <s v="1"/>
    <n v="0"/>
    <n v="0"/>
    <n v="2"/>
    <n v="4.878048780487805"/>
    <n v="0"/>
    <n v="0"/>
    <n v="39"/>
    <n v="95.1219512195122"/>
    <n v="41"/>
  </r>
  <r>
    <s v="diabetesmine"/>
    <s v="diabetesmine"/>
    <m/>
    <m/>
    <m/>
    <m/>
    <m/>
    <m/>
    <m/>
    <m/>
    <s v="No"/>
    <n v="255"/>
    <m/>
    <m/>
    <x v="2"/>
    <d v="2019-05-30T14:30:00.000"/>
    <s v="Be sure to get your application in for the 2019 Diabetes Mine Patient Voices Contest! https://t.co/H9cQxJGbbs #dblog #doc #diabetes #ddata - RK https://t.co/N3TDdT4Klu"/>
    <s v="https://www.healthline.com/diabetesmine/apply-for-2019-diabetesmine-patient-voices-contest?utm_source=twitter&amp;utm_medium=social&amp;utm_campaign=diabetesmineom&amp;utm_content=Technology+News"/>
    <s v="healthline.com"/>
    <x v="49"/>
    <s v="https://pbs.twimg.com/media/D70QpaIW4AQD-Wv.png"/>
    <s v="https://pbs.twimg.com/media/D70QpaIW4AQD-Wv.png"/>
    <x v="191"/>
    <s v="https://twitter.com/#!/diabetesmine/status/1134104677568507904"/>
    <m/>
    <m/>
    <s v="1134104677568507904"/>
    <m/>
    <b v="0"/>
    <n v="0"/>
    <s v=""/>
    <b v="0"/>
    <s v="en"/>
    <m/>
    <s v=""/>
    <b v="0"/>
    <n v="1"/>
    <s v=""/>
    <s v="TweetDeck"/>
    <b v="0"/>
    <s v="1134104677568507904"/>
    <s v="Retweet"/>
    <n v="0"/>
    <n v="0"/>
    <m/>
    <m/>
    <m/>
    <m/>
    <m/>
    <m/>
    <m/>
    <m/>
    <n v="5"/>
    <s v="1"/>
    <s v="1"/>
    <n v="1"/>
    <n v="5"/>
    <n v="0"/>
    <n v="0"/>
    <n v="0"/>
    <n v="0"/>
    <n v="19"/>
    <n v="95"/>
    <n v="20"/>
  </r>
  <r>
    <s v="diabetesmine"/>
    <s v="diabetesmine"/>
    <m/>
    <m/>
    <m/>
    <m/>
    <m/>
    <m/>
    <m/>
    <m/>
    <s v="No"/>
    <n v="256"/>
    <m/>
    <m/>
    <x v="2"/>
    <d v="2019-05-30T13:30:00.000"/>
    <s v="Tools to help PWDs experiencing foot complications https://t.co/aMKXfHN2xA #dblog #doc #diabetes -RK https://t.co/c4KVbypDo3"/>
    <s v="https://www.healthline.com/diabetesmine/diabetes-foot-complications-tools?utm_source=twitter&amp;utm_medium=social&amp;utm_campaign=diabetesmineom"/>
    <s v="healthline.com"/>
    <x v="48"/>
    <s v="https://pbs.twimg.com/media/D70Jw9RW4AA0hec.png"/>
    <s v="https://pbs.twimg.com/media/D70Jw9RW4AA0hec.png"/>
    <x v="192"/>
    <s v="https://twitter.com/#!/diabetesmine/status/1134089578610974720"/>
    <m/>
    <m/>
    <s v="1134089578610974720"/>
    <m/>
    <b v="0"/>
    <n v="1"/>
    <s v=""/>
    <b v="0"/>
    <s v="en"/>
    <m/>
    <s v=""/>
    <b v="0"/>
    <n v="1"/>
    <s v=""/>
    <s v="TweetDeck"/>
    <b v="0"/>
    <s v="1134089578610974720"/>
    <s v="Retweet"/>
    <n v="0"/>
    <n v="0"/>
    <m/>
    <m/>
    <m/>
    <m/>
    <m/>
    <m/>
    <m/>
    <m/>
    <n v="5"/>
    <s v="1"/>
    <s v="1"/>
    <n v="0"/>
    <n v="0"/>
    <n v="0"/>
    <n v="0"/>
    <n v="0"/>
    <n v="0"/>
    <n v="11"/>
    <n v="100"/>
    <n v="11"/>
  </r>
  <r>
    <s v="diabetesmine"/>
    <s v="diabetesmine"/>
    <m/>
    <m/>
    <m/>
    <m/>
    <m/>
    <m/>
    <m/>
    <m/>
    <s v="No"/>
    <n v="257"/>
    <m/>
    <m/>
    <x v="2"/>
    <d v="2019-05-30T19:30:00.000"/>
    <s v="Why does the ADA need rebranding? https://t.co/EFB3KZ868M #dblog #doc #diabetes -RK https://t.co/pCHmlOwiac"/>
    <s v="https://www.healthline.com/diabetesmine/american-diabetes-association-rebranding?utm_source=twitter&amp;utm_medium=social&amp;utm_campaign=diabetesmineom"/>
    <s v="healthline.com"/>
    <x v="48"/>
    <s v="https://pbs.twimg.com/media/D70O-4qWsAAz78V.png"/>
    <s v="https://pbs.twimg.com/media/D70O-4qWsAAz78V.png"/>
    <x v="193"/>
    <s v="https://twitter.com/#!/diabetesmine/status/1134180174172319745"/>
    <m/>
    <m/>
    <s v="1134180174172319745"/>
    <m/>
    <b v="0"/>
    <n v="1"/>
    <s v=""/>
    <b v="0"/>
    <s v="en"/>
    <m/>
    <s v=""/>
    <b v="0"/>
    <n v="1"/>
    <s v=""/>
    <s v="TweetDeck"/>
    <b v="0"/>
    <s v="1134180174172319745"/>
    <s v="Retweet"/>
    <n v="0"/>
    <n v="0"/>
    <m/>
    <m/>
    <m/>
    <m/>
    <m/>
    <m/>
    <m/>
    <m/>
    <n v="5"/>
    <s v="1"/>
    <s v="1"/>
    <n v="0"/>
    <n v="0"/>
    <n v="0"/>
    <n v="0"/>
    <n v="0"/>
    <n v="0"/>
    <n v="10"/>
    <n v="100"/>
    <n v="10"/>
  </r>
  <r>
    <s v="diabetesmine"/>
    <s v="diabetesmine"/>
    <m/>
    <m/>
    <m/>
    <m/>
    <m/>
    <m/>
    <m/>
    <m/>
    <s v="No"/>
    <n v="258"/>
    <m/>
    <m/>
    <x v="2"/>
    <d v="2019-05-31T19:30:00.000"/>
    <s v="Here's our rundown of great #DOC posts that caught our eye this past month https://t.co/Fd3pQo7PEh #dblog #diabetes -RK https://t.co/ltNLkcCh7b"/>
    <s v="https://www.healthline.com/diabetesmine/around-diabetes-online-community-may-2019?utm_source=twitter&amp;utm_medium=social&amp;utm_campaign=diabetesmineom"/>
    <s v="healthline.com"/>
    <x v="50"/>
    <s v="https://pbs.twimg.com/media/D75WQbZWkAAXMbz.png"/>
    <s v="https://pbs.twimg.com/media/D75WQbZWkAAXMbz.png"/>
    <x v="194"/>
    <s v="https://twitter.com/#!/diabetesmine/status/1134542562990133248"/>
    <m/>
    <m/>
    <s v="1134542562990133248"/>
    <m/>
    <b v="0"/>
    <n v="1"/>
    <s v=""/>
    <b v="0"/>
    <s v="en"/>
    <m/>
    <s v=""/>
    <b v="0"/>
    <n v="2"/>
    <s v=""/>
    <s v="TweetDeck"/>
    <b v="0"/>
    <s v="1134542562990133248"/>
    <s v="Retweet"/>
    <n v="0"/>
    <n v="0"/>
    <m/>
    <m/>
    <m/>
    <m/>
    <m/>
    <m/>
    <m/>
    <m/>
    <n v="5"/>
    <s v="1"/>
    <s v="1"/>
    <n v="1"/>
    <n v="5.882352941176471"/>
    <n v="0"/>
    <n v="0"/>
    <n v="0"/>
    <n v="0"/>
    <n v="16"/>
    <n v="94.11764705882354"/>
    <n v="17"/>
  </r>
  <r>
    <s v="diabetesmine"/>
    <s v="diabetesmine"/>
    <m/>
    <m/>
    <m/>
    <m/>
    <m/>
    <m/>
    <m/>
    <m/>
    <s v="No"/>
    <n v="259"/>
    <m/>
    <m/>
    <x v="2"/>
    <d v="2019-06-03T16:30:00.000"/>
    <s v="Don't forget to apply for the Diabetes Mine Patient Voices Contest! https://t.co/ybWL3wnyN1 #dblog #doc #diabetes -RK https://t.co/4pgLw6KJcy"/>
    <s v="https://www.healthline.com/diabetesmine/apply-for-2019-diabetesmine-patient-voices-contest?utm_source=instagram&amp;utm_medium=social&amp;utm_campaign=diabetesmineom&amp;utm_content=Technology+News"/>
    <s v="healthline.com"/>
    <x v="48"/>
    <s v="https://pbs.twimg.com/media/D8Iwn18WkAA2Q2z.png"/>
    <s v="https://pbs.twimg.com/media/D8Iwn18WkAA2Q2z.png"/>
    <x v="195"/>
    <s v="https://twitter.com/#!/diabetesmine/status/1135584429634547717"/>
    <m/>
    <m/>
    <s v="1135584429634547717"/>
    <m/>
    <b v="0"/>
    <n v="1"/>
    <s v=""/>
    <b v="0"/>
    <s v="en"/>
    <m/>
    <s v=""/>
    <b v="0"/>
    <n v="2"/>
    <s v=""/>
    <s v="TweetDeck"/>
    <b v="0"/>
    <s v="1135584429634547717"/>
    <s v="Retweet"/>
    <n v="0"/>
    <n v="0"/>
    <m/>
    <m/>
    <m/>
    <m/>
    <m/>
    <m/>
    <m/>
    <m/>
    <n v="5"/>
    <s v="1"/>
    <s v="1"/>
    <n v="1"/>
    <n v="6.666666666666667"/>
    <n v="0"/>
    <n v="0"/>
    <n v="0"/>
    <n v="0"/>
    <n v="14"/>
    <n v="93.33333333333333"/>
    <n v="15"/>
  </r>
  <r>
    <s v="accuchek_us"/>
    <s v="diabetesmine"/>
    <m/>
    <m/>
    <m/>
    <m/>
    <m/>
    <m/>
    <m/>
    <m/>
    <s v="No"/>
    <n v="260"/>
    <m/>
    <m/>
    <x v="0"/>
    <d v="2019-05-29T21:06:22.000"/>
    <s v="RT @DiabetesMine: For @grumpy_pumper it all began with a blister. He was 20 years into his type 1 diagnosis, and had experienced nerve dama…"/>
    <m/>
    <m/>
    <x v="3"/>
    <m/>
    <s v="http://pbs.twimg.com/profile_images/793498273403199488/OoFtxree_normal.jpg"/>
    <x v="196"/>
    <s v="https://twitter.com/#!/accuchek_us/status/1133842037919195136"/>
    <m/>
    <m/>
    <s v="1133842037919195136"/>
    <m/>
    <b v="0"/>
    <n v="0"/>
    <s v=""/>
    <b v="0"/>
    <s v="en"/>
    <m/>
    <s v=""/>
    <b v="0"/>
    <n v="5"/>
    <s v="1133710127129923585"/>
    <s v="Salesforce - Social Studio"/>
    <b v="0"/>
    <s v="1133710127129923585"/>
    <s v="Tweet"/>
    <n v="0"/>
    <n v="0"/>
    <m/>
    <m/>
    <m/>
    <m/>
    <m/>
    <m/>
    <m/>
    <m/>
    <n v="7"/>
    <s v="1"/>
    <s v="1"/>
    <m/>
    <m/>
    <m/>
    <m/>
    <m/>
    <m/>
    <m/>
    <m/>
    <m/>
  </r>
  <r>
    <s v="accuchek_us"/>
    <s v="diabetesmine"/>
    <m/>
    <m/>
    <m/>
    <m/>
    <m/>
    <m/>
    <m/>
    <m/>
    <s v="No"/>
    <n v="261"/>
    <m/>
    <m/>
    <x v="0"/>
    <d v="2019-05-30T14:57:43.000"/>
    <s v="RT @DiabetesMine: Be sure to get your application in for the 2019 Diabetes Mine Patient Voices Contest! https://t.co/H9cQxJGbbs #dblog #doc…"/>
    <s v="https://www.healthline.com/diabetesmine/apply-for-2019-diabetesmine-patient-voices-contest?utm_source=twitter&amp;utm_medium=social&amp;utm_campaign=diabetesmineom&amp;utm_content=Technology+News"/>
    <s v="healthline.com"/>
    <x v="51"/>
    <m/>
    <s v="http://pbs.twimg.com/profile_images/793498273403199488/OoFtxree_normal.jpg"/>
    <x v="197"/>
    <s v="https://twitter.com/#!/accuchek_us/status/1134111651479904256"/>
    <m/>
    <m/>
    <s v="1134111651479904256"/>
    <m/>
    <b v="0"/>
    <n v="0"/>
    <s v=""/>
    <b v="0"/>
    <s v="en"/>
    <m/>
    <s v=""/>
    <b v="0"/>
    <n v="1"/>
    <s v="1134104677568507904"/>
    <s v="Twitter Web App"/>
    <b v="0"/>
    <s v="1134104677568507904"/>
    <s v="Tweet"/>
    <n v="0"/>
    <n v="0"/>
    <m/>
    <m/>
    <m/>
    <m/>
    <m/>
    <m/>
    <m/>
    <m/>
    <n v="7"/>
    <s v="1"/>
    <s v="1"/>
    <n v="1"/>
    <n v="5.2631578947368425"/>
    <n v="0"/>
    <n v="0"/>
    <n v="0"/>
    <n v="0"/>
    <n v="18"/>
    <n v="94.73684210526316"/>
    <n v="19"/>
  </r>
  <r>
    <s v="accuchek_us"/>
    <s v="diabetesmine"/>
    <m/>
    <m/>
    <m/>
    <m/>
    <m/>
    <m/>
    <m/>
    <m/>
    <s v="No"/>
    <n v="262"/>
    <m/>
    <m/>
    <x v="0"/>
    <d v="2019-05-30T17:40:24.000"/>
    <s v="RT @DiabetesMine: Tools to help PWDs experiencing foot complications https://t.co/aMKXfHN2xA #dblog #doc #diabetes -RK https://t.co/c4KVbyp…"/>
    <s v="https://www.healthline.com/diabetesmine/diabetes-foot-complications-tools?utm_source=twitter&amp;utm_medium=social&amp;utm_campaign=diabetesmineom"/>
    <s v="healthline.com"/>
    <x v="48"/>
    <m/>
    <s v="http://pbs.twimg.com/profile_images/793498273403199488/OoFtxree_normal.jpg"/>
    <x v="198"/>
    <s v="https://twitter.com/#!/accuchek_us/status/1134152593758982144"/>
    <m/>
    <m/>
    <s v="1134152593758982144"/>
    <m/>
    <b v="0"/>
    <n v="0"/>
    <s v=""/>
    <b v="0"/>
    <s v="en"/>
    <m/>
    <s v=""/>
    <b v="0"/>
    <n v="1"/>
    <s v="1134089578610974720"/>
    <s v="Twitter Web App"/>
    <b v="0"/>
    <s v="1134089578610974720"/>
    <s v="Tweet"/>
    <n v="0"/>
    <n v="0"/>
    <m/>
    <m/>
    <m/>
    <m/>
    <m/>
    <m/>
    <m/>
    <m/>
    <n v="7"/>
    <s v="1"/>
    <s v="1"/>
    <n v="0"/>
    <n v="0"/>
    <n v="0"/>
    <n v="0"/>
    <n v="0"/>
    <n v="0"/>
    <n v="13"/>
    <n v="100"/>
    <n v="13"/>
  </r>
  <r>
    <s v="accuchek_us"/>
    <s v="diabetesmine"/>
    <m/>
    <m/>
    <m/>
    <m/>
    <m/>
    <m/>
    <m/>
    <m/>
    <s v="No"/>
    <n v="263"/>
    <m/>
    <m/>
    <x v="0"/>
    <d v="2019-05-30T20:26:20.000"/>
    <s v="RT @DiabetesMine: Why does the ADA need rebranding? https://t.co/EFB3KZ868M #dblog #doc #diabetes -RK https://t.co/pCHmlOwiac"/>
    <s v="https://www.healthline.com/diabetesmine/american-diabetes-association-rebranding?utm_source=twitter&amp;utm_medium=social&amp;utm_campaign=diabetesmineom"/>
    <s v="healthline.com"/>
    <x v="48"/>
    <s v="https://pbs.twimg.com/media/D70O-4qWsAAz78V.png"/>
    <s v="https://pbs.twimg.com/media/D70O-4qWsAAz78V.png"/>
    <x v="199"/>
    <s v="https://twitter.com/#!/accuchek_us/status/1134194353700839424"/>
    <m/>
    <m/>
    <s v="1134194353700839424"/>
    <m/>
    <b v="0"/>
    <n v="0"/>
    <s v=""/>
    <b v="0"/>
    <s v="en"/>
    <m/>
    <s v=""/>
    <b v="0"/>
    <n v="1"/>
    <s v="1134180174172319745"/>
    <s v="Twitter for iPhone"/>
    <b v="0"/>
    <s v="1134180174172319745"/>
    <s v="Tweet"/>
    <n v="0"/>
    <n v="0"/>
    <m/>
    <m/>
    <m/>
    <m/>
    <m/>
    <m/>
    <m/>
    <m/>
    <n v="7"/>
    <s v="1"/>
    <s v="1"/>
    <n v="0"/>
    <n v="0"/>
    <n v="0"/>
    <n v="0"/>
    <n v="0"/>
    <n v="0"/>
    <n v="12"/>
    <n v="100"/>
    <n v="12"/>
  </r>
  <r>
    <s v="accuchek_us"/>
    <s v="diabetesmine"/>
    <m/>
    <m/>
    <m/>
    <m/>
    <m/>
    <m/>
    <m/>
    <m/>
    <s v="No"/>
    <n v="265"/>
    <m/>
    <m/>
    <x v="0"/>
    <d v="2019-05-31T19:42:10.000"/>
    <s v="RT @DiabetesMine: Here's our rundown of great #DOC posts that caught our eye this past month https://t.co/Fd3pQo7PEh #dblog #diabetes -RK h…"/>
    <s v="https://www.healthline.com/diabetesmine/around-diabetes-online-community-may-2019?utm_source=twitter&amp;utm_medium=social&amp;utm_campaign=diabetesmineom"/>
    <s v="healthline.com"/>
    <x v="50"/>
    <m/>
    <s v="http://pbs.twimg.com/profile_images/793498273403199488/OoFtxree_normal.jpg"/>
    <x v="200"/>
    <s v="https://twitter.com/#!/accuchek_us/status/1134545624412622848"/>
    <m/>
    <m/>
    <s v="1134545624412622848"/>
    <m/>
    <b v="0"/>
    <n v="0"/>
    <s v=""/>
    <b v="0"/>
    <s v="en"/>
    <m/>
    <s v=""/>
    <b v="0"/>
    <n v="2"/>
    <s v="1134542562990133248"/>
    <s v="Twitter Web App"/>
    <b v="0"/>
    <s v="1134542562990133248"/>
    <s v="Tweet"/>
    <n v="0"/>
    <n v="0"/>
    <m/>
    <m/>
    <m/>
    <m/>
    <m/>
    <m/>
    <m/>
    <m/>
    <n v="7"/>
    <s v="1"/>
    <s v="1"/>
    <n v="1"/>
    <n v="5"/>
    <n v="0"/>
    <n v="0"/>
    <n v="0"/>
    <n v="0"/>
    <n v="19"/>
    <n v="95"/>
    <n v="20"/>
  </r>
  <r>
    <s v="accuchek_us"/>
    <s v="diabetesmine"/>
    <m/>
    <m/>
    <m/>
    <m/>
    <m/>
    <m/>
    <m/>
    <m/>
    <s v="No"/>
    <n v="266"/>
    <m/>
    <m/>
    <x v="0"/>
    <d v="2019-06-03T18:27:01.000"/>
    <s v="RT @DiabetesMine: Don't forget to apply for the Diabetes Mine Patient Voices Contest! https://t.co/ybWL3wnyN1 #dblog #doc #diabetes -RK htt…"/>
    <s v="https://www.healthline.com/diabetesmine/apply-for-2019-diabetesmine-patient-voices-contest?utm_source=instagram&amp;utm_medium=social&amp;utm_campaign=diabetesmineom&amp;utm_content=Technology+News"/>
    <s v="healthline.com"/>
    <x v="48"/>
    <m/>
    <s v="http://pbs.twimg.com/profile_images/793498273403199488/OoFtxree_normal.jpg"/>
    <x v="201"/>
    <s v="https://twitter.com/#!/accuchek_us/status/1135613876584759296"/>
    <m/>
    <m/>
    <s v="1135613876584759296"/>
    <m/>
    <b v="0"/>
    <n v="0"/>
    <s v=""/>
    <b v="0"/>
    <s v="en"/>
    <m/>
    <s v=""/>
    <b v="0"/>
    <n v="2"/>
    <s v="1135584429634547717"/>
    <s v="Twitter for iPhone"/>
    <b v="0"/>
    <s v="1135584429634547717"/>
    <s v="Tweet"/>
    <n v="0"/>
    <n v="0"/>
    <m/>
    <m/>
    <m/>
    <m/>
    <m/>
    <m/>
    <m/>
    <m/>
    <n v="7"/>
    <s v="1"/>
    <s v="1"/>
    <n v="1"/>
    <n v="5.555555555555555"/>
    <n v="0"/>
    <n v="0"/>
    <n v="0"/>
    <n v="0"/>
    <n v="17"/>
    <n v="94.44444444444444"/>
    <n v="18"/>
  </r>
  <r>
    <s v="steelhoof"/>
    <s v="roche"/>
    <m/>
    <m/>
    <m/>
    <m/>
    <m/>
    <m/>
    <m/>
    <m/>
    <s v="No"/>
    <n v="267"/>
    <m/>
    <m/>
    <x v="0"/>
    <d v="2019-06-05T02:48:59.000"/>
    <s v="Accu-Chek US @accuchek_us_x000a__x000a_#FuckYou_x000a__x000a_The box said it would use a smartphone app... no other details._x000a__x000a_I have an ATT branded Samsung J7, 4 actually._x000a__x000a_Your #Fucking_App is not compatible, won't even show_x000a__x000a_FUCK you @Roche_x000a__x000a_https://t.co/9wsUKEII7l https://t.co/EpVoRsG0TO"/>
    <s v="https://www.samsung.com/us/mobile/phones/all-other-phones/galaxy-j7-16gb--at-t--sm-j737azkaatt/"/>
    <s v="samsung.com"/>
    <x v="52"/>
    <s v="https://pbs.twimg.com/media/D8Q9Qk3UEAAhirl.jpg"/>
    <s v="https://pbs.twimg.com/media/D8Q9Qk3UEAAhirl.jpg"/>
    <x v="202"/>
    <s v="https://twitter.com/#!/steelhoof/status/1136102590368763906"/>
    <m/>
    <m/>
    <s v="1136102590368763906"/>
    <m/>
    <b v="0"/>
    <n v="0"/>
    <s v=""/>
    <b v="0"/>
    <s v="en"/>
    <m/>
    <s v=""/>
    <b v="0"/>
    <n v="0"/>
    <s v=""/>
    <s v="Twitter Web Client"/>
    <b v="0"/>
    <s v="1136102590368763906"/>
    <s v="Tweet"/>
    <n v="0"/>
    <n v="0"/>
    <m/>
    <m/>
    <m/>
    <m/>
    <m/>
    <m/>
    <m/>
    <m/>
    <n v="1"/>
    <s v="4"/>
    <s v="4"/>
    <m/>
    <m/>
    <m/>
    <m/>
    <m/>
    <m/>
    <m/>
    <m/>
    <m/>
  </r>
  <r>
    <s v="accuchek_us"/>
    <s v="roche"/>
    <m/>
    <m/>
    <m/>
    <m/>
    <m/>
    <m/>
    <m/>
    <m/>
    <s v="No"/>
    <n v="268"/>
    <m/>
    <m/>
    <x v="0"/>
    <d v="2019-06-03T21:07:58.000"/>
    <s v="@peppgrad @Roche Thanks for your interest in our products!  At the current time, US Accu-Chek products are not sold on https://t.co/g7nFFgFx1a.  For online purchasing options, please visit our website: https://t.co/61f1pbd3GG. -cs"/>
    <s v="http://www.amazon.com/ https://eshop.accu-chek.com/eShop/Shop"/>
    <s v="amazon.com accu-chek.com"/>
    <x v="3"/>
    <m/>
    <s v="http://pbs.twimg.com/profile_images/793498273403199488/OoFtxree_normal.jpg"/>
    <x v="203"/>
    <s v="https://twitter.com/#!/accuchek_us/status/1135654379263025158"/>
    <m/>
    <m/>
    <s v="1135654379263025158"/>
    <m/>
    <b v="0"/>
    <n v="1"/>
    <s v="41655655"/>
    <b v="0"/>
    <s v="en"/>
    <m/>
    <s v=""/>
    <b v="0"/>
    <n v="0"/>
    <s v=""/>
    <s v="Twitter Web App"/>
    <b v="0"/>
    <s v="1135654379263025158"/>
    <s v="Tweet"/>
    <n v="0"/>
    <n v="0"/>
    <m/>
    <m/>
    <m/>
    <m/>
    <m/>
    <m/>
    <m/>
    <m/>
    <n v="1"/>
    <s v="1"/>
    <s v="4"/>
    <m/>
    <m/>
    <m/>
    <m/>
    <m/>
    <m/>
    <m/>
    <m/>
    <m/>
  </r>
  <r>
    <s v="accuchek_us"/>
    <s v="renza"/>
    <m/>
    <m/>
    <m/>
    <m/>
    <m/>
    <m/>
    <m/>
    <m/>
    <s v="No"/>
    <n v="270"/>
    <m/>
    <m/>
    <x v="0"/>
    <d v="2019-06-05T16:14:54.000"/>
    <s v="#LanguageMatters: &quot;No one wants to be told off about the way they manage diabetes.&quot;- Renza Scibilia (@Renza)  _x000a__x000a_Listen to Episode 9 Inspiration Exchange: Diabetes Moments podcast with Apple Podcasts, Spotify, and Google Podcasts. https://t.co/XJTM1s3cl3"/>
    <s v="http://hwcdn.libsyn.com/p/f/0/e/f0e5300a03c07076/Diabetes_Moments_Renza_Scibila__mixdown.mp3?c_id=44076242&amp;cs_id=44076242&amp;destination_id=1129589&amp;expiration=1559979211&amp;hwt=7dc9a9bbe70e6b1a71e34706fe94c84e"/>
    <s v="libsyn.com"/>
    <x v="53"/>
    <m/>
    <s v="http://pbs.twimg.com/profile_images/793498273403199488/OoFtxree_normal.jpg"/>
    <x v="204"/>
    <s v="https://twitter.com/#!/accuchek_us/status/1136305405846536192"/>
    <m/>
    <m/>
    <s v="1136305405846536192"/>
    <m/>
    <b v="0"/>
    <n v="0"/>
    <s v=""/>
    <b v="0"/>
    <s v="en"/>
    <m/>
    <s v=""/>
    <b v="0"/>
    <n v="0"/>
    <s v=""/>
    <s v="Libsyn On-Publish"/>
    <b v="0"/>
    <s v="1136305405846536192"/>
    <s v="Tweet"/>
    <n v="0"/>
    <n v="0"/>
    <m/>
    <m/>
    <m/>
    <m/>
    <m/>
    <m/>
    <m/>
    <m/>
    <n v="1"/>
    <s v="1"/>
    <s v="1"/>
    <n v="1"/>
    <n v="3.0303030303030303"/>
    <n v="0"/>
    <n v="0"/>
    <n v="0"/>
    <n v="0"/>
    <n v="32"/>
    <n v="96.96969696969697"/>
    <n v="33"/>
  </r>
  <r>
    <s v="stubblefie1"/>
    <s v="accuchek_us"/>
    <m/>
    <m/>
    <m/>
    <m/>
    <m/>
    <m/>
    <m/>
    <m/>
    <s v="Yes"/>
    <n v="271"/>
    <m/>
    <m/>
    <x v="1"/>
    <d v="2019-06-07T12:29:41.000"/>
    <s v="@accuchek_us Thank you !!! I’m trying ..."/>
    <m/>
    <m/>
    <x v="3"/>
    <m/>
    <s v="http://pbs.twimg.com/profile_images/1113842429784932354/OerMamLy_normal.jpg"/>
    <x v="205"/>
    <s v="https://twitter.com/#!/stubblefie1/status/1136973500776943618"/>
    <m/>
    <m/>
    <s v="1136973500776943618"/>
    <s v="1136960024557830149"/>
    <b v="0"/>
    <n v="0"/>
    <s v="216716662"/>
    <b v="0"/>
    <s v="en"/>
    <m/>
    <s v=""/>
    <b v="0"/>
    <n v="0"/>
    <s v=""/>
    <s v="Twitter for iPhone"/>
    <b v="0"/>
    <s v="1136960024557830149"/>
    <s v="Tweet"/>
    <n v="0"/>
    <n v="0"/>
    <m/>
    <m/>
    <m/>
    <m/>
    <m/>
    <m/>
    <m/>
    <m/>
    <n v="1"/>
    <s v="1"/>
    <s v="1"/>
    <n v="1"/>
    <n v="16.666666666666668"/>
    <n v="0"/>
    <n v="0"/>
    <n v="0"/>
    <n v="0"/>
    <n v="5"/>
    <n v="83.33333333333333"/>
    <n v="6"/>
  </r>
  <r>
    <s v="accuchek_us"/>
    <s v="stubblefie1"/>
    <m/>
    <m/>
    <m/>
    <m/>
    <m/>
    <m/>
    <m/>
    <m/>
    <s v="Yes"/>
    <n v="272"/>
    <m/>
    <m/>
    <x v="1"/>
    <d v="2019-06-07T11:36:08.000"/>
    <s v="@stubblefie1 We’re sending positive vibes your way. -cs"/>
    <m/>
    <m/>
    <x v="3"/>
    <m/>
    <s v="http://pbs.twimg.com/profile_images/793498273403199488/OoFtxree_normal.jpg"/>
    <x v="206"/>
    <s v="https://twitter.com/#!/accuchek_us/status/1136960024557830149"/>
    <m/>
    <m/>
    <s v="1136960024557830149"/>
    <s v="1136957001018281984"/>
    <b v="0"/>
    <n v="1"/>
    <s v="1074515582660370433"/>
    <b v="0"/>
    <s v="en"/>
    <m/>
    <s v=""/>
    <b v="0"/>
    <n v="0"/>
    <s v=""/>
    <s v="Twitter for iPhone"/>
    <b v="0"/>
    <s v="1136957001018281984"/>
    <s v="Tweet"/>
    <n v="0"/>
    <n v="0"/>
    <m/>
    <m/>
    <m/>
    <m/>
    <m/>
    <m/>
    <m/>
    <m/>
    <n v="1"/>
    <s v="1"/>
    <s v="1"/>
    <n v="1"/>
    <n v="11.11111111111111"/>
    <n v="0"/>
    <n v="0"/>
    <n v="0"/>
    <n v="0"/>
    <n v="8"/>
    <n v="88.88888888888889"/>
    <n v="9"/>
  </r>
  <r>
    <s v="accuchek_us"/>
    <s v="renzas"/>
    <m/>
    <m/>
    <m/>
    <m/>
    <m/>
    <m/>
    <m/>
    <m/>
    <s v="No"/>
    <n v="273"/>
    <m/>
    <m/>
    <x v="0"/>
    <d v="2019-06-10T14:59:53.000"/>
    <s v="#LanguageMatters:&quot;No one wants to be told off about the way they manage diabetes.&quot;- @RenzaS _x000a__x000a_Listen to Episode 9 Inspiration Exchange: Diabetes Moments podcast with Apple Podcasts, Spotify, and Google Podcasts https://t.co/XJTM1s3cl3. #ADA2019"/>
    <s v="http://hwcdn.libsyn.com/p/f/0/e/f0e5300a03c07076/Diabetes_Moments_Renza_Scibila__mixdown.mp3?c_id=44076242&amp;cs_id=44076242&amp;destination_id=1129589&amp;expiration=1559979211&amp;hwt=7dc9a9bbe70e6b1a71e34706fe94c84e"/>
    <s v="libsyn.com"/>
    <x v="54"/>
    <m/>
    <s v="http://pbs.twimg.com/profile_images/793498273403199488/OoFtxree_normal.jpg"/>
    <x v="207"/>
    <s v="https://twitter.com/#!/accuchek_us/status/1138098464687083521"/>
    <m/>
    <m/>
    <s v="1138098464687083521"/>
    <m/>
    <b v="0"/>
    <n v="1"/>
    <s v=""/>
    <b v="0"/>
    <s v="en"/>
    <m/>
    <s v=""/>
    <b v="0"/>
    <n v="0"/>
    <s v=""/>
    <s v="Twitter Web App"/>
    <b v="0"/>
    <s v="1138098464687083521"/>
    <s v="Tweet"/>
    <n v="0"/>
    <n v="0"/>
    <m/>
    <m/>
    <m/>
    <m/>
    <m/>
    <m/>
    <m/>
    <m/>
    <n v="1"/>
    <s v="1"/>
    <s v="1"/>
    <n v="1"/>
    <n v="3.125"/>
    <n v="0"/>
    <n v="0"/>
    <n v="0"/>
    <n v="0"/>
    <n v="31"/>
    <n v="96.875"/>
    <n v="32"/>
  </r>
  <r>
    <s v="accuchek_us"/>
    <s v="cwdiabetes"/>
    <m/>
    <m/>
    <m/>
    <m/>
    <m/>
    <m/>
    <m/>
    <m/>
    <s v="No"/>
    <n v="274"/>
    <m/>
    <m/>
    <x v="0"/>
    <d v="2019-06-03T22:00:01.000"/>
    <s v="We had the honor of interviewing Jeff Hitchcock, Founder @cwdiabetes on Inspiration Exchange: Diabetes Moments podcast. Download and listen with Apple Podcasts, Spotify and Google Podcasts https://t.co/F4PKD9YXI5. https://t.co/UCPnRYLz0G"/>
    <s v="http://diabetesmoments.inspirationexchange.libsynpro.com/episode-7-friends-for-life-with-jeff-hitchcock-children-with-diabetes"/>
    <s v="libsynpro.com"/>
    <x v="3"/>
    <s v="https://pbs.twimg.com/media/D8KL5yoXsAIAxZL.jpg"/>
    <s v="https://pbs.twimg.com/media/D8KL5yoXsAIAxZL.jpg"/>
    <x v="208"/>
    <s v="https://twitter.com/#!/accuchek_us/status/1135667477613023232"/>
    <m/>
    <m/>
    <s v="1135667477613023232"/>
    <m/>
    <b v="0"/>
    <n v="0"/>
    <s v=""/>
    <b v="0"/>
    <s v="en"/>
    <m/>
    <s v=""/>
    <b v="0"/>
    <n v="0"/>
    <s v=""/>
    <s v="Twitter Media Studio"/>
    <b v="0"/>
    <s v="1135667477613023232"/>
    <s v="Tweet"/>
    <n v="0"/>
    <n v="0"/>
    <m/>
    <m/>
    <m/>
    <m/>
    <m/>
    <m/>
    <m/>
    <m/>
    <n v="2"/>
    <s v="1"/>
    <s v="1"/>
    <n v="2"/>
    <n v="7.6923076923076925"/>
    <n v="0"/>
    <n v="0"/>
    <n v="0"/>
    <n v="0"/>
    <n v="24"/>
    <n v="92.3076923076923"/>
    <n v="26"/>
  </r>
  <r>
    <s v="accuchek_us"/>
    <s v="cwdiabetes"/>
    <m/>
    <m/>
    <m/>
    <m/>
    <m/>
    <m/>
    <m/>
    <m/>
    <s v="No"/>
    <n v="275"/>
    <m/>
    <m/>
    <x v="0"/>
    <d v="2019-06-10T15:02:26.000"/>
    <s v="@grumpy_pumper @cwdiabetes We're sending bg vibes and napkins your way. -cs"/>
    <m/>
    <m/>
    <x v="3"/>
    <m/>
    <s v="http://pbs.twimg.com/profile_images/793498273403199488/OoFtxree_normal.jpg"/>
    <x v="209"/>
    <s v="https://twitter.com/#!/accuchek_us/status/1138099104704319489"/>
    <m/>
    <m/>
    <s v="1138099104704319489"/>
    <s v="1138085429905940480"/>
    <b v="0"/>
    <n v="0"/>
    <s v="809198082"/>
    <b v="0"/>
    <s v="en"/>
    <m/>
    <s v=""/>
    <b v="0"/>
    <n v="0"/>
    <s v=""/>
    <s v="Twitter Web App"/>
    <b v="0"/>
    <s v="1138085429905940480"/>
    <s v="Tweet"/>
    <n v="0"/>
    <n v="0"/>
    <m/>
    <m/>
    <m/>
    <m/>
    <m/>
    <m/>
    <m/>
    <m/>
    <n v="2"/>
    <s v="1"/>
    <s v="1"/>
    <n v="0"/>
    <n v="0"/>
    <n v="0"/>
    <n v="0"/>
    <n v="0"/>
    <n v="0"/>
    <n v="11"/>
    <n v="100"/>
    <n v="11"/>
  </r>
  <r>
    <s v="grumpy_pumper"/>
    <s v="accuchek_us"/>
    <m/>
    <m/>
    <m/>
    <m/>
    <m/>
    <m/>
    <m/>
    <m/>
    <s v="Yes"/>
    <n v="276"/>
    <m/>
    <m/>
    <x v="1"/>
    <d v="2019-05-31T12:59:40.000"/>
    <s v="@accuchek_us You know me. Always willing to bare all ;-)"/>
    <m/>
    <m/>
    <x v="3"/>
    <m/>
    <s v="http://pbs.twimg.com/profile_images/901170317749571585/wdLRMqgZ_normal.jpg"/>
    <x v="210"/>
    <s v="https://twitter.com/#!/grumpy_pumper/status/1134444331589390337"/>
    <m/>
    <m/>
    <s v="1134444331589390337"/>
    <s v="1134444073119617026"/>
    <b v="0"/>
    <n v="3"/>
    <s v="216716662"/>
    <b v="0"/>
    <s v="en"/>
    <m/>
    <s v=""/>
    <b v="0"/>
    <n v="0"/>
    <s v=""/>
    <s v="Twitter for iPhone"/>
    <b v="0"/>
    <s v="1134444073119617026"/>
    <s v="Tweet"/>
    <n v="0"/>
    <n v="0"/>
    <m/>
    <m/>
    <m/>
    <m/>
    <m/>
    <m/>
    <m/>
    <m/>
    <n v="1"/>
    <s v="1"/>
    <s v="1"/>
    <n v="1"/>
    <n v="11.11111111111111"/>
    <n v="0"/>
    <n v="0"/>
    <n v="0"/>
    <n v="0"/>
    <n v="8"/>
    <n v="88.88888888888889"/>
    <n v="9"/>
  </r>
  <r>
    <s v="accuchek_us"/>
    <s v="grumpy_pumper"/>
    <m/>
    <m/>
    <m/>
    <m/>
    <m/>
    <m/>
    <m/>
    <m/>
    <s v="Yes"/>
    <n v="278"/>
    <m/>
    <m/>
    <x v="1"/>
    <d v="2019-05-31T12:58:38.000"/>
    <s v="@grumpy_pumper Mr. Grumpy, we are so sorry that you have to go through this. We appreciate your willingness to share with others.- cs"/>
    <m/>
    <m/>
    <x v="3"/>
    <m/>
    <s v="http://pbs.twimg.com/profile_images/793498273403199488/OoFtxree_normal.jpg"/>
    <x v="211"/>
    <s v="https://twitter.com/#!/accuchek_us/status/1134444073119617026"/>
    <m/>
    <m/>
    <s v="1134444073119617026"/>
    <s v="1134352727595737088"/>
    <b v="0"/>
    <n v="2"/>
    <s v="809198082"/>
    <b v="0"/>
    <s v="en"/>
    <m/>
    <s v=""/>
    <b v="0"/>
    <n v="0"/>
    <s v=""/>
    <s v="Twitter Web App"/>
    <b v="0"/>
    <s v="1134352727595737088"/>
    <s v="Tweet"/>
    <n v="0"/>
    <n v="0"/>
    <m/>
    <m/>
    <m/>
    <m/>
    <m/>
    <m/>
    <m/>
    <m/>
    <n v="3"/>
    <s v="1"/>
    <s v="1"/>
    <n v="2"/>
    <n v="8.695652173913043"/>
    <n v="2"/>
    <n v="8.695652173913043"/>
    <n v="0"/>
    <n v="0"/>
    <n v="19"/>
    <n v="82.6086956521739"/>
    <n v="23"/>
  </r>
  <r>
    <s v="accuchek_us"/>
    <s v="grumpy_pumper"/>
    <m/>
    <m/>
    <m/>
    <m/>
    <m/>
    <m/>
    <m/>
    <m/>
    <s v="Yes"/>
    <n v="279"/>
    <m/>
    <m/>
    <x v="1"/>
    <d v="2019-05-31T13:01:30.000"/>
    <s v="@grumpy_pumper You rock! -cs"/>
    <m/>
    <m/>
    <x v="3"/>
    <m/>
    <s v="http://pbs.twimg.com/profile_images/793498273403199488/OoFtxree_normal.jpg"/>
    <x v="212"/>
    <s v="https://twitter.com/#!/accuchek_us/status/1134444794967658497"/>
    <m/>
    <m/>
    <s v="1134444794967658497"/>
    <s v="1134444331589390337"/>
    <b v="0"/>
    <n v="1"/>
    <s v="809198082"/>
    <b v="0"/>
    <s v="en"/>
    <m/>
    <s v=""/>
    <b v="0"/>
    <n v="0"/>
    <s v=""/>
    <s v="Twitter Web App"/>
    <b v="0"/>
    <s v="1134444331589390337"/>
    <s v="Tweet"/>
    <n v="0"/>
    <n v="0"/>
    <m/>
    <m/>
    <m/>
    <m/>
    <m/>
    <m/>
    <m/>
    <m/>
    <n v="3"/>
    <s v="1"/>
    <s v="1"/>
    <n v="0"/>
    <n v="0"/>
    <n v="0"/>
    <n v="0"/>
    <n v="0"/>
    <n v="0"/>
    <n v="4"/>
    <n v="100"/>
    <n v="4"/>
  </r>
  <r>
    <s v="lividlipids"/>
    <s v="accuchek_us"/>
    <m/>
    <m/>
    <m/>
    <m/>
    <m/>
    <m/>
    <m/>
    <m/>
    <s v="Yes"/>
    <n v="281"/>
    <m/>
    <m/>
    <x v="0"/>
    <d v="2019-06-10T15:45:53.000"/>
    <s v="ABRUPTLY my insurance is no longer covering the blood glucose meter strips I've been using for years and wants some @accuchek_us thing with a very very flashy video which basically just makes me feel like I'm being lied to about something"/>
    <m/>
    <m/>
    <x v="3"/>
    <m/>
    <s v="http://pbs.twimg.com/profile_images/889113257734230016/sUqQEIoN_normal.jpg"/>
    <x v="213"/>
    <s v="https://twitter.com/#!/lividlipids/status/1138110041301639168"/>
    <m/>
    <m/>
    <s v="1138110041301639168"/>
    <m/>
    <b v="0"/>
    <n v="2"/>
    <s v=""/>
    <b v="0"/>
    <s v="en"/>
    <m/>
    <s v=""/>
    <b v="0"/>
    <n v="0"/>
    <s v=""/>
    <s v="Twitter Web Client"/>
    <b v="0"/>
    <s v="1138110041301639168"/>
    <s v="Tweet"/>
    <n v="0"/>
    <n v="0"/>
    <m/>
    <m/>
    <m/>
    <m/>
    <m/>
    <m/>
    <m/>
    <m/>
    <n v="1"/>
    <s v="1"/>
    <s v="1"/>
    <n v="2"/>
    <n v="4.878048780487805"/>
    <n v="2"/>
    <n v="4.878048780487805"/>
    <n v="0"/>
    <n v="0"/>
    <n v="37"/>
    <n v="90.2439024390244"/>
    <n v="41"/>
  </r>
  <r>
    <s v="accuchek_us"/>
    <s v="lividlipids"/>
    <m/>
    <m/>
    <m/>
    <m/>
    <m/>
    <m/>
    <m/>
    <m/>
    <s v="Yes"/>
    <n v="282"/>
    <m/>
    <m/>
    <x v="1"/>
    <d v="2019-06-10T16:52:19.000"/>
    <s v="@lividlipids Hi! I'm sorry 2 hear u feel that way. We'd love 2 answer any questions u may have about our products. If u prefer, u can view our website 4 more info https://t.co/MJoZpLKIpx. Please let us know if there is anything we can do 2 help ease the transition. Have a nice day! -Gretchen"/>
    <s v="https://www.accu-chek.com/"/>
    <s v="accu-chek.com"/>
    <x v="3"/>
    <m/>
    <s v="http://pbs.twimg.com/profile_images/793498273403199488/OoFtxree_normal.jpg"/>
    <x v="214"/>
    <s v="https://twitter.com/#!/accuchek_us/status/1138126758346199041"/>
    <m/>
    <m/>
    <s v="1138126758346199041"/>
    <s v="1138110041301639168"/>
    <b v="0"/>
    <n v="0"/>
    <s v="151874954"/>
    <b v="0"/>
    <s v="en"/>
    <m/>
    <s v=""/>
    <b v="0"/>
    <n v="0"/>
    <s v=""/>
    <s v="Salesforce - Social Studio"/>
    <b v="0"/>
    <s v="1138110041301639168"/>
    <s v="Tweet"/>
    <n v="0"/>
    <n v="0"/>
    <m/>
    <m/>
    <m/>
    <m/>
    <m/>
    <m/>
    <m/>
    <m/>
    <n v="1"/>
    <s v="1"/>
    <s v="1"/>
    <n v="4"/>
    <n v="7.407407407407407"/>
    <n v="1"/>
    <n v="1.8518518518518519"/>
    <n v="0"/>
    <n v="0"/>
    <n v="49"/>
    <n v="90.74074074074075"/>
    <n v="54"/>
  </r>
  <r>
    <s v="princessxtia"/>
    <s v="accuchek_us"/>
    <m/>
    <m/>
    <m/>
    <m/>
    <m/>
    <m/>
    <m/>
    <m/>
    <s v="Yes"/>
    <n v="283"/>
    <m/>
    <m/>
    <x v="1"/>
    <d v="2019-06-10T17:38:10.000"/>
    <s v="@accuchek_us Thank you so much 😭💝"/>
    <m/>
    <m/>
    <x v="3"/>
    <m/>
    <s v="http://pbs.twimg.com/profile_images/1109480390740377600/0xX508Nw_normal.jpg"/>
    <x v="215"/>
    <s v="https://twitter.com/#!/princessxtia/status/1138138298273193984"/>
    <m/>
    <m/>
    <s v="1138138298273193984"/>
    <s v="1138136855340290049"/>
    <b v="0"/>
    <n v="0"/>
    <s v="216716662"/>
    <b v="0"/>
    <s v="en"/>
    <m/>
    <s v=""/>
    <b v="0"/>
    <n v="0"/>
    <s v=""/>
    <s v="Twitter for iPhone"/>
    <b v="0"/>
    <s v="1138136855340290049"/>
    <s v="Tweet"/>
    <n v="0"/>
    <n v="0"/>
    <m/>
    <m/>
    <m/>
    <m/>
    <m/>
    <m/>
    <m/>
    <m/>
    <n v="1"/>
    <s v="1"/>
    <s v="1"/>
    <n v="1"/>
    <n v="20"/>
    <n v="0"/>
    <n v="0"/>
    <n v="0"/>
    <n v="0"/>
    <n v="4"/>
    <n v="80"/>
    <n v="5"/>
  </r>
  <r>
    <s v="accuchek_us"/>
    <s v="princessxtia"/>
    <m/>
    <m/>
    <m/>
    <m/>
    <m/>
    <m/>
    <m/>
    <m/>
    <s v="Yes"/>
    <n v="284"/>
    <m/>
    <m/>
    <x v="1"/>
    <d v="2019-06-10T17:32:26.000"/>
    <s v="@PrincessxTia We're sorry to hear about your cat, and hope all goes well with his care.-cs"/>
    <m/>
    <m/>
    <x v="3"/>
    <m/>
    <s v="http://pbs.twimg.com/profile_images/793498273403199488/OoFtxree_normal.jpg"/>
    <x v="216"/>
    <s v="https://twitter.com/#!/accuchek_us/status/1138136855340290049"/>
    <m/>
    <m/>
    <s v="1138136855340290049"/>
    <s v="1138118707710976001"/>
    <b v="0"/>
    <n v="1"/>
    <s v="1952952398"/>
    <b v="0"/>
    <s v="en"/>
    <m/>
    <s v=""/>
    <b v="0"/>
    <n v="0"/>
    <s v=""/>
    <s v="Salesforce - Social Studio"/>
    <b v="0"/>
    <s v="1138118707710976001"/>
    <s v="Tweet"/>
    <n v="0"/>
    <n v="0"/>
    <m/>
    <m/>
    <m/>
    <m/>
    <m/>
    <m/>
    <m/>
    <m/>
    <n v="1"/>
    <s v="1"/>
    <s v="1"/>
    <n v="1"/>
    <n v="5.882352941176471"/>
    <n v="1"/>
    <n v="5.882352941176471"/>
    <n v="0"/>
    <n v="0"/>
    <n v="15"/>
    <n v="88.23529411764706"/>
    <n v="17"/>
  </r>
  <r>
    <s v="beyondtype2"/>
    <s v="beyondtype2"/>
    <m/>
    <m/>
    <m/>
    <m/>
    <m/>
    <m/>
    <m/>
    <m/>
    <s v="No"/>
    <n v="285"/>
    <m/>
    <m/>
    <x v="2"/>
    <d v="2019-06-09T20:45:16.000"/>
    <s v="Hey everyone! We’re enjoying the fab SF weather + learning so much about the latest research in #Type2Diabetes at #ADA2019! Make sure to check out our breaking news coverage — both provided in English and Spanish! ❤️ https://t.co/nvnvJsJiHU"/>
    <m/>
    <m/>
    <x v="55"/>
    <s v="https://pbs.twimg.com/media/D8pb-3nUIAEGgip.jpg"/>
    <s v="https://pbs.twimg.com/media/D8pb-3nUIAEGgip.jpg"/>
    <x v="217"/>
    <s v="https://twitter.com/#!/beyondtype2/status/1137822997115310080"/>
    <m/>
    <m/>
    <s v="1137822997115310080"/>
    <m/>
    <b v="0"/>
    <n v="18"/>
    <s v=""/>
    <b v="0"/>
    <s v="en"/>
    <m/>
    <s v=""/>
    <b v="0"/>
    <n v="4"/>
    <s v=""/>
    <s v="Twitter for iPhone"/>
    <b v="0"/>
    <s v="1137822997115310080"/>
    <s v="Retweet"/>
    <n v="0"/>
    <n v="0"/>
    <m/>
    <m/>
    <m/>
    <m/>
    <m/>
    <m/>
    <m/>
    <m/>
    <n v="1"/>
    <s v="1"/>
    <s v="1"/>
    <n v="1"/>
    <n v="2.857142857142857"/>
    <n v="1"/>
    <n v="2.857142857142857"/>
    <n v="0"/>
    <n v="0"/>
    <n v="33"/>
    <n v="94.28571428571429"/>
    <n v="35"/>
  </r>
  <r>
    <s v="beyondtype2"/>
    <s v="accuchek_us"/>
    <m/>
    <m/>
    <m/>
    <m/>
    <m/>
    <m/>
    <m/>
    <m/>
    <s v="Yes"/>
    <n v="286"/>
    <m/>
    <m/>
    <x v="1"/>
    <d v="2019-05-30T16:56:49.000"/>
    <s v="@accuchek_us We know someone!"/>
    <m/>
    <m/>
    <x v="3"/>
    <m/>
    <s v="http://pbs.twimg.com/profile_images/1084920961361600512/XEq12JCQ_normal.jpg"/>
    <x v="218"/>
    <s v="https://twitter.com/#!/beyondtype2/status/1134141624546496513"/>
    <m/>
    <m/>
    <s v="1134141624546496513"/>
    <s v="1134136607576076288"/>
    <b v="0"/>
    <n v="1"/>
    <s v="216716662"/>
    <b v="0"/>
    <s v="en"/>
    <m/>
    <s v=""/>
    <b v="0"/>
    <n v="0"/>
    <s v=""/>
    <s v="Twitter Web Client"/>
    <b v="0"/>
    <s v="1134136607576076288"/>
    <s v="Tweet"/>
    <n v="0"/>
    <n v="0"/>
    <m/>
    <m/>
    <m/>
    <m/>
    <m/>
    <m/>
    <m/>
    <m/>
    <n v="1"/>
    <s v="1"/>
    <s v="1"/>
    <n v="0"/>
    <n v="0"/>
    <n v="0"/>
    <n v="0"/>
    <n v="0"/>
    <n v="0"/>
    <n v="4"/>
    <n v="100"/>
    <n v="4"/>
  </r>
  <r>
    <s v="accuchek_us"/>
    <s v="beyondtype2"/>
    <m/>
    <m/>
    <m/>
    <m/>
    <m/>
    <m/>
    <m/>
    <m/>
    <s v="Yes"/>
    <n v="287"/>
    <m/>
    <m/>
    <x v="1"/>
    <d v="2019-05-30T17:00:20.000"/>
    <s v="@BeyondType2 YAY! Wait, I bet it is the same person. I will send you a DM. -cs"/>
    <m/>
    <m/>
    <x v="3"/>
    <m/>
    <s v="http://pbs.twimg.com/profile_images/793498273403199488/OoFtxree_normal.jpg"/>
    <x v="219"/>
    <s v="https://twitter.com/#!/accuchek_us/status/1134142508458553344"/>
    <m/>
    <m/>
    <s v="1134142508458553344"/>
    <s v="1134141624546496513"/>
    <b v="0"/>
    <n v="2"/>
    <s v="3366476494"/>
    <b v="0"/>
    <s v="en"/>
    <m/>
    <s v=""/>
    <b v="0"/>
    <n v="0"/>
    <s v=""/>
    <s v="Twitter Web App"/>
    <b v="0"/>
    <s v="1134141624546496513"/>
    <s v="Tweet"/>
    <n v="0"/>
    <n v="0"/>
    <m/>
    <m/>
    <m/>
    <m/>
    <m/>
    <m/>
    <m/>
    <m/>
    <n v="1"/>
    <s v="1"/>
    <s v="1"/>
    <n v="1"/>
    <n v="5.882352941176471"/>
    <n v="0"/>
    <n v="0"/>
    <n v="0"/>
    <n v="0"/>
    <n v="16"/>
    <n v="94.11764705882354"/>
    <n v="17"/>
  </r>
  <r>
    <s v="accuchek_us"/>
    <s v="beyondtype2"/>
    <m/>
    <m/>
    <m/>
    <m/>
    <m/>
    <m/>
    <m/>
    <m/>
    <s v="Yes"/>
    <n v="289"/>
    <m/>
    <m/>
    <x v="0"/>
    <d v="2019-06-10T17:51:33.000"/>
    <s v="RT @BeyondType2: Hey everyone! We’re enjoying the fab SF weather + learning so much about the latest research in #Type2Diabetes at #ADA2019…"/>
    <m/>
    <m/>
    <x v="55"/>
    <m/>
    <s v="http://pbs.twimg.com/profile_images/793498273403199488/OoFtxree_normal.jpg"/>
    <x v="220"/>
    <s v="https://twitter.com/#!/accuchek_us/status/1138141667373080576"/>
    <m/>
    <m/>
    <s v="1138141667373080576"/>
    <m/>
    <b v="0"/>
    <n v="0"/>
    <s v=""/>
    <b v="0"/>
    <s v="en"/>
    <m/>
    <s v=""/>
    <b v="0"/>
    <n v="4"/>
    <s v="1137822997115310080"/>
    <s v="Twitter for iPhone"/>
    <b v="0"/>
    <s v="1137822997115310080"/>
    <s v="Tweet"/>
    <n v="0"/>
    <n v="0"/>
    <m/>
    <m/>
    <m/>
    <m/>
    <m/>
    <m/>
    <m/>
    <m/>
    <n v="2"/>
    <s v="1"/>
    <s v="1"/>
    <n v="1"/>
    <n v="4.545454545454546"/>
    <n v="0"/>
    <n v="0"/>
    <n v="0"/>
    <n v="0"/>
    <n v="21"/>
    <n v="95.45454545454545"/>
    <n v="22"/>
  </r>
  <r>
    <s v="diabetesalish"/>
    <s v="diabetesalish"/>
    <m/>
    <m/>
    <m/>
    <m/>
    <m/>
    <m/>
    <m/>
    <m/>
    <s v="No"/>
    <n v="290"/>
    <m/>
    <m/>
    <x v="2"/>
    <d v="2019-06-10T14:13:54.000"/>
    <s v="Emotional support is key at #diabetes DX &amp;amp; beyond!_x000a_#ADA2019 #empathymatters #TalkAboutComplications https://t.co/UoUcH5864C"/>
    <s v="https://twitter.com/kookyk8/status/1138050690406854659"/>
    <s v="twitter.com"/>
    <x v="56"/>
    <m/>
    <s v="http://pbs.twimg.com/profile_images/1618053519/24af04a0-4f77-4d85-b5b6-c9002de8930b_normal.png"/>
    <x v="221"/>
    <s v="https://twitter.com/#!/diabetesalish/status/1138086894107893760"/>
    <m/>
    <m/>
    <s v="1138086894107893760"/>
    <m/>
    <b v="0"/>
    <n v="2"/>
    <s v=""/>
    <b v="1"/>
    <s v="en"/>
    <m/>
    <s v="1138050690406854659"/>
    <b v="0"/>
    <n v="1"/>
    <s v=""/>
    <s v="Twitter for iPhone"/>
    <b v="0"/>
    <s v="1138086894107893760"/>
    <s v="Retweet"/>
    <n v="0"/>
    <n v="0"/>
    <m/>
    <m/>
    <m/>
    <m/>
    <m/>
    <m/>
    <m/>
    <m/>
    <n v="1"/>
    <s v="1"/>
    <s v="1"/>
    <n v="1"/>
    <n v="8.333333333333334"/>
    <n v="0"/>
    <n v="0"/>
    <n v="0"/>
    <n v="0"/>
    <n v="11"/>
    <n v="91.66666666666667"/>
    <n v="12"/>
  </r>
  <r>
    <s v="accuchek_us"/>
    <s v="diabetesalish"/>
    <m/>
    <m/>
    <m/>
    <m/>
    <m/>
    <m/>
    <m/>
    <m/>
    <s v="No"/>
    <n v="291"/>
    <m/>
    <m/>
    <x v="0"/>
    <d v="2019-06-10T18:29:44.000"/>
    <s v="RT @diabetesalish: Emotional support is key at #diabetes DX &amp;amp; beyond!_x000a_#ADA2019 #empathymatters #TalkAboutComplications https://t.co/UoUcH58…"/>
    <m/>
    <m/>
    <x v="56"/>
    <m/>
    <s v="http://pbs.twimg.com/profile_images/793498273403199488/OoFtxree_normal.jpg"/>
    <x v="222"/>
    <s v="https://twitter.com/#!/accuchek_us/status/1138151275642703872"/>
    <m/>
    <m/>
    <s v="1138151275642703872"/>
    <m/>
    <b v="0"/>
    <n v="0"/>
    <s v=""/>
    <b v="1"/>
    <s v="en"/>
    <m/>
    <s v="1138050690406854659"/>
    <b v="0"/>
    <n v="1"/>
    <s v="1138086894107893760"/>
    <s v="Salesforce - Social Studio"/>
    <b v="0"/>
    <s v="1138086894107893760"/>
    <s v="Tweet"/>
    <n v="0"/>
    <n v="0"/>
    <m/>
    <m/>
    <m/>
    <m/>
    <m/>
    <m/>
    <m/>
    <m/>
    <n v="1"/>
    <s v="1"/>
    <s v="1"/>
    <n v="1"/>
    <n v="7.142857142857143"/>
    <n v="0"/>
    <n v="0"/>
    <n v="0"/>
    <n v="0"/>
    <n v="13"/>
    <n v="92.85714285714286"/>
    <n v="14"/>
  </r>
  <r>
    <s v="accuchek_us"/>
    <s v="squatchlive"/>
    <m/>
    <m/>
    <m/>
    <m/>
    <m/>
    <m/>
    <m/>
    <m/>
    <s v="No"/>
    <n v="292"/>
    <m/>
    <m/>
    <x v="1"/>
    <d v="2019-06-10T18:32:28.000"/>
    <s v="@SquatchLive Congratulations! We hope your appointment went well. -cs"/>
    <m/>
    <m/>
    <x v="3"/>
    <m/>
    <s v="http://pbs.twimg.com/profile_images/793498273403199488/OoFtxree_normal.jpg"/>
    <x v="223"/>
    <s v="https://twitter.com/#!/accuchek_us/status/1138151962313187335"/>
    <m/>
    <m/>
    <s v="1138151962313187335"/>
    <s v="1137771891245092864"/>
    <b v="0"/>
    <n v="0"/>
    <s v="44969057"/>
    <b v="0"/>
    <s v="en"/>
    <m/>
    <s v=""/>
    <b v="0"/>
    <n v="0"/>
    <s v=""/>
    <s v="Salesforce - Social Studio"/>
    <b v="0"/>
    <s v="1137771891245092864"/>
    <s v="Tweet"/>
    <n v="0"/>
    <n v="0"/>
    <m/>
    <m/>
    <m/>
    <m/>
    <m/>
    <m/>
    <m/>
    <m/>
    <n v="1"/>
    <s v="1"/>
    <s v="1"/>
    <n v="2"/>
    <n v="22.22222222222222"/>
    <n v="0"/>
    <n v="0"/>
    <n v="0"/>
    <n v="0"/>
    <n v="7"/>
    <n v="77.77777777777777"/>
    <n v="9"/>
  </r>
  <r>
    <s v="jeezecriminy"/>
    <s v="accuchek_us"/>
    <m/>
    <m/>
    <m/>
    <m/>
    <m/>
    <m/>
    <m/>
    <m/>
    <s v="Yes"/>
    <n v="293"/>
    <m/>
    <m/>
    <x v="1"/>
    <d v="2019-06-10T18:41:46.000"/>
    <s v="@accuchek_us Thank you I'm so excited I feel like a kid that just got the gold ring on a Merry-Go-Round!"/>
    <m/>
    <m/>
    <x v="3"/>
    <m/>
    <s v="http://pbs.twimg.com/profile_images/996881289876787210/LnAshaWP_normal.jpg"/>
    <x v="224"/>
    <s v="https://twitter.com/#!/jeezecriminy/status/1138154305251418113"/>
    <m/>
    <m/>
    <s v="1138154305251418113"/>
    <s v="1138152635364773889"/>
    <b v="0"/>
    <n v="0"/>
    <s v="216716662"/>
    <b v="0"/>
    <s v="en"/>
    <m/>
    <s v=""/>
    <b v="0"/>
    <n v="0"/>
    <s v=""/>
    <s v="Twitter for Android"/>
    <b v="0"/>
    <s v="1138152635364773889"/>
    <s v="Tweet"/>
    <n v="0"/>
    <n v="0"/>
    <m/>
    <m/>
    <m/>
    <m/>
    <m/>
    <m/>
    <m/>
    <m/>
    <n v="1"/>
    <s v="1"/>
    <s v="1"/>
    <n v="5"/>
    <n v="22.727272727272727"/>
    <n v="0"/>
    <n v="0"/>
    <n v="0"/>
    <n v="0"/>
    <n v="17"/>
    <n v="77.27272727272727"/>
    <n v="22"/>
  </r>
  <r>
    <s v="accuchek_us"/>
    <s v="jeezecriminy"/>
    <m/>
    <m/>
    <m/>
    <m/>
    <m/>
    <m/>
    <m/>
    <m/>
    <s v="Yes"/>
    <n v="294"/>
    <m/>
    <m/>
    <x v="1"/>
    <d v="2019-06-10T18:35:08.000"/>
    <s v="@jeezecriminy Congratulations to you and your mom!!! -cs"/>
    <m/>
    <m/>
    <x v="3"/>
    <m/>
    <s v="http://pbs.twimg.com/profile_images/793498273403199488/OoFtxree_normal.jpg"/>
    <x v="225"/>
    <s v="https://twitter.com/#!/accuchek_us/status/1138152635364773889"/>
    <m/>
    <m/>
    <s v="1138152635364773889"/>
    <s v="1138143552377163776"/>
    <b v="0"/>
    <n v="1"/>
    <s v="904318810966040576"/>
    <b v="0"/>
    <s v="en"/>
    <m/>
    <s v=""/>
    <b v="0"/>
    <n v="0"/>
    <s v=""/>
    <s v="Salesforce - Social Studio"/>
    <b v="0"/>
    <s v="1138143552377163776"/>
    <s v="Tweet"/>
    <n v="0"/>
    <n v="0"/>
    <m/>
    <m/>
    <m/>
    <m/>
    <m/>
    <m/>
    <m/>
    <m/>
    <n v="2"/>
    <s v="1"/>
    <s v="1"/>
    <n v="1"/>
    <n v="12.5"/>
    <n v="0"/>
    <n v="0"/>
    <n v="0"/>
    <n v="0"/>
    <n v="7"/>
    <n v="87.5"/>
    <n v="8"/>
  </r>
  <r>
    <s v="accuchek_us"/>
    <s v="jeezecriminy"/>
    <m/>
    <m/>
    <m/>
    <m/>
    <m/>
    <m/>
    <m/>
    <m/>
    <s v="Yes"/>
    <n v="295"/>
    <m/>
    <m/>
    <x v="1"/>
    <d v="2019-06-10T19:12:30.000"/>
    <s v="@jeezecriminy You're welcome! It sounds like it is a great time for a celebration. -cs"/>
    <m/>
    <m/>
    <x v="3"/>
    <m/>
    <s v="http://pbs.twimg.com/profile_images/793498273403199488/OoFtxree_normal.jpg"/>
    <x v="226"/>
    <s v="https://twitter.com/#!/accuchek_us/status/1138162038352613376"/>
    <m/>
    <m/>
    <s v="1138162038352613376"/>
    <s v="1138154305251418113"/>
    <b v="0"/>
    <n v="1"/>
    <s v="904318810966040576"/>
    <b v="0"/>
    <s v="en"/>
    <m/>
    <s v=""/>
    <b v="0"/>
    <n v="0"/>
    <s v=""/>
    <s v="Salesforce - Social Studio"/>
    <b v="0"/>
    <s v="1138154305251418113"/>
    <s v="Tweet"/>
    <n v="0"/>
    <n v="0"/>
    <m/>
    <m/>
    <m/>
    <m/>
    <m/>
    <m/>
    <m/>
    <m/>
    <n v="2"/>
    <s v="1"/>
    <s v="1"/>
    <n v="4"/>
    <n v="26.666666666666668"/>
    <n v="0"/>
    <n v="0"/>
    <n v="0"/>
    <n v="0"/>
    <n v="11"/>
    <n v="73.33333333333333"/>
    <n v="15"/>
  </r>
  <r>
    <s v="kikisbetes"/>
    <s v="accuchek_us"/>
    <m/>
    <m/>
    <m/>
    <m/>
    <m/>
    <m/>
    <m/>
    <m/>
    <s v="Yes"/>
    <n v="296"/>
    <m/>
    <m/>
    <x v="1"/>
    <d v="2019-06-10T18:37:14.000"/>
    <s v="@accuchek_us Thank you!"/>
    <m/>
    <m/>
    <x v="3"/>
    <m/>
    <s v="http://pbs.twimg.com/profile_images/378800000739460035/caecda512bd9e4cda723efea42a480c8_normal.jpeg"/>
    <x v="227"/>
    <s v="https://twitter.com/#!/kikisbetes/status/1138153163209490432"/>
    <m/>
    <m/>
    <s v="1138153163209490432"/>
    <s v="1138150399372869633"/>
    <b v="0"/>
    <n v="1"/>
    <s v="216716662"/>
    <b v="0"/>
    <s v="en"/>
    <m/>
    <s v=""/>
    <b v="0"/>
    <n v="0"/>
    <s v=""/>
    <s v="TweetDeck"/>
    <b v="0"/>
    <s v="1138150399372869633"/>
    <s v="Tweet"/>
    <n v="0"/>
    <n v="0"/>
    <m/>
    <m/>
    <m/>
    <m/>
    <m/>
    <m/>
    <m/>
    <m/>
    <n v="1"/>
    <s v="1"/>
    <s v="1"/>
    <n v="1"/>
    <n v="33.333333333333336"/>
    <n v="0"/>
    <n v="0"/>
    <n v="0"/>
    <n v="0"/>
    <n v="2"/>
    <n v="66.66666666666667"/>
    <n v="3"/>
  </r>
  <r>
    <s v="accuchek_us"/>
    <s v="kikisbetes"/>
    <m/>
    <m/>
    <m/>
    <m/>
    <m/>
    <m/>
    <m/>
    <m/>
    <s v="Yes"/>
    <n v="297"/>
    <m/>
    <m/>
    <x v="1"/>
    <d v="2019-05-31T20:07:17.000"/>
    <s v="@kikisbetes The ones on IG= better. Curious to see what you think about #gestationaldiabetes -cs"/>
    <m/>
    <m/>
    <x v="44"/>
    <m/>
    <s v="http://pbs.twimg.com/profile_images/793498273403199488/OoFtxree_normal.jpg"/>
    <x v="228"/>
    <s v="https://twitter.com/#!/accuchek_us/status/1134551946369613824"/>
    <m/>
    <m/>
    <s v="1134551946369613824"/>
    <s v="1134551468537724930"/>
    <b v="0"/>
    <n v="0"/>
    <s v="202848401"/>
    <b v="0"/>
    <s v="en"/>
    <m/>
    <s v=""/>
    <b v="0"/>
    <n v="0"/>
    <s v=""/>
    <s v="Twitter Web App"/>
    <b v="0"/>
    <s v="1134551468537724930"/>
    <s v="Tweet"/>
    <n v="0"/>
    <n v="0"/>
    <m/>
    <m/>
    <m/>
    <m/>
    <m/>
    <m/>
    <m/>
    <m/>
    <n v="3"/>
    <s v="1"/>
    <s v="1"/>
    <n v="1"/>
    <n v="6.666666666666667"/>
    <n v="0"/>
    <n v="0"/>
    <n v="0"/>
    <n v="0"/>
    <n v="14"/>
    <n v="93.33333333333333"/>
    <n v="15"/>
  </r>
  <r>
    <s v="accuchek_us"/>
    <s v="kikisbetes"/>
    <m/>
    <m/>
    <m/>
    <m/>
    <m/>
    <m/>
    <m/>
    <m/>
    <s v="Yes"/>
    <n v="298"/>
    <m/>
    <m/>
    <x v="1"/>
    <d v="2019-06-10T18:26:15.000"/>
    <s v="@kikisbetes Multiple Daily Injection -cs"/>
    <m/>
    <m/>
    <x v="3"/>
    <m/>
    <s v="http://pbs.twimg.com/profile_images/793498273403199488/OoFtxree_normal.jpg"/>
    <x v="229"/>
    <s v="https://twitter.com/#!/accuchek_us/status/1138150399372869633"/>
    <m/>
    <m/>
    <s v="1138150399372869633"/>
    <s v="1138142702976098305"/>
    <b v="0"/>
    <n v="0"/>
    <s v="202848401"/>
    <b v="0"/>
    <s v="en"/>
    <m/>
    <s v=""/>
    <b v="0"/>
    <n v="0"/>
    <s v=""/>
    <s v="Twitter for iPhone"/>
    <b v="0"/>
    <s v="1138142702976098305"/>
    <s v="Tweet"/>
    <n v="0"/>
    <n v="0"/>
    <m/>
    <m/>
    <m/>
    <m/>
    <m/>
    <m/>
    <m/>
    <m/>
    <n v="3"/>
    <s v="1"/>
    <s v="1"/>
    <n v="0"/>
    <n v="0"/>
    <n v="0"/>
    <n v="0"/>
    <n v="0"/>
    <n v="0"/>
    <n v="5"/>
    <n v="100"/>
    <n v="5"/>
  </r>
  <r>
    <s v="accuchek_us"/>
    <s v="kikisbetes"/>
    <m/>
    <m/>
    <m/>
    <m/>
    <m/>
    <m/>
    <m/>
    <m/>
    <s v="Yes"/>
    <n v="299"/>
    <m/>
    <m/>
    <x v="1"/>
    <d v="2019-06-10T19:13:03.000"/>
    <s v="@kikisbetes You're welcome! -cs"/>
    <m/>
    <m/>
    <x v="3"/>
    <m/>
    <s v="http://pbs.twimg.com/profile_images/793498273403199488/OoFtxree_normal.jpg"/>
    <x v="230"/>
    <s v="https://twitter.com/#!/accuchek_us/status/1138162177402163202"/>
    <m/>
    <m/>
    <s v="1138162177402163202"/>
    <s v="1138153163209490432"/>
    <b v="0"/>
    <n v="0"/>
    <s v="202848401"/>
    <b v="0"/>
    <s v="en"/>
    <m/>
    <s v=""/>
    <b v="0"/>
    <n v="0"/>
    <s v=""/>
    <s v="Salesforce - Social Studio"/>
    <b v="0"/>
    <s v="1138153163209490432"/>
    <s v="Tweet"/>
    <n v="0"/>
    <n v="0"/>
    <m/>
    <m/>
    <m/>
    <m/>
    <m/>
    <m/>
    <m/>
    <m/>
    <n v="3"/>
    <s v="1"/>
    <s v="1"/>
    <n v="1"/>
    <n v="25"/>
    <n v="0"/>
    <n v="0"/>
    <n v="0"/>
    <n v="0"/>
    <n v="3"/>
    <n v="75"/>
    <n v="4"/>
  </r>
  <r>
    <s v="rrobinson1216"/>
    <s v="accuchek_us"/>
    <m/>
    <m/>
    <m/>
    <m/>
    <m/>
    <m/>
    <m/>
    <m/>
    <s v="Yes"/>
    <n v="300"/>
    <m/>
    <m/>
    <x v="1"/>
    <d v="2019-06-07T20:59:44.000"/>
    <s v="@accuchek_us Why does your app for Android not work on practically any device? I had to sideload it because it says it's not compatible with even the most basic phone."/>
    <m/>
    <m/>
    <x v="3"/>
    <m/>
    <s v="http://pbs.twimg.com/profile_images/502107091603976192/K3Kpwasd_normal.jpeg"/>
    <x v="231"/>
    <s v="https://twitter.com/#!/rrobinson1216/status/1137101860148563968"/>
    <m/>
    <m/>
    <s v="1137101860148563968"/>
    <m/>
    <b v="0"/>
    <n v="0"/>
    <s v="216716662"/>
    <b v="0"/>
    <s v="en"/>
    <m/>
    <s v=""/>
    <b v="0"/>
    <n v="0"/>
    <s v=""/>
    <s v="Twitter Web App"/>
    <b v="0"/>
    <s v="1137101860148563968"/>
    <s v="Tweet"/>
    <n v="0"/>
    <n v="0"/>
    <m/>
    <m/>
    <m/>
    <m/>
    <m/>
    <m/>
    <m/>
    <m/>
    <n v="3"/>
    <s v="1"/>
    <s v="1"/>
    <n v="2"/>
    <n v="6.666666666666667"/>
    <n v="0"/>
    <n v="0"/>
    <n v="0"/>
    <n v="0"/>
    <n v="28"/>
    <n v="93.33333333333333"/>
    <n v="30"/>
  </r>
  <r>
    <s v="rrobinson1216"/>
    <s v="accuchek_us"/>
    <m/>
    <m/>
    <m/>
    <m/>
    <m/>
    <m/>
    <m/>
    <m/>
    <s v="Yes"/>
    <n v="301"/>
    <m/>
    <m/>
    <x v="1"/>
    <d v="2019-06-10T15:49:35.000"/>
    <s v="@accuchek_us Hasn't been available to download on either the Moto G7 or the Blu Vivo XI+."/>
    <m/>
    <m/>
    <x v="3"/>
    <m/>
    <s v="http://pbs.twimg.com/profile_images/502107091603976192/K3Kpwasd_normal.jpeg"/>
    <x v="232"/>
    <s v="https://twitter.com/#!/rrobinson1216/status/1138110971527008256"/>
    <m/>
    <m/>
    <s v="1138110971527008256"/>
    <s v="1138102083348062208"/>
    <b v="0"/>
    <n v="0"/>
    <s v="216716662"/>
    <b v="0"/>
    <s v="en"/>
    <m/>
    <s v=""/>
    <b v="0"/>
    <n v="0"/>
    <s v=""/>
    <s v="Twitter Web App"/>
    <b v="0"/>
    <s v="1138102083348062208"/>
    <s v="Tweet"/>
    <n v="0"/>
    <n v="0"/>
    <m/>
    <m/>
    <m/>
    <m/>
    <m/>
    <m/>
    <m/>
    <m/>
    <n v="3"/>
    <s v="1"/>
    <s v="1"/>
    <n v="1"/>
    <n v="6.25"/>
    <n v="0"/>
    <n v="0"/>
    <n v="0"/>
    <n v="0"/>
    <n v="15"/>
    <n v="93.75"/>
    <n v="16"/>
  </r>
  <r>
    <s v="rrobinson1216"/>
    <s v="accuchek_us"/>
    <m/>
    <m/>
    <m/>
    <m/>
    <m/>
    <m/>
    <m/>
    <m/>
    <s v="Yes"/>
    <n v="302"/>
    <m/>
    <m/>
    <x v="1"/>
    <d v="2019-06-10T19:29:21.000"/>
    <s v="@accuchek_us You should retrain whoever wrote that app. There's no reason it would work on a Sony stock Android device then not a Motorola one unless you just don't know what you're doing."/>
    <m/>
    <m/>
    <x v="3"/>
    <m/>
    <s v="http://pbs.twimg.com/profile_images/502107091603976192/K3Kpwasd_normal.jpeg"/>
    <x v="233"/>
    <s v="https://twitter.com/#!/rrobinson1216/status/1138166276910649345"/>
    <m/>
    <m/>
    <s v="1138166276910649345"/>
    <s v="1138124749777899522"/>
    <b v="0"/>
    <n v="0"/>
    <s v="216716662"/>
    <b v="0"/>
    <s v="en"/>
    <m/>
    <s v=""/>
    <b v="0"/>
    <n v="0"/>
    <s v=""/>
    <s v="Twitter Web App"/>
    <b v="0"/>
    <s v="1138124749777899522"/>
    <s v="Tweet"/>
    <n v="0"/>
    <n v="0"/>
    <m/>
    <m/>
    <m/>
    <m/>
    <m/>
    <m/>
    <m/>
    <m/>
    <n v="3"/>
    <s v="1"/>
    <s v="1"/>
    <n v="1"/>
    <n v="3.0303030303030303"/>
    <n v="0"/>
    <n v="0"/>
    <n v="0"/>
    <n v="0"/>
    <n v="32"/>
    <n v="96.96969696969697"/>
    <n v="33"/>
  </r>
  <r>
    <s v="accuchek_us"/>
    <s v="rrobinson1216"/>
    <m/>
    <m/>
    <m/>
    <m/>
    <m/>
    <m/>
    <m/>
    <m/>
    <s v="Yes"/>
    <n v="303"/>
    <m/>
    <m/>
    <x v="1"/>
    <d v="2019-06-10T15:14:16.000"/>
    <s v="@rrobinson1216 Hi Russ. Sorry to hear that. Which phone do you have? -Gretchen"/>
    <m/>
    <m/>
    <x v="3"/>
    <m/>
    <s v="http://pbs.twimg.com/profile_images/793498273403199488/OoFtxree_normal.jpg"/>
    <x v="234"/>
    <s v="https://twitter.com/#!/accuchek_us/status/1138102083348062208"/>
    <m/>
    <m/>
    <s v="1138102083348062208"/>
    <s v="1137101860148563968"/>
    <b v="0"/>
    <n v="0"/>
    <s v="178589713"/>
    <b v="0"/>
    <s v="en"/>
    <m/>
    <s v=""/>
    <b v="0"/>
    <n v="0"/>
    <s v=""/>
    <s v="Salesforce - Social Studio"/>
    <b v="0"/>
    <s v="1137101860148563968"/>
    <s v="Tweet"/>
    <n v="0"/>
    <n v="0"/>
    <m/>
    <m/>
    <m/>
    <m/>
    <m/>
    <m/>
    <m/>
    <m/>
    <n v="3"/>
    <s v="1"/>
    <s v="1"/>
    <n v="0"/>
    <n v="0"/>
    <n v="1"/>
    <n v="7.6923076923076925"/>
    <n v="0"/>
    <n v="0"/>
    <n v="12"/>
    <n v="92.3076923076923"/>
    <n v="13"/>
  </r>
  <r>
    <s v="accuchek_us"/>
    <s v="rrobinson1216"/>
    <m/>
    <m/>
    <m/>
    <m/>
    <m/>
    <m/>
    <m/>
    <m/>
    <s v="Yes"/>
    <n v="304"/>
    <m/>
    <m/>
    <x v="1"/>
    <d v="2019-06-10T16:44:20.000"/>
    <s v="@rrobinson1216 Oh ok. Sorry for the inconvenience but those devices are not compatible. You can view a list of compatible devices here https://t.co/8Xs7g6mUZr and check back periodically for updates. In the meantime, we recommend using the mySugr app. Have a nice day! -Gretchen"/>
    <s v="https://www.accu-chek.com/device-compatibility"/>
    <s v="accu-chek.com"/>
    <x v="3"/>
    <m/>
    <s v="http://pbs.twimg.com/profile_images/793498273403199488/OoFtxree_normal.jpg"/>
    <x v="235"/>
    <s v="https://twitter.com/#!/accuchek_us/status/1138124749777899522"/>
    <m/>
    <m/>
    <s v="1138124749777899522"/>
    <s v="1138110971527008256"/>
    <b v="0"/>
    <n v="0"/>
    <s v="178589713"/>
    <b v="0"/>
    <s v="en"/>
    <m/>
    <s v=""/>
    <b v="0"/>
    <n v="0"/>
    <s v=""/>
    <s v="Salesforce - Social Studio"/>
    <b v="0"/>
    <s v="1138110971527008256"/>
    <s v="Tweet"/>
    <n v="0"/>
    <n v="0"/>
    <m/>
    <m/>
    <m/>
    <m/>
    <m/>
    <m/>
    <m/>
    <m/>
    <n v="3"/>
    <s v="1"/>
    <s v="1"/>
    <n v="4"/>
    <n v="9.523809523809524"/>
    <n v="2"/>
    <n v="4.761904761904762"/>
    <n v="0"/>
    <n v="0"/>
    <n v="36"/>
    <n v="85.71428571428571"/>
    <n v="42"/>
  </r>
  <r>
    <s v="accuchek_us"/>
    <s v="rrobinson1216"/>
    <m/>
    <m/>
    <m/>
    <m/>
    <m/>
    <m/>
    <m/>
    <m/>
    <s v="Yes"/>
    <n v="305"/>
    <m/>
    <m/>
    <x v="1"/>
    <d v="2019-06-10T19:57:54.000"/>
    <s v="@rrobinson1216 We apologize for the inconvenience. Thank you for sharing your feedback. -Gretchen"/>
    <m/>
    <m/>
    <x v="3"/>
    <m/>
    <s v="http://pbs.twimg.com/profile_images/793498273403199488/OoFtxree_normal.jpg"/>
    <x v="236"/>
    <s v="https://twitter.com/#!/accuchek_us/status/1138173461514395648"/>
    <m/>
    <m/>
    <s v="1138173461514395648"/>
    <s v="1138166276910649345"/>
    <b v="0"/>
    <n v="0"/>
    <s v="178589713"/>
    <b v="0"/>
    <s v="en"/>
    <m/>
    <s v=""/>
    <b v="0"/>
    <n v="0"/>
    <s v=""/>
    <s v="Salesforce - Social Studio"/>
    <b v="0"/>
    <s v="1138166276910649345"/>
    <s v="Tweet"/>
    <n v="0"/>
    <n v="0"/>
    <m/>
    <m/>
    <m/>
    <m/>
    <m/>
    <m/>
    <m/>
    <m/>
    <n v="3"/>
    <s v="1"/>
    <s v="1"/>
    <n v="1"/>
    <n v="7.6923076923076925"/>
    <n v="1"/>
    <n v="7.6923076923076925"/>
    <n v="0"/>
    <n v="0"/>
    <n v="11"/>
    <n v="84.61538461538461"/>
    <n v="13"/>
  </r>
  <r>
    <s v="diabetessisters"/>
    <s v="diabetessisters"/>
    <m/>
    <m/>
    <m/>
    <m/>
    <m/>
    <m/>
    <m/>
    <m/>
    <s v="No"/>
    <n v="306"/>
    <m/>
    <m/>
    <x v="2"/>
    <d v="2019-06-10T23:30:22.000"/>
    <s v="Come with us to Seattle, WA, for our June PODS Spotlight! We will learn all about the PODS Meetup group that Erin started there!  https://t.co/QOGcUbveVu https://t.co/P7WmkZOasH"/>
    <s v="https://diabetessisters.org/newsletter/diabetessisters-seattle-wa"/>
    <s v="diabetessisters.org"/>
    <x v="3"/>
    <s v="https://pbs.twimg.com/media/D8vLXHuX4AEVsba.jpg"/>
    <s v="https://pbs.twimg.com/media/D8vLXHuX4AEVsba.jpg"/>
    <x v="237"/>
    <s v="https://twitter.com/#!/diabetessisters/status/1138226931160231936"/>
    <m/>
    <m/>
    <s v="1138226931160231936"/>
    <m/>
    <b v="0"/>
    <n v="1"/>
    <s v=""/>
    <b v="0"/>
    <s v="en"/>
    <m/>
    <s v=""/>
    <b v="0"/>
    <n v="1"/>
    <s v=""/>
    <s v="Hootsuite Inc."/>
    <b v="0"/>
    <s v="1138226931160231936"/>
    <s v="Retweet"/>
    <n v="0"/>
    <n v="0"/>
    <m/>
    <m/>
    <m/>
    <m/>
    <m/>
    <m/>
    <m/>
    <m/>
    <n v="1"/>
    <s v="1"/>
    <s v="1"/>
    <n v="0"/>
    <n v="0"/>
    <n v="0"/>
    <n v="0"/>
    <n v="0"/>
    <n v="0"/>
    <n v="24"/>
    <n v="100"/>
    <n v="24"/>
  </r>
  <r>
    <s v="accuchek_us"/>
    <s v="diabetessisters"/>
    <m/>
    <m/>
    <m/>
    <m/>
    <m/>
    <m/>
    <m/>
    <m/>
    <s v="No"/>
    <n v="307"/>
    <m/>
    <m/>
    <x v="0"/>
    <d v="2019-05-31T13:59:27.000"/>
    <s v="#WomenwithDiabetes check out @diabetessisters PODS meetups. https://t.co/ockDNHWWWt"/>
    <s v="https://twitter.com/diabetessisters/status/1134452156843679745"/>
    <s v="twitter.com"/>
    <x v="57"/>
    <m/>
    <s v="http://pbs.twimg.com/profile_images/793498273403199488/OoFtxree_normal.jpg"/>
    <x v="238"/>
    <s v="https://twitter.com/#!/accuchek_us/status/1134459376360656896"/>
    <m/>
    <m/>
    <s v="1134459376360656896"/>
    <m/>
    <b v="0"/>
    <n v="1"/>
    <s v=""/>
    <b v="1"/>
    <s v="en"/>
    <m/>
    <s v="1134452156843679745"/>
    <b v="0"/>
    <n v="0"/>
    <s v=""/>
    <s v="Twitter Web App"/>
    <b v="0"/>
    <s v="1134459376360656896"/>
    <s v="Tweet"/>
    <n v="0"/>
    <n v="0"/>
    <m/>
    <m/>
    <m/>
    <m/>
    <m/>
    <m/>
    <m/>
    <m/>
    <n v="2"/>
    <s v="1"/>
    <s v="1"/>
    <n v="0"/>
    <n v="0"/>
    <n v="0"/>
    <n v="0"/>
    <n v="0"/>
    <n v="0"/>
    <n v="6"/>
    <n v="100"/>
    <n v="6"/>
  </r>
  <r>
    <s v="accuchek_us"/>
    <s v="diabetessisters"/>
    <m/>
    <m/>
    <m/>
    <m/>
    <m/>
    <m/>
    <m/>
    <m/>
    <s v="No"/>
    <n v="308"/>
    <m/>
    <m/>
    <x v="0"/>
    <d v="2019-06-11T11:54:10.000"/>
    <s v="RT @diabetessisters: Come with us to Seattle, WA, for our June PODS Spotlight! We will learn all about the PODS Meetup group that Erin star…"/>
    <m/>
    <m/>
    <x v="3"/>
    <m/>
    <s v="http://pbs.twimg.com/profile_images/793498273403199488/OoFtxree_normal.jpg"/>
    <x v="239"/>
    <s v="https://twitter.com/#!/accuchek_us/status/1138414114714394629"/>
    <m/>
    <m/>
    <s v="1138414114714394629"/>
    <m/>
    <b v="0"/>
    <n v="0"/>
    <s v=""/>
    <b v="0"/>
    <s v="en"/>
    <m/>
    <s v=""/>
    <b v="0"/>
    <n v="1"/>
    <s v="1138226931160231936"/>
    <s v="Twitter Web App"/>
    <b v="0"/>
    <s v="1138226931160231936"/>
    <s v="Tweet"/>
    <n v="0"/>
    <n v="0"/>
    <m/>
    <m/>
    <m/>
    <m/>
    <m/>
    <m/>
    <m/>
    <m/>
    <n v="2"/>
    <s v="1"/>
    <s v="1"/>
    <n v="0"/>
    <n v="0"/>
    <n v="0"/>
    <n v="0"/>
    <n v="0"/>
    <n v="0"/>
    <n v="25"/>
    <n v="100"/>
    <n v="25"/>
  </r>
  <r>
    <s v="accuchek_us"/>
    <s v="sumitsh25408426"/>
    <m/>
    <m/>
    <m/>
    <m/>
    <m/>
    <m/>
    <m/>
    <m/>
    <s v="Yes"/>
    <n v="310"/>
    <m/>
    <m/>
    <x v="1"/>
    <d v="2019-06-17T14:57:40.000"/>
    <s v="@SumitSh25408426 Hi Sumit. Unfortunately, we r located in US &amp;amp; unable 2 assist with product outside the US. Pls contact Accu-Chek India at 1800 120 6020 for more info. or send them a message on their site https://t.co/4Shgjt6YGW  for further information &amp;amp; assistance. Have a nice day! -Gretchen"/>
    <s v="https://www.accu-chek.in/contact-us"/>
    <s v="accu-chek.in"/>
    <x v="3"/>
    <m/>
    <s v="http://pbs.twimg.com/profile_images/793498273403199488/OoFtxree_normal.jpg"/>
    <x v="240"/>
    <s v="https://twitter.com/#!/accuchek_us/status/1140634620217700352"/>
    <m/>
    <m/>
    <s v="1140634620217700352"/>
    <s v="1139934578464813056"/>
    <b v="0"/>
    <n v="0"/>
    <s v="990427887244337152"/>
    <b v="0"/>
    <s v="en"/>
    <m/>
    <s v=""/>
    <b v="0"/>
    <n v="0"/>
    <s v=""/>
    <s v="Salesforce - Social Studio"/>
    <b v="0"/>
    <s v="1139934578464813056"/>
    <s v="Tweet"/>
    <n v="0"/>
    <n v="0"/>
    <m/>
    <m/>
    <m/>
    <m/>
    <m/>
    <m/>
    <m/>
    <m/>
    <n v="2"/>
    <s v="1"/>
    <s v="9"/>
    <n v="1"/>
    <n v="2.0833333333333335"/>
    <n v="2"/>
    <n v="4.166666666666667"/>
    <n v="0"/>
    <n v="0"/>
    <n v="45"/>
    <n v="93.75"/>
    <n v="48"/>
  </r>
  <r>
    <s v="accuchek_us"/>
    <s v="sumitsh25408426"/>
    <m/>
    <m/>
    <m/>
    <m/>
    <m/>
    <m/>
    <m/>
    <m/>
    <s v="Yes"/>
    <n v="311"/>
    <m/>
    <m/>
    <x v="1"/>
    <d v="2019-06-17T15:44:09.000"/>
    <s v="@SumitSh25408426 I apologize for the inconvenience and frustration this has caused. I'm not sure how they handle their tweets but please try to reach out to them by phone. -Gretchen"/>
    <m/>
    <m/>
    <x v="3"/>
    <m/>
    <s v="http://pbs.twimg.com/profile_images/793498273403199488/OoFtxree_normal.jpg"/>
    <x v="241"/>
    <s v="https://twitter.com/#!/accuchek_us/status/1140646317917687809"/>
    <m/>
    <m/>
    <s v="1140646317917687809"/>
    <s v="1140644301740728320"/>
    <b v="0"/>
    <n v="0"/>
    <s v="990427887244337152"/>
    <b v="0"/>
    <s v="en"/>
    <m/>
    <s v=""/>
    <b v="0"/>
    <n v="0"/>
    <s v=""/>
    <s v="Salesforce - Social Studio"/>
    <b v="0"/>
    <s v="1140644301740728320"/>
    <s v="Tweet"/>
    <n v="0"/>
    <n v="0"/>
    <m/>
    <m/>
    <m/>
    <m/>
    <m/>
    <m/>
    <m/>
    <m/>
    <n v="2"/>
    <s v="1"/>
    <s v="9"/>
    <n v="0"/>
    <n v="0"/>
    <n v="2"/>
    <n v="6.666666666666667"/>
    <n v="0"/>
    <n v="0"/>
    <n v="28"/>
    <n v="93.33333333333333"/>
    <n v="30"/>
  </r>
  <r>
    <s v="rlapedis"/>
    <s v="accuchek_us"/>
    <m/>
    <m/>
    <m/>
    <m/>
    <m/>
    <m/>
    <m/>
    <m/>
    <s v="Yes"/>
    <n v="314"/>
    <m/>
    <m/>
    <x v="1"/>
    <d v="2019-06-18T02:27:39.000"/>
    <s v="@accuchek_us I have not received ANY vials this year and yes they did. Pharm told me to call Roche. No help there."/>
    <m/>
    <m/>
    <x v="3"/>
    <m/>
    <s v="http://pbs.twimg.com/profile_images/378800000252550034/e150e4afb19558f7c899a50be7d57797_normal.jpeg"/>
    <x v="242"/>
    <s v="https://twitter.com/#!/rlapedis/status/1140808263778258944"/>
    <m/>
    <m/>
    <s v="1140808263778258944"/>
    <s v="1140632004003807233"/>
    <b v="0"/>
    <n v="0"/>
    <s v="216716662"/>
    <b v="0"/>
    <s v="en"/>
    <m/>
    <s v=""/>
    <b v="0"/>
    <n v="0"/>
    <s v=""/>
    <s v="Tweetbot for iΟS"/>
    <b v="0"/>
    <s v="1140632004003807233"/>
    <s v="Tweet"/>
    <n v="0"/>
    <n v="0"/>
    <m/>
    <m/>
    <m/>
    <m/>
    <m/>
    <m/>
    <m/>
    <m/>
    <n v="5"/>
    <s v="12"/>
    <s v="1"/>
    <n v="0"/>
    <n v="0"/>
    <n v="0"/>
    <n v="0"/>
    <n v="0"/>
    <n v="0"/>
    <n v="22"/>
    <n v="100"/>
    <n v="22"/>
  </r>
  <r>
    <s v="rlapedis"/>
    <s v="accuchek_us"/>
    <m/>
    <m/>
    <m/>
    <m/>
    <m/>
    <m/>
    <m/>
    <m/>
    <s v="Yes"/>
    <n v="315"/>
    <m/>
    <m/>
    <x v="1"/>
    <d v="2019-06-18T19:53:23.000"/>
    <s v="@accuchek_us “You are not allowed to DM this account”"/>
    <m/>
    <m/>
    <x v="3"/>
    <m/>
    <s v="http://pbs.twimg.com/profile_images/378800000252550034/e150e4afb19558f7c899a50be7d57797_normal.jpeg"/>
    <x v="243"/>
    <s v="https://twitter.com/#!/rlapedis/status/1141071430471147521"/>
    <m/>
    <m/>
    <s v="1141071430471147521"/>
    <s v="1140999253101297670"/>
    <b v="0"/>
    <n v="0"/>
    <s v="216716662"/>
    <b v="0"/>
    <s v="en"/>
    <m/>
    <s v=""/>
    <b v="0"/>
    <n v="0"/>
    <s v=""/>
    <s v="Tweetbot for iΟS"/>
    <b v="0"/>
    <s v="1140999253101297670"/>
    <s v="Tweet"/>
    <n v="0"/>
    <n v="0"/>
    <m/>
    <m/>
    <m/>
    <m/>
    <m/>
    <m/>
    <m/>
    <m/>
    <n v="5"/>
    <s v="12"/>
    <s v="1"/>
    <n v="0"/>
    <n v="0"/>
    <n v="0"/>
    <n v="0"/>
    <n v="0"/>
    <n v="0"/>
    <n v="9"/>
    <n v="100"/>
    <n v="9"/>
  </r>
  <r>
    <s v="accuchek_us"/>
    <s v="rlapedis"/>
    <m/>
    <m/>
    <m/>
    <m/>
    <m/>
    <m/>
    <m/>
    <m/>
    <s v="Yes"/>
    <n v="317"/>
    <m/>
    <m/>
    <x v="1"/>
    <d v="2019-06-17T14:47:16.000"/>
    <s v="@RLaPedis Hi Ron. I'm sorry to hear that. There is a limit to  12 vials per refill. Also, refills cannot be dispensed before 75% of previous days’ supply have elapsed. Has the pharmacist called the Argus Pharmacist Helpline at 1-844-373-0987? -Gretchen"/>
    <m/>
    <m/>
    <x v="3"/>
    <m/>
    <s v="http://pbs.twimg.com/profile_images/793498273403199488/OoFtxree_normal.jpg"/>
    <x v="244"/>
    <s v="https://twitter.com/#!/accuchek_us/status/1140632004003807233"/>
    <m/>
    <m/>
    <s v="1140632004003807233"/>
    <s v="1139603590601854976"/>
    <b v="0"/>
    <n v="0"/>
    <s v="330515173"/>
    <b v="0"/>
    <s v="en"/>
    <m/>
    <s v=""/>
    <b v="0"/>
    <n v="0"/>
    <s v=""/>
    <s v="Salesforce - Social Studio"/>
    <b v="0"/>
    <s v="1139603590601854976"/>
    <s v="Tweet"/>
    <n v="0"/>
    <n v="0"/>
    <m/>
    <m/>
    <m/>
    <m/>
    <m/>
    <m/>
    <m/>
    <m/>
    <n v="4"/>
    <s v="1"/>
    <s v="12"/>
    <n v="0"/>
    <n v="0"/>
    <n v="2"/>
    <n v="4.545454545454546"/>
    <n v="0"/>
    <n v="0"/>
    <n v="42"/>
    <n v="95.45454545454545"/>
    <n v="44"/>
  </r>
  <r>
    <s v="accuchek_us"/>
    <s v="rlapedis"/>
    <m/>
    <m/>
    <m/>
    <m/>
    <m/>
    <m/>
    <m/>
    <m/>
    <s v="Yes"/>
    <n v="318"/>
    <m/>
    <m/>
    <x v="1"/>
    <d v="2019-06-18T15:06:35.000"/>
    <s v="@RLaPedis Hi Ron!  Again, we r sorry 2 hear u have not been able 2 get refills on your strips.  Please DM w/ your complete address, &amp;amp; we will b happy 2 send a free container of strips. To continue getting same low price on strips, use mailorder @ https://t.co/YkpDm6q4hp  -Kari"/>
    <s v="https://www.accu-chek.com/microsites/guide"/>
    <s v="accu-chek.com"/>
    <x v="3"/>
    <m/>
    <s v="http://pbs.twimg.com/profile_images/793498273403199488/OoFtxree_normal.jpg"/>
    <x v="245"/>
    <s v="https://twitter.com/#!/accuchek_us/status/1140999253101297670"/>
    <m/>
    <m/>
    <s v="1140999253101297670"/>
    <s v="1140808263778258944"/>
    <b v="0"/>
    <n v="0"/>
    <s v="330515173"/>
    <b v="0"/>
    <s v="en"/>
    <m/>
    <s v=""/>
    <b v="0"/>
    <n v="0"/>
    <s v=""/>
    <s v="Salesforce - Social Studio"/>
    <b v="0"/>
    <s v="1140808263778258944"/>
    <s v="Tweet"/>
    <n v="0"/>
    <n v="0"/>
    <m/>
    <m/>
    <m/>
    <m/>
    <m/>
    <m/>
    <m/>
    <m/>
    <n v="4"/>
    <s v="1"/>
    <s v="12"/>
    <n v="2"/>
    <n v="4.081632653061225"/>
    <n v="1"/>
    <n v="2.0408163265306123"/>
    <n v="0"/>
    <n v="0"/>
    <n v="46"/>
    <n v="93.87755102040816"/>
    <n v="49"/>
  </r>
  <r>
    <s v="accuchek_us"/>
    <s v="rlapedis"/>
    <m/>
    <m/>
    <m/>
    <m/>
    <m/>
    <m/>
    <m/>
    <m/>
    <s v="Yes"/>
    <n v="319"/>
    <m/>
    <m/>
    <x v="1"/>
    <d v="2019-06-18T20:27:08.000"/>
    <s v="@RLaPedis Hi Ron.  Please contact us for the free strips. You can either call us at 1-800-858-8072 or chat with us by visiting https://t.co/qhkVIFGu1o.  Have a great day. -Kari"/>
    <s v="https://www.accu-chek.com/chat-live-now"/>
    <s v="accu-chek.com"/>
    <x v="3"/>
    <m/>
    <s v="http://pbs.twimg.com/profile_images/793498273403199488/OoFtxree_normal.jpg"/>
    <x v="246"/>
    <s v="https://twitter.com/#!/accuchek_us/status/1141079921726566401"/>
    <m/>
    <m/>
    <s v="1141079921726566401"/>
    <s v="1141071430471147521"/>
    <b v="0"/>
    <n v="0"/>
    <s v="330515173"/>
    <b v="0"/>
    <s v="en"/>
    <m/>
    <s v=""/>
    <b v="0"/>
    <n v="0"/>
    <s v=""/>
    <s v="Salesforce - Social Studio"/>
    <b v="0"/>
    <s v="1141071430471147521"/>
    <s v="Tweet"/>
    <n v="0"/>
    <n v="0"/>
    <m/>
    <m/>
    <m/>
    <m/>
    <m/>
    <m/>
    <m/>
    <m/>
    <n v="4"/>
    <s v="1"/>
    <s v="12"/>
    <n v="2"/>
    <n v="6.451612903225806"/>
    <n v="0"/>
    <n v="0"/>
    <n v="0"/>
    <n v="0"/>
    <n v="29"/>
    <n v="93.54838709677419"/>
    <n v="31"/>
  </r>
  <r>
    <s v="accuchek_us"/>
    <s v="rlapedis"/>
    <m/>
    <m/>
    <m/>
    <m/>
    <m/>
    <m/>
    <m/>
    <m/>
    <s v="Yes"/>
    <n v="320"/>
    <m/>
    <m/>
    <x v="1"/>
    <d v="2019-06-20T15:46:48.000"/>
    <s v="@RLaPedis Hi Ron.  We unfortunately don't have a way of clearing the coupon.  We can send you a vial of strips as a one time courtesy though.  Please call us at 1-800-858-8072 or via chat at https://t.co/FjyRpKvJfr   Have a great day!  ~Ryan"/>
    <s v="https://accuchek.custhelp.com/app/chat/chat_launch"/>
    <s v="custhelp.com"/>
    <x v="3"/>
    <m/>
    <s v="http://pbs.twimg.com/profile_images/793498273403199488/OoFtxree_normal.jpg"/>
    <x v="247"/>
    <s v="https://twitter.com/#!/accuchek_us/status/1141734148891140097"/>
    <m/>
    <m/>
    <s v="1141734148891140097"/>
    <s v="1141699976168214528"/>
    <b v="0"/>
    <n v="0"/>
    <s v="330515173"/>
    <b v="0"/>
    <s v="en"/>
    <m/>
    <s v=""/>
    <b v="0"/>
    <n v="0"/>
    <s v=""/>
    <s v="Salesforce - Social Studio"/>
    <b v="0"/>
    <s v="1141699976168214528"/>
    <s v="Tweet"/>
    <n v="0"/>
    <n v="0"/>
    <m/>
    <m/>
    <m/>
    <m/>
    <m/>
    <m/>
    <m/>
    <m/>
    <n v="4"/>
    <s v="1"/>
    <s v="12"/>
    <n v="1"/>
    <n v="2.272727272727273"/>
    <n v="1"/>
    <n v="2.272727272727273"/>
    <n v="0"/>
    <n v="0"/>
    <n v="42"/>
    <n v="95.45454545454545"/>
    <n v="44"/>
  </r>
  <r>
    <s v="accuchek_nl"/>
    <s v="accuchek_nl"/>
    <m/>
    <m/>
    <m/>
    <m/>
    <m/>
    <m/>
    <m/>
    <m/>
    <s v="No"/>
    <n v="321"/>
    <m/>
    <m/>
    <x v="2"/>
    <d v="2019-05-30T14:37:00.000"/>
    <s v="Maak je voor de behandeling van jouw diabetes gebruik van insuline? En wil je weten of insulinepomptherapie een geschikte optie voor je kan zijn? Door het beantwoorden van de vragen op onze website kun je een eerste indruk krijgen. _x000a__x000a_https://t.co/8gXrWtXZ27 https://t.co/gOsCVcN4L7"/>
    <s v="https://www.accu-chek.nl/programmas/zou-insulinepomptherapie-geschikt-kunnen-zijn"/>
    <s v="accu-chek.nl"/>
    <x v="3"/>
    <s v="https://pbs.twimg.com/media/D5FdNwoX4AACAOO.jpg"/>
    <s v="https://pbs.twimg.com/media/D5FdNwoX4AACAOO.jpg"/>
    <x v="248"/>
    <s v="https://twitter.com/#!/accuchek_nl/status/1134106438849220609"/>
    <m/>
    <m/>
    <s v="1134106438849220609"/>
    <m/>
    <b v="0"/>
    <n v="1"/>
    <s v=""/>
    <b v="0"/>
    <s v="nl"/>
    <m/>
    <s v=""/>
    <b v="0"/>
    <n v="1"/>
    <s v=""/>
    <s v="TweetDeck"/>
    <b v="0"/>
    <s v="1134106438849220609"/>
    <s v="Tweet"/>
    <n v="0"/>
    <n v="0"/>
    <m/>
    <m/>
    <m/>
    <m/>
    <m/>
    <m/>
    <m/>
    <m/>
    <n v="15"/>
    <s v="2"/>
    <s v="2"/>
    <n v="0"/>
    <n v="0"/>
    <n v="0"/>
    <n v="0"/>
    <n v="0"/>
    <n v="0"/>
    <n v="39"/>
    <n v="100"/>
    <n v="39"/>
  </r>
  <r>
    <s v="accuchek_nl"/>
    <s v="accuchek_nl"/>
    <m/>
    <m/>
    <m/>
    <m/>
    <m/>
    <m/>
    <m/>
    <m/>
    <s v="No"/>
    <n v="322"/>
    <m/>
    <m/>
    <x v="2"/>
    <d v="2019-05-31T14:39:00.000"/>
    <s v="Hoe vaak je je #bloedglucose meet is afhankelijk van je therapie en je afspraken met je zorgverlener. Maar als je weet hoe je gemakkelijker en minder pijnlijk kunt meten zal je dit wellicht ook vaker kunnen doen._x000a__x000a_https://t.co/bq0EPGcV89 https://t.co/8gZpLKwXjo"/>
    <s v="https://www.accu-chek.nl/basiskennis-diabetes/tips-om-gemakkelijker-te-testen"/>
    <s v="accu-chek.nl"/>
    <x v="58"/>
    <s v="https://pbs.twimg.com/ext_tw_video_thumb/1121780711990673408/pu/img/e0c4iKeCQfmzPPP8.jpg"/>
    <s v="https://pbs.twimg.com/ext_tw_video_thumb/1121780711990673408/pu/img/e0c4iKeCQfmzPPP8.jpg"/>
    <x v="249"/>
    <s v="https://twitter.com/#!/accuchek_nl/status/1134469329536266240"/>
    <m/>
    <m/>
    <s v="1134469329536266240"/>
    <m/>
    <b v="0"/>
    <n v="3"/>
    <s v=""/>
    <b v="0"/>
    <s v="nl"/>
    <m/>
    <s v=""/>
    <b v="0"/>
    <n v="0"/>
    <s v=""/>
    <s v="TweetDeck"/>
    <b v="0"/>
    <s v="1134469329536266240"/>
    <s v="Tweet"/>
    <n v="0"/>
    <n v="0"/>
    <m/>
    <m/>
    <m/>
    <m/>
    <m/>
    <m/>
    <m/>
    <m/>
    <n v="15"/>
    <s v="2"/>
    <s v="2"/>
    <n v="0"/>
    <n v="0"/>
    <n v="0"/>
    <n v="0"/>
    <n v="0"/>
    <n v="0"/>
    <n v="37"/>
    <n v="100"/>
    <n v="37"/>
  </r>
  <r>
    <s v="accuchek_nl"/>
    <s v="accuchek_nl"/>
    <m/>
    <m/>
    <m/>
    <m/>
    <m/>
    <m/>
    <m/>
    <m/>
    <s v="No"/>
    <n v="323"/>
    <m/>
    <m/>
    <x v="2"/>
    <d v="2019-06-03T06:04:00.000"/>
    <s v="Kom je niet in aanmerking voor #vergoeding van een #CGM systeem?Je krijgt nu tijdelijk een gratis Apple Watch gratis bij aanschaf van een #Eversense XL Startpakket. Let op! De actie loopt tot en met 9 juni 2019. _x000a__x000a_https://t.co/rdxL28VYTv https://t.co/0W6m495B2I"/>
    <s v="https://www.accu-chek.nl/eversense-zelf-aanschaffen"/>
    <s v="accu-chek.nl"/>
    <x v="59"/>
    <s v="https://pbs.twimg.com/media/D7kIA1iW0AAz5xb.jpg"/>
    <s v="https://pbs.twimg.com/media/D7kIA1iW0AAz5xb.jpg"/>
    <x v="250"/>
    <s v="https://twitter.com/#!/accuchek_nl/status/1135426889387057153"/>
    <m/>
    <m/>
    <s v="1135426889387057153"/>
    <m/>
    <b v="0"/>
    <n v="2"/>
    <s v=""/>
    <b v="0"/>
    <s v="nl"/>
    <m/>
    <s v=""/>
    <b v="0"/>
    <n v="0"/>
    <s v=""/>
    <s v="TweetDeck"/>
    <b v="0"/>
    <s v="1135426889387057153"/>
    <s v="Tweet"/>
    <n v="0"/>
    <n v="0"/>
    <m/>
    <m/>
    <m/>
    <m/>
    <m/>
    <m/>
    <m/>
    <m/>
    <n v="15"/>
    <s v="2"/>
    <s v="2"/>
    <n v="0"/>
    <n v="0"/>
    <n v="0"/>
    <n v="0"/>
    <n v="0"/>
    <n v="0"/>
    <n v="38"/>
    <n v="100"/>
    <n v="38"/>
  </r>
  <r>
    <s v="accuchek_nl"/>
    <s v="accuchek_nl"/>
    <m/>
    <m/>
    <m/>
    <m/>
    <m/>
    <m/>
    <m/>
    <m/>
    <s v="No"/>
    <n v="324"/>
    <m/>
    <m/>
    <x v="2"/>
    <d v="2019-06-05T06:07:00.000"/>
    <s v="Het einde van de #Ramadan2019 wordt feestelijk gevierd met de #Eid al-Fitr. Bij dit #suikerfeest horen zoetigheden, maar de dag staat zeker niet alleen in het teken van het eten van #suiker. Eid al-Fitr draait vooral om verbinding en het samenzijn met vrienden en familie. https://t.co/xZJlM1OQdR"/>
    <m/>
    <m/>
    <x v="60"/>
    <s v="https://pbs.twimg.com/media/D7kIrCHWwAEVSkP.jpg"/>
    <s v="https://pbs.twimg.com/media/D7kIrCHWwAEVSkP.jpg"/>
    <x v="251"/>
    <s v="https://twitter.com/#!/accuchek_nl/status/1136152419803357185"/>
    <m/>
    <m/>
    <s v="1136152419803357185"/>
    <m/>
    <b v="0"/>
    <n v="1"/>
    <s v=""/>
    <b v="0"/>
    <s v="nl"/>
    <m/>
    <s v=""/>
    <b v="0"/>
    <n v="0"/>
    <s v=""/>
    <s v="TweetDeck"/>
    <b v="0"/>
    <s v="1136152419803357185"/>
    <s v="Tweet"/>
    <n v="0"/>
    <n v="0"/>
    <m/>
    <m/>
    <m/>
    <m/>
    <m/>
    <m/>
    <m/>
    <m/>
    <n v="15"/>
    <s v="2"/>
    <s v="2"/>
    <n v="0"/>
    <n v="0"/>
    <n v="0"/>
    <n v="0"/>
    <n v="0"/>
    <n v="0"/>
    <n v="47"/>
    <n v="100"/>
    <n v="47"/>
  </r>
  <r>
    <s v="accuchek_nl"/>
    <s v="accuchek_nl"/>
    <m/>
    <m/>
    <m/>
    <m/>
    <m/>
    <m/>
    <m/>
    <m/>
    <s v="No"/>
    <n v="325"/>
    <m/>
    <m/>
    <x v="2"/>
    <d v="2019-06-06T08:08:00.000"/>
    <s v="Wist je dat 1 op de 2 volwassenen met #diabetes zich niet bewust is dat hij/zij diabetes heeft? Wat kan er op wijzen dat je diabetes hebt? We geven een overzicht van mogelijke #symptomen._x000a__x000a_https://t.co/FC8qFgCqV1 https://t.co/j9XtlwD47k"/>
    <s v="https://www.accu-chek.nl/basiskennis-diabetes/wat-diabetes"/>
    <s v="accu-chek.nl"/>
    <x v="61"/>
    <s v="https://pbs.twimg.com/media/D7kI3BhXsAAhgEL.jpg"/>
    <s v="https://pbs.twimg.com/media/D7kI3BhXsAAhgEL.jpg"/>
    <x v="252"/>
    <s v="https://twitter.com/#!/accuchek_nl/status/1136545258185998338"/>
    <m/>
    <m/>
    <s v="1136545258185998338"/>
    <m/>
    <b v="0"/>
    <n v="2"/>
    <s v=""/>
    <b v="0"/>
    <s v="nl"/>
    <m/>
    <s v=""/>
    <b v="0"/>
    <n v="1"/>
    <s v=""/>
    <s v="TweetDeck"/>
    <b v="0"/>
    <s v="1136545258185998338"/>
    <s v="Tweet"/>
    <n v="0"/>
    <n v="0"/>
    <m/>
    <m/>
    <m/>
    <m/>
    <m/>
    <m/>
    <m/>
    <m/>
    <n v="15"/>
    <s v="2"/>
    <s v="2"/>
    <n v="0"/>
    <n v="0"/>
    <n v="0"/>
    <n v="0"/>
    <n v="0"/>
    <n v="0"/>
    <n v="35"/>
    <n v="100"/>
    <n v="35"/>
  </r>
  <r>
    <s v="accuchek_nl"/>
    <s v="accuchek_nl"/>
    <m/>
    <m/>
    <m/>
    <m/>
    <m/>
    <m/>
    <m/>
    <m/>
    <s v="No"/>
    <n v="326"/>
    <m/>
    <m/>
    <x v="2"/>
    <d v="2019-06-06T14:09:00.000"/>
    <s v="Het is weer vrijdag! Wat ga jij dit #weekend ondernemen? Wij wensen je alvast een heel fijn weekend. https://t.co/gH5aJVCMot"/>
    <m/>
    <m/>
    <x v="62"/>
    <s v="https://pbs.twimg.com/media/D7kJK1nWwAEJJSJ.jpg"/>
    <s v="https://pbs.twimg.com/media/D7kJK1nWwAEJJSJ.jpg"/>
    <x v="253"/>
    <s v="https://twitter.com/#!/accuchek_nl/status/1136636107351842822"/>
    <m/>
    <m/>
    <s v="1136636107351842822"/>
    <m/>
    <b v="0"/>
    <n v="0"/>
    <s v=""/>
    <b v="0"/>
    <s v="nl"/>
    <m/>
    <s v=""/>
    <b v="0"/>
    <n v="0"/>
    <s v=""/>
    <s v="TweetDeck"/>
    <b v="0"/>
    <s v="1136636107351842822"/>
    <s v="Tweet"/>
    <n v="0"/>
    <n v="0"/>
    <m/>
    <m/>
    <m/>
    <m/>
    <m/>
    <m/>
    <m/>
    <m/>
    <n v="15"/>
    <s v="2"/>
    <s v="2"/>
    <n v="0"/>
    <n v="0"/>
    <n v="0"/>
    <n v="0"/>
    <n v="0"/>
    <n v="0"/>
    <n v="18"/>
    <n v="100"/>
    <n v="18"/>
  </r>
  <r>
    <s v="accuchek_nl"/>
    <s v="accuchek_nl"/>
    <m/>
    <m/>
    <m/>
    <m/>
    <m/>
    <m/>
    <m/>
    <m/>
    <s v="No"/>
    <n v="327"/>
    <m/>
    <m/>
    <x v="2"/>
    <d v="2019-06-10T08:10:00.000"/>
    <s v="Op een mooie #Pinksterdag... Buiten op een kleedje in het zonnetje, hoe heerlijk lijkt je dat? Pak wat eten en drinken in en zoek een leuk plekje in een park of bos om daar te lunchen. #Picknicken kun je zo simpel of uitgebreid maken als jij wil. Eet smakelijk! https://t.co/nQ1bf8Aze4"/>
    <m/>
    <m/>
    <x v="63"/>
    <s v="https://pbs.twimg.com/media/D7kJkTnW0AAGIdG.jpg"/>
    <s v="https://pbs.twimg.com/media/D7kJkTnW0AAGIdG.jpg"/>
    <x v="254"/>
    <s v="https://twitter.com/#!/accuchek_nl/status/1137995313317367808"/>
    <m/>
    <m/>
    <s v="1137995313317367808"/>
    <m/>
    <b v="0"/>
    <n v="0"/>
    <s v=""/>
    <b v="0"/>
    <s v="nl"/>
    <m/>
    <s v=""/>
    <b v="0"/>
    <n v="0"/>
    <s v=""/>
    <s v="TweetDeck"/>
    <b v="0"/>
    <s v="1137995313317367808"/>
    <s v="Tweet"/>
    <n v="0"/>
    <n v="0"/>
    <m/>
    <m/>
    <m/>
    <m/>
    <m/>
    <m/>
    <m/>
    <m/>
    <n v="15"/>
    <s v="2"/>
    <s v="2"/>
    <n v="0"/>
    <n v="0"/>
    <n v="0"/>
    <n v="0"/>
    <n v="0"/>
    <n v="0"/>
    <n v="49"/>
    <n v="100"/>
    <n v="49"/>
  </r>
  <r>
    <s v="accuchek_nl"/>
    <s v="accuchek_nl"/>
    <m/>
    <m/>
    <m/>
    <m/>
    <m/>
    <m/>
    <m/>
    <m/>
    <s v="No"/>
    <n v="328"/>
    <m/>
    <m/>
    <x v="2"/>
    <d v="2019-06-11T08:12:00.000"/>
    <s v="Je kunt jouw #Accu-Chek #Mobile nu ook direct verbinden met de #mySugr app. De Accu-Chek Mobile draadloze adapter is nu gratis aan te vragen! _x000a__x000a_https://t.co/4B2Pm5ztBe https://t.co/TUYm3kC82T"/>
    <s v="https://www.accu-chek.nl/bestelformulier-accu-chek-mobile-draadloze-adapter"/>
    <s v="accu-chek.nl"/>
    <x v="64"/>
    <s v="https://pbs.twimg.com/media/D7kJuZyXkAIPVo3.jpg"/>
    <s v="https://pbs.twimg.com/media/D7kJuZyXkAIPVo3.jpg"/>
    <x v="255"/>
    <s v="https://twitter.com/#!/accuchek_nl/status/1138358204251852800"/>
    <m/>
    <m/>
    <s v="1138358204251852800"/>
    <m/>
    <b v="0"/>
    <n v="1"/>
    <s v=""/>
    <b v="0"/>
    <s v="nl"/>
    <m/>
    <s v=""/>
    <b v="0"/>
    <n v="0"/>
    <s v=""/>
    <s v="TweetDeck"/>
    <b v="0"/>
    <s v="1138358204251852800"/>
    <s v="Tweet"/>
    <n v="0"/>
    <n v="0"/>
    <m/>
    <m/>
    <m/>
    <m/>
    <m/>
    <m/>
    <m/>
    <m/>
    <n v="15"/>
    <s v="2"/>
    <s v="2"/>
    <n v="0"/>
    <n v="0"/>
    <n v="0"/>
    <n v="0"/>
    <n v="0"/>
    <n v="0"/>
    <n v="26"/>
    <n v="100"/>
    <n v="26"/>
  </r>
  <r>
    <s v="accuchek_nl"/>
    <s v="accuchek_nl"/>
    <m/>
    <m/>
    <m/>
    <m/>
    <m/>
    <m/>
    <m/>
    <m/>
    <s v="No"/>
    <n v="329"/>
    <m/>
    <m/>
    <x v="2"/>
    <d v="2019-06-12T06:14:00.000"/>
    <s v="Buitenspelen is niet alleen ontzettend leuk voor kinderen, het is onmisbaar voor hun ontwikkeling. Want van buitenspelen worden kinderen gezonder, slimmer en socialer.  Haal het kind in je naar boven en speel gezellig mee. Want ook volwassenen worden er blij van!_x000a__x000a_#buitenspeeldag https://t.co/Bq2T87G4Jm"/>
    <m/>
    <m/>
    <x v="65"/>
    <s v="https://pbs.twimg.com/media/D7kKH3JW0AU_d5r.jpg"/>
    <s v="https://pbs.twimg.com/media/D7kKH3JW0AU_d5r.jpg"/>
    <x v="256"/>
    <s v="https://twitter.com/#!/accuchek_nl/status/1138690896772440067"/>
    <m/>
    <m/>
    <s v="1138690896772440067"/>
    <m/>
    <b v="0"/>
    <n v="0"/>
    <s v=""/>
    <b v="0"/>
    <s v="nl"/>
    <m/>
    <s v=""/>
    <b v="0"/>
    <n v="0"/>
    <s v=""/>
    <s v="TweetDeck"/>
    <b v="0"/>
    <s v="1138690896772440067"/>
    <s v="Tweet"/>
    <n v="0"/>
    <n v="0"/>
    <m/>
    <m/>
    <m/>
    <m/>
    <m/>
    <m/>
    <m/>
    <m/>
    <n v="15"/>
    <s v="2"/>
    <s v="2"/>
    <n v="0"/>
    <n v="0"/>
    <n v="0"/>
    <n v="0"/>
    <n v="0"/>
    <n v="0"/>
    <n v="42"/>
    <n v="100"/>
    <n v="42"/>
  </r>
  <r>
    <s v="accuchek_nl"/>
    <s v="accuchek_nl"/>
    <m/>
    <m/>
    <m/>
    <m/>
    <m/>
    <m/>
    <m/>
    <m/>
    <s v="No"/>
    <n v="330"/>
    <m/>
    <m/>
    <x v="2"/>
    <d v="2019-06-13T09:16:00.000"/>
    <s v="Of je nu al jaren diabetes hebt of net de diagnose hebt gekregen, blijven communiceren met je behandelteam is het beste wat je kunt doen. Als overleg met je #diabetes zorgverlener je zenuwachtig maakt, zijn er goede redenen om deze angst te overwinnen. _x000a__x000a_https://t.co/zyhexP52Tu https://t.co/9M4AJMswfZ"/>
    <s v="https://www.accu-chek.nl/basiskennis-diabetes/gesprek-met-je-arts"/>
    <s v="accu-chek.nl"/>
    <x v="0"/>
    <s v="https://pbs.twimg.com/media/D7kKuXFXoAARh24.jpg"/>
    <s v="https://pbs.twimg.com/media/D7kKuXFXoAARh24.jpg"/>
    <x v="257"/>
    <s v="https://twitter.com/#!/accuchek_nl/status/1139099086320263170"/>
    <m/>
    <m/>
    <s v="1139099086320263170"/>
    <m/>
    <b v="0"/>
    <n v="0"/>
    <s v=""/>
    <b v="0"/>
    <s v="nl"/>
    <m/>
    <s v=""/>
    <b v="0"/>
    <n v="0"/>
    <s v=""/>
    <s v="TweetDeck"/>
    <b v="0"/>
    <s v="1139099086320263170"/>
    <s v="Tweet"/>
    <n v="0"/>
    <n v="0"/>
    <m/>
    <m/>
    <m/>
    <m/>
    <m/>
    <m/>
    <m/>
    <m/>
    <n v="15"/>
    <s v="2"/>
    <s v="2"/>
    <n v="0"/>
    <n v="0"/>
    <n v="0"/>
    <n v="0"/>
    <n v="0"/>
    <n v="0"/>
    <n v="43"/>
    <n v="100"/>
    <n v="43"/>
  </r>
  <r>
    <s v="accuchek_nl"/>
    <s v="accuchek_nl"/>
    <m/>
    <m/>
    <m/>
    <m/>
    <m/>
    <m/>
    <m/>
    <m/>
    <s v="No"/>
    <n v="331"/>
    <m/>
    <m/>
    <x v="2"/>
    <d v="2019-06-14T14:17:00.000"/>
    <s v="De tijd is vandaag voorbij gevlogen. Hoogste tijd om het weekend in te springen. Wij wensen je een heel fijn #weekend ! https://t.co/3j4jWbnOcU"/>
    <m/>
    <m/>
    <x v="62"/>
    <s v="https://pbs.twimg.com/ext_tw_video_thumb/1132948848672956418/pu/img/EQVFY63iuMStKyji.jpg"/>
    <s v="https://pbs.twimg.com/ext_tw_video_thumb/1132948848672956418/pu/img/EQVFY63iuMStKyji.jpg"/>
    <x v="258"/>
    <s v="https://twitter.com/#!/accuchek_nl/status/1139537223764840450"/>
    <m/>
    <m/>
    <s v="1139537223764840450"/>
    <m/>
    <b v="0"/>
    <n v="2"/>
    <s v=""/>
    <b v="0"/>
    <s v="nl"/>
    <m/>
    <s v=""/>
    <b v="0"/>
    <n v="0"/>
    <s v=""/>
    <s v="TweetDeck"/>
    <b v="0"/>
    <s v="1139537223764840450"/>
    <s v="Tweet"/>
    <n v="0"/>
    <n v="0"/>
    <m/>
    <m/>
    <m/>
    <m/>
    <m/>
    <m/>
    <m/>
    <m/>
    <n v="15"/>
    <s v="2"/>
    <s v="2"/>
    <n v="0"/>
    <n v="0"/>
    <n v="0"/>
    <n v="0"/>
    <n v="0"/>
    <n v="0"/>
    <n v="21"/>
    <n v="100"/>
    <n v="21"/>
  </r>
  <r>
    <s v="accuchek_nl"/>
    <s v="accuchek_nl"/>
    <m/>
    <m/>
    <m/>
    <m/>
    <m/>
    <m/>
    <m/>
    <m/>
    <s v="No"/>
    <n v="332"/>
    <m/>
    <m/>
    <x v="2"/>
    <d v="2019-06-16T07:18:00.000"/>
    <s v="Mijn vader is zo sterk als de maan en zo snel als een laserstraal. Mijn vader is een superheld! Heb jij ook zo'n vader? Of word je vandaag zelf in het zonnetje gezet? We wensen je een fijne #vaderdag2019 ! https://t.co/w61o8est4x"/>
    <m/>
    <m/>
    <x v="66"/>
    <s v="https://pbs.twimg.com/media/D7kLPIWWwAAl1S1.jpg"/>
    <s v="https://pbs.twimg.com/media/D7kLPIWWwAAl1S1.jpg"/>
    <x v="259"/>
    <s v="https://twitter.com/#!/accuchek_nl/status/1140156554009649152"/>
    <m/>
    <m/>
    <s v="1140156554009649152"/>
    <m/>
    <b v="0"/>
    <n v="1"/>
    <s v=""/>
    <b v="0"/>
    <s v="nl"/>
    <m/>
    <s v=""/>
    <b v="0"/>
    <n v="0"/>
    <s v=""/>
    <s v="TweetDeck"/>
    <b v="0"/>
    <s v="1140156554009649152"/>
    <s v="Tweet"/>
    <n v="0"/>
    <n v="0"/>
    <m/>
    <m/>
    <m/>
    <m/>
    <m/>
    <m/>
    <m/>
    <m/>
    <n v="15"/>
    <s v="2"/>
    <s v="2"/>
    <n v="0"/>
    <n v="0"/>
    <n v="0"/>
    <n v="0"/>
    <n v="0"/>
    <n v="0"/>
    <n v="39"/>
    <n v="100"/>
    <n v="39"/>
  </r>
  <r>
    <s v="accuchek_nl"/>
    <s v="accuchek_nl"/>
    <m/>
    <m/>
    <m/>
    <m/>
    <m/>
    <m/>
    <m/>
    <m/>
    <s v="No"/>
    <n v="333"/>
    <m/>
    <m/>
    <x v="2"/>
    <d v="2019-06-17T08:19:00.000"/>
    <s v="Wanneer je een #Accu-Chek Instant hebt, krijg je van ons gratis de Pro versie van de #mySugr app erbij. Dat is nog eens een mooie combinatie! https://t.co/fxaLij6pZx"/>
    <m/>
    <m/>
    <x v="67"/>
    <s v="https://pbs.twimg.com/media/D7kLlTuXkAU0zTh.jpg"/>
    <s v="https://pbs.twimg.com/media/D7kLlTuXkAU0zTh.jpg"/>
    <x v="260"/>
    <s v="https://twitter.com/#!/accuchek_nl/status/1140534292977635328"/>
    <m/>
    <m/>
    <s v="1140534292977635328"/>
    <m/>
    <b v="0"/>
    <n v="1"/>
    <s v=""/>
    <b v="0"/>
    <s v="nl"/>
    <m/>
    <s v=""/>
    <b v="0"/>
    <n v="0"/>
    <s v=""/>
    <s v="TweetDeck"/>
    <b v="0"/>
    <s v="1140534292977635328"/>
    <s v="Tweet"/>
    <n v="0"/>
    <n v="0"/>
    <m/>
    <m/>
    <m/>
    <m/>
    <m/>
    <m/>
    <m/>
    <m/>
    <n v="15"/>
    <s v="2"/>
    <s v="2"/>
    <n v="0"/>
    <n v="0"/>
    <n v="0"/>
    <n v="0"/>
    <n v="0"/>
    <n v="0"/>
    <n v="27"/>
    <n v="100"/>
    <n v="27"/>
  </r>
  <r>
    <s v="accuchek_nl"/>
    <s v="accuchek_nl"/>
    <m/>
    <m/>
    <m/>
    <m/>
    <m/>
    <m/>
    <m/>
    <m/>
    <s v="No"/>
    <n v="334"/>
    <m/>
    <m/>
    <x v="2"/>
    <d v="2019-06-19T09:48:00.000"/>
    <s v="Sinds een tijdje maakt Mandy gebruik van #mySugr. Dat is een app die diabetesgegevens heel inzichtelijk maakt op de smartphone. De app functioneert als digitaal #diabetesdagboek en voegt daar een aantal nuttige en leuke functies aan toe. _x000a__x000a_https://t.co/qCnnqeDbUW https://t.co/3oCqxiNqIY"/>
    <s v="https://www.accu-chek.nl/ervaringen/met-mysugr-krijg-ik-grip-op-mijn-diabetes"/>
    <s v="accu-chek.nl"/>
    <x v="68"/>
    <s v="https://pbs.twimg.com/media/D7kSMNyXsAAmyjJ.jpg"/>
    <s v="https://pbs.twimg.com/media/D7kSMNyXsAAmyjJ.jpg"/>
    <x v="261"/>
    <s v="https://twitter.com/#!/accuchek_nl/status/1141281466443161601"/>
    <m/>
    <m/>
    <s v="1141281466443161601"/>
    <m/>
    <b v="0"/>
    <n v="0"/>
    <s v=""/>
    <b v="0"/>
    <s v="nl"/>
    <m/>
    <s v=""/>
    <b v="0"/>
    <n v="0"/>
    <s v=""/>
    <s v="TweetDeck"/>
    <b v="0"/>
    <s v="1141281466443161601"/>
    <s v="Tweet"/>
    <n v="0"/>
    <n v="0"/>
    <m/>
    <m/>
    <m/>
    <m/>
    <m/>
    <m/>
    <m/>
    <m/>
    <n v="15"/>
    <s v="2"/>
    <s v="2"/>
    <n v="0"/>
    <n v="0"/>
    <n v="1"/>
    <n v="2.7027027027027026"/>
    <n v="0"/>
    <n v="0"/>
    <n v="36"/>
    <n v="97.29729729729729"/>
    <n v="37"/>
  </r>
  <r>
    <s v="accuchek_nl"/>
    <s v="accuchek_nl"/>
    <m/>
    <m/>
    <m/>
    <m/>
    <m/>
    <m/>
    <m/>
    <m/>
    <s v="No"/>
    <n v="335"/>
    <m/>
    <m/>
    <x v="2"/>
    <d v="2019-06-21T06:50:00.000"/>
    <s v="De #zomer is in het land. Heb je vakantieplannen? Vergeet niet op tijd je leeninsulinepomp aan te vragen via het aanvraagformulier op onze website. Doe dit liefst twee weken voor vertrek zodat je je #leeninsulinepomp op tijd in huis hebt. Fijne vakantie!_x000a__x000a_https://t.co/iMKcgFdqoP https://t.co/HtiLIilKIc"/>
    <s v="https://www.accu-chek.nl/aanvraag-leeninsulinepomp-voor-vakantie"/>
    <s v="accu-chek.nl"/>
    <x v="69"/>
    <s v="https://pbs.twimg.com/media/D7kSoANXoAEZ5z8.jpg"/>
    <s v="https://pbs.twimg.com/media/D7kSoANXoAEZ5z8.jpg"/>
    <x v="262"/>
    <s v="https://twitter.com/#!/accuchek_nl/status/1141961447053778947"/>
    <m/>
    <m/>
    <s v="1141961447053778947"/>
    <m/>
    <b v="0"/>
    <n v="0"/>
    <s v=""/>
    <b v="0"/>
    <s v="nl"/>
    <m/>
    <s v=""/>
    <b v="0"/>
    <n v="0"/>
    <s v=""/>
    <s v="TweetDeck"/>
    <b v="0"/>
    <s v="1141961447053778947"/>
    <s v="Tweet"/>
    <n v="0"/>
    <n v="0"/>
    <m/>
    <m/>
    <m/>
    <m/>
    <m/>
    <m/>
    <m/>
    <m/>
    <n v="15"/>
    <s v="2"/>
    <s v="2"/>
    <n v="0"/>
    <n v="0"/>
    <n v="0"/>
    <n v="0"/>
    <n v="0"/>
    <n v="0"/>
    <n v="42"/>
    <n v="100"/>
    <n v="42"/>
  </r>
  <r>
    <s v="nikimatts"/>
    <s v="nikimatts"/>
    <m/>
    <m/>
    <m/>
    <m/>
    <m/>
    <m/>
    <m/>
    <m/>
    <s v="No"/>
    <n v="336"/>
    <m/>
    <m/>
    <x v="2"/>
    <d v="2019-06-22T11:06:59.000"/>
    <s v="Trillion dollar idea. An accuchek that doesn’t require QC. _x000a__x000a_Actually, it might lose the money in excess of strips and stupid QC vials. But you get the picture."/>
    <m/>
    <m/>
    <x v="3"/>
    <m/>
    <s v="http://pbs.twimg.com/profile_images/1129293338002247680/e7IOJlpO_normal.jpg"/>
    <x v="263"/>
    <s v="https://twitter.com/#!/nikimatts/status/1142388505915592704"/>
    <m/>
    <m/>
    <s v="1142388505915592704"/>
    <m/>
    <b v="0"/>
    <n v="0"/>
    <s v=""/>
    <b v="0"/>
    <s v="en"/>
    <m/>
    <s v=""/>
    <b v="0"/>
    <n v="0"/>
    <s v=""/>
    <s v="Twitter for iPhone"/>
    <b v="0"/>
    <s v="1142388505915592704"/>
    <s v="Tweet"/>
    <n v="0"/>
    <n v="0"/>
    <m/>
    <m/>
    <m/>
    <m/>
    <m/>
    <m/>
    <m/>
    <m/>
    <n v="1"/>
    <s v="5"/>
    <s v="5"/>
    <n v="0"/>
    <n v="0"/>
    <n v="2"/>
    <n v="6.896551724137931"/>
    <n v="0"/>
    <n v="0"/>
    <n v="27"/>
    <n v="93.10344827586206"/>
    <n v="29"/>
  </r>
  <r>
    <s v="steelhoof"/>
    <s v="accuchek_us"/>
    <m/>
    <m/>
    <m/>
    <m/>
    <m/>
    <m/>
    <m/>
    <m/>
    <s v="Yes"/>
    <n v="338"/>
    <m/>
    <m/>
    <x v="1"/>
    <d v="2019-06-05T15:00:40.000"/>
    <s v="@accuchek_us Like I'm going to buy a phone just to use your software?_x000a__x000a_get real people_x000a__x000a_You need to get off of your high horse_x000a_Get down here where people are_x000a__x000a_Sure, it is nice to have shiny, but far too many people don't have that disposable income._x000a__x000a_They don't work for #BigPharma like y'all"/>
    <m/>
    <m/>
    <x v="70"/>
    <m/>
    <s v="http://pbs.twimg.com/profile_images/2173705988/2012-04-28_13-58-56_688_1__normal.jpg"/>
    <x v="264"/>
    <s v="https://twitter.com/#!/steelhoof/status/1136286723900469248"/>
    <m/>
    <m/>
    <s v="1136286723900469248"/>
    <s v="1136269988984164355"/>
    <b v="0"/>
    <n v="0"/>
    <s v="216716662"/>
    <b v="0"/>
    <s v="en"/>
    <m/>
    <s v=""/>
    <b v="0"/>
    <n v="0"/>
    <s v=""/>
    <s v="Twitter Web Client"/>
    <b v="0"/>
    <s v="1136269988984164355"/>
    <s v="Tweet"/>
    <n v="0"/>
    <n v="0"/>
    <m/>
    <m/>
    <m/>
    <m/>
    <m/>
    <m/>
    <m/>
    <m/>
    <n v="5"/>
    <s v="4"/>
    <s v="1"/>
    <n v="5"/>
    <n v="9.090909090909092"/>
    <n v="0"/>
    <n v="0"/>
    <n v="0"/>
    <n v="0"/>
    <n v="50"/>
    <n v="90.9090909090909"/>
    <n v="55"/>
  </r>
  <r>
    <s v="steelhoof"/>
    <s v="accuchek_us"/>
    <m/>
    <m/>
    <m/>
    <m/>
    <m/>
    <m/>
    <m/>
    <m/>
    <s v="Yes"/>
    <n v="339"/>
    <m/>
    <m/>
    <x v="1"/>
    <d v="2019-06-05T15:05:32.000"/>
    <s v="@accuchek_us according to your website... my device is compatible, along with earlier versions._x000a__x000a_My phone is the ATT version._x000a__x000a_How many other phones like mine are out there?_x000a__x000a_More than a few thousand._x000a__x000a_Again, get off your high horse._x000a__x000a_Continue developing, insuring compatibility. https://t.co/0IZnjfOchH"/>
    <m/>
    <m/>
    <x v="3"/>
    <s v="https://pbs.twimg.com/media/D8Tny4XUwAEchcJ.jpg"/>
    <s v="https://pbs.twimg.com/media/D8Tny4XUwAEchcJ.jpg"/>
    <x v="265"/>
    <s v="https://twitter.com/#!/steelhoof/status/1136287947391553539"/>
    <m/>
    <m/>
    <s v="1136287947391553539"/>
    <s v="1136269988984164355"/>
    <b v="0"/>
    <n v="0"/>
    <s v="216716662"/>
    <b v="0"/>
    <s v="en"/>
    <m/>
    <s v=""/>
    <b v="0"/>
    <n v="0"/>
    <s v=""/>
    <s v="Twitter Web Client"/>
    <b v="0"/>
    <s v="1136269988984164355"/>
    <s v="Tweet"/>
    <n v="0"/>
    <n v="0"/>
    <m/>
    <m/>
    <m/>
    <m/>
    <m/>
    <m/>
    <m/>
    <m/>
    <n v="5"/>
    <s v="4"/>
    <s v="1"/>
    <n v="2"/>
    <n v="4.651162790697675"/>
    <n v="0"/>
    <n v="0"/>
    <n v="0"/>
    <n v="0"/>
    <n v="41"/>
    <n v="95.34883720930233"/>
    <n v="43"/>
  </r>
  <r>
    <s v="steelhoof"/>
    <s v="mysugr"/>
    <m/>
    <m/>
    <m/>
    <m/>
    <m/>
    <m/>
    <m/>
    <m/>
    <s v="Yes"/>
    <n v="340"/>
    <m/>
    <m/>
    <x v="0"/>
    <d v="2019-06-06T02:14:10.000"/>
    <s v="@accuchek_us do I get to use @mysugr without creating an account?_x000a__x000a_Ie: self-contained, no registration, all data stays only on my phone"/>
    <m/>
    <m/>
    <x v="3"/>
    <m/>
    <s v="http://pbs.twimg.com/profile_images/2173705988/2012-04-28_13-58-56_688_1__normal.jpg"/>
    <x v="266"/>
    <s v="https://twitter.com/#!/steelhoof/status/1136456213309222913"/>
    <m/>
    <m/>
    <s v="1136456213309222913"/>
    <s v="1136269988984164355"/>
    <b v="0"/>
    <n v="0"/>
    <s v="216716662"/>
    <b v="0"/>
    <s v="en"/>
    <m/>
    <s v=""/>
    <b v="0"/>
    <n v="0"/>
    <s v=""/>
    <s v="Twitter Web Client"/>
    <b v="0"/>
    <s v="1136269988984164355"/>
    <s v="Tweet"/>
    <n v="0"/>
    <n v="0"/>
    <m/>
    <m/>
    <m/>
    <m/>
    <m/>
    <m/>
    <m/>
    <m/>
    <n v="1"/>
    <s v="4"/>
    <s v="4"/>
    <n v="0"/>
    <n v="0"/>
    <n v="0"/>
    <n v="0"/>
    <n v="0"/>
    <n v="0"/>
    <n v="23"/>
    <n v="100"/>
    <n v="23"/>
  </r>
  <r>
    <s v="steelhoof"/>
    <s v="accuchek_us"/>
    <m/>
    <m/>
    <m/>
    <m/>
    <m/>
    <m/>
    <m/>
    <m/>
    <s v="Yes"/>
    <n v="343"/>
    <m/>
    <m/>
    <x v="0"/>
    <d v="2019-06-06T12:44:53.000"/>
    <s v="@mysugr @accuchek_us no thanks"/>
    <m/>
    <m/>
    <x v="3"/>
    <m/>
    <s v="http://pbs.twimg.com/profile_images/2173705988/2012-04-28_13-58-56_688_1__normal.jpg"/>
    <x v="267"/>
    <s v="https://twitter.com/#!/steelhoof/status/1136614941270560768"/>
    <m/>
    <m/>
    <s v="1136614941270560768"/>
    <s v="1136577869889581056"/>
    <b v="0"/>
    <n v="0"/>
    <s v="173170166"/>
    <b v="0"/>
    <s v="en"/>
    <m/>
    <s v=""/>
    <b v="0"/>
    <n v="0"/>
    <s v=""/>
    <s v="Twitter Web Client"/>
    <b v="0"/>
    <s v="1136577869889581056"/>
    <s v="Tweet"/>
    <n v="0"/>
    <n v="0"/>
    <m/>
    <m/>
    <m/>
    <m/>
    <m/>
    <m/>
    <m/>
    <m/>
    <n v="4"/>
    <s v="4"/>
    <s v="1"/>
    <m/>
    <m/>
    <m/>
    <m/>
    <m/>
    <m/>
    <m/>
    <m/>
    <m/>
  </r>
  <r>
    <s v="accuchek_us"/>
    <s v="steelhoof"/>
    <m/>
    <m/>
    <m/>
    <m/>
    <m/>
    <m/>
    <m/>
    <m/>
    <s v="Yes"/>
    <n v="348"/>
    <m/>
    <m/>
    <x v="1"/>
    <d v="2019-06-05T13:54:10.000"/>
    <s v="@steelhoof Hi Steelhoof! We are sorry your phone is not compatible with our app.  Check out our compatible device list at https://t.co/8Xs7g6mUZr to see device and software requirements. Since your phone is not compatible, you might also try the mySugr app. Have a great day!-Kari"/>
    <s v="https://www.accu-chek.com/device-compatibility"/>
    <s v="accu-chek.com"/>
    <x v="3"/>
    <m/>
    <s v="http://pbs.twimg.com/profile_images/793498273403199488/OoFtxree_normal.jpg"/>
    <x v="268"/>
    <s v="https://twitter.com/#!/accuchek_us/status/1136269988984164355"/>
    <m/>
    <m/>
    <s v="1136269988984164355"/>
    <s v="1136102590368763906"/>
    <b v="0"/>
    <n v="1"/>
    <s v="15925960"/>
    <b v="0"/>
    <s v="en"/>
    <m/>
    <s v=""/>
    <b v="0"/>
    <n v="0"/>
    <s v=""/>
    <s v="Salesforce - Social Studio"/>
    <b v="0"/>
    <s v="1136102590368763906"/>
    <s v="Tweet"/>
    <n v="0"/>
    <n v="0"/>
    <m/>
    <m/>
    <m/>
    <m/>
    <m/>
    <m/>
    <m/>
    <m/>
    <n v="2"/>
    <s v="1"/>
    <s v="4"/>
    <n v="4"/>
    <n v="8.88888888888889"/>
    <n v="1"/>
    <n v="2.2222222222222223"/>
    <n v="0"/>
    <n v="0"/>
    <n v="40"/>
    <n v="88.88888888888889"/>
    <n v="45"/>
  </r>
  <r>
    <s v="accuchek_us"/>
    <s v="steelhoof"/>
    <m/>
    <m/>
    <m/>
    <m/>
    <m/>
    <m/>
    <m/>
    <m/>
    <s v="Yes"/>
    <n v="349"/>
    <m/>
    <m/>
    <x v="1"/>
    <d v="2019-06-05T19:32:02.000"/>
    <s v="@steelhoof We apologize for the inconvenience and frustration this has caused. Please send us a direct message with your phone number and we’ll call you to assist you. You may also call us at 1-800-858-8072 or chat with us by visiting https://t.co/qhkVIFGu1o. Reference case 27837076. -Kari"/>
    <s v="https://www.accu-chek.com/chat-live-now"/>
    <s v="accu-chek.com"/>
    <x v="3"/>
    <m/>
    <s v="http://pbs.twimg.com/profile_images/793498273403199488/OoFtxree_normal.jpg"/>
    <x v="269"/>
    <s v="https://twitter.com/#!/accuchek_us/status/1136355014035816448"/>
    <m/>
    <m/>
    <s v="1136355014035816448"/>
    <s v="1136287947391553539"/>
    <b v="0"/>
    <n v="0"/>
    <s v="15925960"/>
    <b v="0"/>
    <s v="en"/>
    <m/>
    <s v=""/>
    <b v="0"/>
    <n v="0"/>
    <s v=""/>
    <s v="Salesforce - Social Studio"/>
    <b v="0"/>
    <s v="1136287947391553539"/>
    <s v="Tweet"/>
    <n v="0"/>
    <n v="0"/>
    <m/>
    <m/>
    <m/>
    <m/>
    <m/>
    <m/>
    <m/>
    <m/>
    <n v="2"/>
    <s v="1"/>
    <s v="4"/>
    <n v="0"/>
    <n v="0"/>
    <n v="2"/>
    <n v="4.081632653061225"/>
    <n v="0"/>
    <n v="0"/>
    <n v="47"/>
    <n v="95.91836734693878"/>
    <n v="49"/>
  </r>
  <r>
    <s v="mysugr"/>
    <s v="steelhoof"/>
    <m/>
    <m/>
    <m/>
    <m/>
    <m/>
    <m/>
    <m/>
    <m/>
    <s v="Yes"/>
    <n v="350"/>
    <m/>
    <m/>
    <x v="1"/>
    <d v="2019-06-06T10:17:35.000"/>
    <s v="@steelhoof @accuchek_us Hi Steelhoof, you'd definitely have to create an account to be able to use the app.  Here's a link to a page that will let you navigate to the right app store for your device: https://t.co/o19OSMI6gb.  Go ahead and download it and let us know how you get on."/>
    <s v="https://mysugr.com/apps/"/>
    <s v="mysugr.com"/>
    <x v="3"/>
    <m/>
    <s v="http://pbs.twimg.com/profile_images/449530728141684737/rWeG8oOH_normal.png"/>
    <x v="270"/>
    <s v="https://twitter.com/#!/mysugr/status/1136577869889581056"/>
    <m/>
    <m/>
    <s v="1136577869889581056"/>
    <s v="1136456213309222913"/>
    <b v="0"/>
    <n v="0"/>
    <s v="15925960"/>
    <b v="0"/>
    <s v="en"/>
    <m/>
    <s v=""/>
    <b v="0"/>
    <n v="0"/>
    <s v=""/>
    <s v="Twitter Web Client"/>
    <b v="0"/>
    <s v="1136456213309222913"/>
    <s v="Tweet"/>
    <n v="0"/>
    <n v="0"/>
    <m/>
    <m/>
    <m/>
    <m/>
    <m/>
    <m/>
    <m/>
    <m/>
    <n v="1"/>
    <s v="4"/>
    <s v="4"/>
    <m/>
    <m/>
    <m/>
    <m/>
    <m/>
    <m/>
    <m/>
    <m/>
    <m/>
  </r>
  <r>
    <s v="accuchek_us"/>
    <s v="accuchek_us"/>
    <m/>
    <m/>
    <m/>
    <m/>
    <m/>
    <m/>
    <m/>
    <m/>
    <s v="No"/>
    <n v="351"/>
    <m/>
    <m/>
    <x v="2"/>
    <d v="2019-05-30T16:36:53.000"/>
    <s v="Is there anyone in the #doc living with type 3c diabetes who would be willing to connect with a peer for support? The young man was misdiagnosed with type 2. Thanks in advance-cs"/>
    <m/>
    <m/>
    <x v="43"/>
    <m/>
    <s v="http://pbs.twimg.com/profile_images/793498273403199488/OoFtxree_normal.jpg"/>
    <x v="271"/>
    <s v="https://twitter.com/#!/accuchek_us/status/1134136607576076288"/>
    <m/>
    <m/>
    <s v="1134136607576076288"/>
    <m/>
    <b v="0"/>
    <n v="2"/>
    <s v=""/>
    <b v="0"/>
    <s v="en"/>
    <m/>
    <s v=""/>
    <b v="0"/>
    <n v="2"/>
    <s v=""/>
    <s v="Twitter for iPhone"/>
    <b v="0"/>
    <s v="1134136607576076288"/>
    <s v="Tweet"/>
    <n v="0"/>
    <n v="0"/>
    <m/>
    <m/>
    <m/>
    <m/>
    <m/>
    <m/>
    <m/>
    <m/>
    <n v="2"/>
    <s v="1"/>
    <s v="1"/>
    <n v="2"/>
    <n v="5.882352941176471"/>
    <n v="0"/>
    <n v="0"/>
    <n v="0"/>
    <n v="0"/>
    <n v="32"/>
    <n v="94.11764705882354"/>
    <n v="34"/>
  </r>
  <r>
    <s v="accuchek_us"/>
    <s v="accuchek_us"/>
    <m/>
    <m/>
    <m/>
    <m/>
    <m/>
    <m/>
    <m/>
    <m/>
    <s v="No"/>
    <n v="352"/>
    <m/>
    <m/>
    <x v="2"/>
    <d v="2019-06-10T14:00:01.000"/>
    <s v="Are you looking for a dose of inspiration? Listen to Inspiration Exchange: Diabetes Moments featuring Chelcie Rice, type 1 comedian with Apple Podcasts, Spotify, and Google Podcasts https://t.co/LkAraJnHFF. https://t.co/YVF9uYa6Hz"/>
    <s v="http://diabetesmoments.inspirationexchange.libsynpro.com/episode-5-humor-complications-and-outreach-with-chelcie-rice-comedian"/>
    <s v="libsynpro.com"/>
    <x v="3"/>
    <s v="https://pbs.twimg.com/media/D8s-pMaXoAAJbEG.jpg"/>
    <s v="https://pbs.twimg.com/media/D8s-pMaXoAAJbEG.jpg"/>
    <x v="272"/>
    <s v="https://twitter.com/#!/accuchek_us/status/1138083399434813443"/>
    <m/>
    <m/>
    <s v="1138083399434813443"/>
    <m/>
    <b v="0"/>
    <n v="2"/>
    <s v=""/>
    <b v="0"/>
    <s v="en"/>
    <m/>
    <s v=""/>
    <b v="0"/>
    <n v="0"/>
    <s v=""/>
    <s v="Twitter Media Studio"/>
    <b v="0"/>
    <s v="1138083399434813443"/>
    <s v="Tweet"/>
    <n v="0"/>
    <n v="0"/>
    <m/>
    <m/>
    <m/>
    <m/>
    <m/>
    <m/>
    <m/>
    <m/>
    <n v="2"/>
    <s v="1"/>
    <s v="1"/>
    <n v="2"/>
    <n v="7.407407407407407"/>
    <n v="0"/>
    <n v="0"/>
    <n v="0"/>
    <n v="0"/>
    <n v="25"/>
    <n v="92.5925925925926"/>
    <n v="27"/>
  </r>
  <r>
    <s v="mysugr"/>
    <s v="accuchek_us"/>
    <m/>
    <m/>
    <m/>
    <m/>
    <m/>
    <m/>
    <m/>
    <m/>
    <s v="No"/>
    <n v="354"/>
    <m/>
    <m/>
    <x v="0"/>
    <d v="2019-06-06T10:27:01.000"/>
    <s v="Today we learn more about Cherise Shockley @SweeterCherise and the new @accuchek_us #DiabetesMoments podcast. 🗣️🎙️ Catch it here: https://t.co/DVls4Mk5Xc #MakeDiabetesSuckLess #t1d #t2d #diabetes #diabetesawareness #diabetescommunity #DOC #diabeteslife https://t.co/3rW8cZ7n8j"/>
    <s v="https://mysugr.com/inspiration-exchange-diabetes-moments-podcast-with-cherise-shockley/?utm_source=twitter&amp;utm_medium=post&amp;utm_campaign=content&amp;utm_content=blog-fblive-cherise-shockley"/>
    <s v="mysugr.com"/>
    <x v="71"/>
    <s v="https://pbs.twimg.com/media/D8XxtPKXkAA5RXu.jpg"/>
    <s v="https://pbs.twimg.com/media/D8XxtPKXkAA5RXu.jpg"/>
    <x v="273"/>
    <s v="https://twitter.com/#!/mysugr/status/1136580243689496576"/>
    <m/>
    <m/>
    <s v="1136580243689496576"/>
    <m/>
    <b v="0"/>
    <n v="0"/>
    <s v=""/>
    <b v="0"/>
    <s v="en"/>
    <m/>
    <s v=""/>
    <b v="0"/>
    <n v="0"/>
    <s v=""/>
    <s v="Sprout Social"/>
    <b v="0"/>
    <s v="1136580243689496576"/>
    <s v="Tweet"/>
    <n v="0"/>
    <n v="0"/>
    <m/>
    <m/>
    <m/>
    <m/>
    <m/>
    <m/>
    <m/>
    <m/>
    <n v="4"/>
    <s v="4"/>
    <s v="1"/>
    <m/>
    <m/>
    <m/>
    <m/>
    <m/>
    <m/>
    <m/>
    <m/>
    <m/>
  </r>
  <r>
    <s v="mysugr"/>
    <s v="accuchek_us"/>
    <m/>
    <m/>
    <m/>
    <m/>
    <m/>
    <m/>
    <m/>
    <m/>
    <s v="No"/>
    <n v="355"/>
    <m/>
    <m/>
    <x v="0"/>
    <d v="2019-06-19T18:15:13.000"/>
    <s v="Today we learn more about Cherise Shockley @SweeterCherise and the new @accuchek_us #DiabetesMoments podcast. 🗣️🎙️ Catch it here: https://t.co/DVls4Mk5Xc #MakeDiabetesSuckLess #t1d #t2d #diabetes #diabetesawareness #diabetescommunity #DOC #diabeteslife https://t.co/axICA8s0so"/>
    <s v="https://mysugr.com/inspiration-exchange-diabetes-moments-podcast-with-cherise-shockley/?utm_source=twitter&amp;utm_medium=post&amp;utm_campaign=content&amp;utm_content=blog-fblive-cherise-shockley"/>
    <s v="mysugr.com"/>
    <x v="71"/>
    <s v="https://pbs.twimg.com/media/D9cZiWJXkAAZ1Ra.jpg"/>
    <s v="https://pbs.twimg.com/media/D9cZiWJXkAAZ1Ra.jpg"/>
    <x v="274"/>
    <s v="https://twitter.com/#!/mysugr/status/1141409111495598080"/>
    <m/>
    <m/>
    <s v="1141409111495598080"/>
    <m/>
    <b v="0"/>
    <n v="2"/>
    <s v=""/>
    <b v="0"/>
    <s v="en"/>
    <m/>
    <s v=""/>
    <b v="0"/>
    <n v="1"/>
    <s v=""/>
    <s v="Sprout Social"/>
    <b v="0"/>
    <s v="1141409111495598080"/>
    <s v="Tweet"/>
    <n v="0"/>
    <n v="0"/>
    <m/>
    <m/>
    <m/>
    <m/>
    <m/>
    <m/>
    <m/>
    <m/>
    <n v="4"/>
    <s v="4"/>
    <s v="1"/>
    <m/>
    <m/>
    <m/>
    <m/>
    <m/>
    <m/>
    <m/>
    <m/>
    <m/>
  </r>
  <r>
    <s v="mysugr"/>
    <s v="accuchek_us"/>
    <m/>
    <m/>
    <m/>
    <m/>
    <m/>
    <m/>
    <m/>
    <m/>
    <s v="No"/>
    <n v="356"/>
    <m/>
    <m/>
    <x v="0"/>
    <d v="2019-06-23T06:08:01.000"/>
    <s v="Today we learn more about Cherise Shockley @SweeterCherise and the new @accuchek_us #DiabetesMoments podcast. 🗣️🎙️ Catch it here: https://t.co/DVls4Mk5Xc #MakeDiabetesSuckLess #t1d #t2d #diabetes #diabetesawareness #diabetescommunity #DOC #diabeteslife https://t.co/GWkKnliHCg"/>
    <s v="https://mysugr.com/inspiration-exchange-diabetes-moments-podcast-with-cherise-shockley/?utm_source=twitter&amp;utm_medium=post&amp;utm_campaign=content&amp;utm_content=blog-fblive-cherise-shockley"/>
    <s v="mysugr.com"/>
    <x v="71"/>
    <s v="https://pbs.twimg.com/media/D9uZdBCWwAAy7Zz.jpg"/>
    <s v="https://pbs.twimg.com/media/D9uZdBCWwAAy7Zz.jpg"/>
    <x v="275"/>
    <s v="https://twitter.com/#!/mysugr/status/1142675656561614850"/>
    <m/>
    <m/>
    <s v="1142675656561614850"/>
    <m/>
    <b v="0"/>
    <n v="0"/>
    <s v=""/>
    <b v="0"/>
    <s v="en"/>
    <m/>
    <s v=""/>
    <b v="0"/>
    <n v="0"/>
    <s v=""/>
    <s v="Sprout Social"/>
    <b v="0"/>
    <s v="1142675656561614850"/>
    <s v="Tweet"/>
    <n v="0"/>
    <n v="0"/>
    <m/>
    <m/>
    <m/>
    <m/>
    <m/>
    <m/>
    <m/>
    <m/>
    <n v="4"/>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84">
    <i>
      <x v="1"/>
    </i>
    <i r="1">
      <x v="5"/>
    </i>
    <i r="2">
      <x v="135"/>
    </i>
    <i r="3">
      <x v="14"/>
    </i>
    <i r="2">
      <x v="150"/>
    </i>
    <i r="3">
      <x v="13"/>
    </i>
    <i r="3">
      <x v="14"/>
    </i>
    <i r="3">
      <x v="16"/>
    </i>
    <i r="3">
      <x v="17"/>
    </i>
    <i r="3">
      <x v="19"/>
    </i>
    <i r="3">
      <x v="21"/>
    </i>
    <i r="3">
      <x v="22"/>
    </i>
    <i r="3">
      <x v="23"/>
    </i>
    <i r="3">
      <x v="24"/>
    </i>
    <i r="2">
      <x v="151"/>
    </i>
    <i r="3">
      <x v="2"/>
    </i>
    <i r="3">
      <x v="3"/>
    </i>
    <i r="3">
      <x v="13"/>
    </i>
    <i r="3">
      <x v="14"/>
    </i>
    <i r="3">
      <x v="15"/>
    </i>
    <i r="3">
      <x v="16"/>
    </i>
    <i r="3">
      <x v="17"/>
    </i>
    <i r="3">
      <x v="18"/>
    </i>
    <i r="3">
      <x v="19"/>
    </i>
    <i r="3">
      <x v="20"/>
    </i>
    <i r="3">
      <x v="21"/>
    </i>
    <i r="3">
      <x v="22"/>
    </i>
    <i r="2">
      <x v="152"/>
    </i>
    <i r="3">
      <x v="2"/>
    </i>
    <i r="3">
      <x v="7"/>
    </i>
    <i r="3">
      <x v="13"/>
    </i>
    <i r="3">
      <x v="14"/>
    </i>
    <i r="3">
      <x v="15"/>
    </i>
    <i r="3">
      <x v="16"/>
    </i>
    <i r="3">
      <x v="18"/>
    </i>
    <i r="3">
      <x v="19"/>
    </i>
    <i r="3">
      <x v="20"/>
    </i>
    <i r="3">
      <x v="21"/>
    </i>
    <i r="3">
      <x v="22"/>
    </i>
    <i r="3">
      <x v="23"/>
    </i>
    <i r="1">
      <x v="6"/>
    </i>
    <i r="2">
      <x v="153"/>
    </i>
    <i r="3">
      <x v="1"/>
    </i>
    <i r="3">
      <x v="2"/>
    </i>
    <i r="3">
      <x v="16"/>
    </i>
    <i r="3">
      <x v="17"/>
    </i>
    <i r="3">
      <x v="21"/>
    </i>
    <i r="3">
      <x v="22"/>
    </i>
    <i r="3">
      <x v="23"/>
    </i>
    <i r="2">
      <x v="154"/>
    </i>
    <i r="3">
      <x v="2"/>
    </i>
    <i r="3">
      <x v="3"/>
    </i>
    <i r="3">
      <x v="4"/>
    </i>
    <i r="3">
      <x v="15"/>
    </i>
    <i r="3">
      <x v="17"/>
    </i>
    <i r="3">
      <x v="20"/>
    </i>
    <i r="3">
      <x v="22"/>
    </i>
    <i r="3">
      <x v="23"/>
    </i>
    <i r="3">
      <x v="24"/>
    </i>
    <i r="2">
      <x v="155"/>
    </i>
    <i r="3">
      <x v="2"/>
    </i>
    <i r="3">
      <x v="3"/>
    </i>
    <i r="3">
      <x v="7"/>
    </i>
    <i r="3">
      <x v="12"/>
    </i>
    <i r="3">
      <x v="14"/>
    </i>
    <i r="3">
      <x v="15"/>
    </i>
    <i r="3">
      <x v="16"/>
    </i>
    <i r="3">
      <x v="17"/>
    </i>
    <i r="3">
      <x v="19"/>
    </i>
    <i r="3">
      <x v="22"/>
    </i>
    <i r="3">
      <x v="23"/>
    </i>
    <i r="2">
      <x v="156"/>
    </i>
    <i r="3">
      <x v="14"/>
    </i>
    <i r="3">
      <x v="20"/>
    </i>
    <i r="3">
      <x v="21"/>
    </i>
    <i r="2">
      <x v="157"/>
    </i>
    <i r="3">
      <x v="3"/>
    </i>
    <i r="3">
      <x v="6"/>
    </i>
    <i r="3">
      <x v="7"/>
    </i>
    <i r="3">
      <x v="8"/>
    </i>
    <i r="3">
      <x v="14"/>
    </i>
    <i r="3">
      <x v="16"/>
    </i>
    <i r="3">
      <x v="17"/>
    </i>
    <i r="3">
      <x v="19"/>
    </i>
    <i r="3">
      <x v="20"/>
    </i>
    <i r="3">
      <x v="22"/>
    </i>
    <i r="2">
      <x v="158"/>
    </i>
    <i r="3">
      <x v="2"/>
    </i>
    <i r="3">
      <x v="3"/>
    </i>
    <i r="3">
      <x v="8"/>
    </i>
    <i r="3">
      <x v="9"/>
    </i>
    <i r="3">
      <x v="11"/>
    </i>
    <i r="3">
      <x v="13"/>
    </i>
    <i r="3">
      <x v="14"/>
    </i>
    <i r="3">
      <x v="15"/>
    </i>
    <i r="3">
      <x v="16"/>
    </i>
    <i r="3">
      <x v="17"/>
    </i>
    <i r="2">
      <x v="159"/>
    </i>
    <i r="3">
      <x v="6"/>
    </i>
    <i r="3">
      <x v="9"/>
    </i>
    <i r="3">
      <x v="12"/>
    </i>
    <i r="3">
      <x v="13"/>
    </i>
    <i r="3">
      <x v="14"/>
    </i>
    <i r="3">
      <x v="21"/>
    </i>
    <i r="2">
      <x v="160"/>
    </i>
    <i r="3">
      <x v="9"/>
    </i>
    <i r="3">
      <x v="14"/>
    </i>
    <i r="3">
      <x v="20"/>
    </i>
    <i r="2">
      <x v="161"/>
    </i>
    <i r="3">
      <x v="17"/>
    </i>
    <i r="3">
      <x v="18"/>
    </i>
    <i r="3">
      <x v="21"/>
    </i>
    <i r="3">
      <x v="24"/>
    </i>
    <i r="2">
      <x v="162"/>
    </i>
    <i r="3">
      <x v="1"/>
    </i>
    <i r="3">
      <x v="3"/>
    </i>
    <i r="3">
      <x v="9"/>
    </i>
    <i r="3">
      <x v="14"/>
    </i>
    <i r="3">
      <x v="15"/>
    </i>
    <i r="3">
      <x v="16"/>
    </i>
    <i r="3">
      <x v="17"/>
    </i>
    <i r="3">
      <x v="18"/>
    </i>
    <i r="3">
      <x v="19"/>
    </i>
    <i r="3">
      <x v="20"/>
    </i>
    <i r="3">
      <x v="22"/>
    </i>
    <i r="3">
      <x v="24"/>
    </i>
    <i r="2">
      <x v="163"/>
    </i>
    <i r="3">
      <x v="1"/>
    </i>
    <i r="3">
      <x v="9"/>
    </i>
    <i r="3">
      <x v="12"/>
    </i>
    <i r="3">
      <x v="17"/>
    </i>
    <i r="3">
      <x v="20"/>
    </i>
    <i r="3">
      <x v="24"/>
    </i>
    <i r="2">
      <x v="164"/>
    </i>
    <i r="3">
      <x v="3"/>
    </i>
    <i r="3">
      <x v="7"/>
    </i>
    <i r="3">
      <x v="17"/>
    </i>
    <i r="3">
      <x v="23"/>
    </i>
    <i r="2">
      <x v="165"/>
    </i>
    <i r="3">
      <x v="3"/>
    </i>
    <i r="3">
      <x v="10"/>
    </i>
    <i r="3">
      <x v="11"/>
    </i>
    <i r="3">
      <x v="13"/>
    </i>
    <i r="3">
      <x v="16"/>
    </i>
    <i r="3">
      <x v="18"/>
    </i>
    <i r="3">
      <x v="19"/>
    </i>
    <i r="2">
      <x v="166"/>
    </i>
    <i r="3">
      <x v="15"/>
    </i>
    <i r="3">
      <x v="19"/>
    </i>
    <i r="2">
      <x v="167"/>
    </i>
    <i r="3">
      <x v="17"/>
    </i>
    <i r="3">
      <x v="19"/>
    </i>
    <i r="3">
      <x v="22"/>
    </i>
    <i r="2">
      <x v="168"/>
    </i>
    <i r="3">
      <x v="8"/>
    </i>
    <i r="3">
      <x v="15"/>
    </i>
    <i r="3">
      <x v="18"/>
    </i>
    <i r="3">
      <x v="24"/>
    </i>
    <i r="2">
      <x v="169"/>
    </i>
    <i r="3">
      <x v="9"/>
    </i>
    <i r="3">
      <x v="15"/>
    </i>
    <i r="3">
      <x v="16"/>
    </i>
    <i r="3">
      <x v="21"/>
    </i>
    <i r="2">
      <x v="170"/>
    </i>
    <i r="3">
      <x v="3"/>
    </i>
    <i r="3">
      <x v="14"/>
    </i>
    <i r="3">
      <x v="16"/>
    </i>
    <i r="3">
      <x v="20"/>
    </i>
    <i r="3">
      <x v="21"/>
    </i>
    <i r="2">
      <x v="171"/>
    </i>
    <i r="3">
      <x v="10"/>
    </i>
    <i r="3">
      <x v="17"/>
    </i>
    <i r="3">
      <x v="19"/>
    </i>
    <i r="3">
      <x v="20"/>
    </i>
    <i r="2">
      <x v="172"/>
    </i>
    <i r="3">
      <x v="14"/>
    </i>
    <i r="3">
      <x v="16"/>
    </i>
    <i r="2">
      <x v="173"/>
    </i>
    <i r="3">
      <x v="7"/>
    </i>
    <i r="2">
      <x v="174"/>
    </i>
    <i r="3">
      <x v="12"/>
    </i>
    <i r="2">
      <x v="175"/>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20" s="1"/>
        <i x="64" s="1"/>
        <i x="67" s="1"/>
        <i x="2" s="1"/>
        <i x="16" s="1"/>
        <i x="29" s="1"/>
        <i x="38" s="1"/>
        <i x="35" s="1"/>
        <i x="15" s="1"/>
        <i x="27" s="1"/>
        <i x="14" s="1"/>
        <i x="17" s="1"/>
        <i x="21" s="1"/>
        <i x="28" s="1"/>
        <i x="19" s="1"/>
        <i x="25" s="1"/>
        <i x="26" s="1"/>
        <i x="37" s="1"/>
        <i x="34" s="1"/>
        <i x="30" s="1"/>
        <i x="6" s="1"/>
        <i x="22" s="1"/>
        <i x="70" s="1"/>
        <i x="58" s="1"/>
        <i x="10" s="1"/>
        <i x="65" s="1"/>
        <i x="51" s="1"/>
        <i x="48" s="1"/>
        <i x="49" s="1"/>
        <i x="0" s="1"/>
        <i x="23" s="1"/>
        <i x="56" s="1"/>
        <i x="8" s="1"/>
        <i x="45" s="1"/>
        <i x="61" s="1"/>
        <i x="32" s="1"/>
        <i x="71" s="1"/>
        <i x="9" s="1"/>
        <i x="43" s="1"/>
        <i x="50" s="1"/>
        <i x="11" s="1"/>
        <i x="39" s="1"/>
        <i x="5" s="1"/>
        <i x="52" s="1"/>
        <i x="13" s="1"/>
        <i x="44" s="1"/>
        <i x="12" s="1"/>
        <i x="47" s="1"/>
        <i x="7" s="1"/>
        <i x="24" s="1"/>
        <i x="53" s="1"/>
        <i x="54" s="1"/>
        <i x="42" s="1"/>
        <i x="46" s="1"/>
        <i x="31" s="1"/>
        <i x="68" s="1"/>
        <i x="36" s="1"/>
        <i x="33" s="1"/>
        <i x="63" s="1"/>
        <i x="60" s="1"/>
        <i x="40" s="1"/>
        <i x="4" s="1"/>
        <i x="1" s="1"/>
        <i x="41" s="1"/>
        <i x="55" s="1"/>
        <i x="66" s="1"/>
        <i x="59" s="1"/>
        <i x="18" s="1"/>
        <i x="62" s="1"/>
        <i x="57" s="1"/>
        <i x="6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9" totalsRowShown="0" headerRowDxfId="492" dataDxfId="491">
  <autoFilter ref="A2:BL35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7" totalsRowShown="0" headerRowDxfId="362" dataDxfId="361">
  <autoFilter ref="A2:C3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9" totalsRowShown="0" headerRowDxfId="439" dataDxfId="438">
  <autoFilter ref="A2:BS13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81" totalsRowShown="0" headerRowDxfId="147" dataDxfId="146">
  <autoFilter ref="A1:G118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24" totalsRowShown="0" headerRowDxfId="138" dataDxfId="137">
  <autoFilter ref="A1:L82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8" totalsRowShown="0" headerRowDxfId="64" dataDxfId="63">
  <autoFilter ref="A2:BL27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396">
  <autoFilter ref="A2:AO1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93" dataDxfId="392">
  <autoFilter ref="A1:C13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9ZlDHAQsoW" TargetMode="External" /><Relationship Id="rId2" Type="http://schemas.openxmlformats.org/officeDocument/2006/relationships/hyperlink" Target="http://ow.ly/oVbT50utZj3" TargetMode="External" /><Relationship Id="rId3" Type="http://schemas.openxmlformats.org/officeDocument/2006/relationships/hyperlink" Target="https://diabetesstrong.com/diabetes-trigger-finger-prevention-and-treatment/" TargetMode="External" /><Relationship Id="rId4" Type="http://schemas.openxmlformats.org/officeDocument/2006/relationships/hyperlink" Target="https://rover.ebay.com/rover/1/711-127632-2357-0/16?itm=183831960963&amp;user_name=texasplowboy&amp;spid=2047675&amp;mpre=https%3A%2F%2Fwww.ebay.com%2Fitm%2F-%2F183831960963&amp;swd=3&amp;mplxParams=user_name%2Citm%2Cswd%2Cmpre%2C&amp;sojTags=du%3Dmpre%2Citm%3Ditm%2Cuser_name%3Duser_name%2Csuri%3Dsuri%2Cspid%3Dspid%2Cswd%3Dswd%2C" TargetMode="External" /><Relationship Id="rId5" Type="http://schemas.openxmlformats.org/officeDocument/2006/relationships/hyperlink" Target="http://www.diabetesforecast.org/2015/nov-dec/recipes/golden-roasted-turkey-breast.html" TargetMode="External" /><Relationship Id="rId6" Type="http://schemas.openxmlformats.org/officeDocument/2006/relationships/hyperlink" Target="http://justalittlesuga.com/jals-event-invisible-identities-a-conversation-on-diabetes-and-disability-6-22-19/" TargetMode="External" /><Relationship Id="rId7" Type="http://schemas.openxmlformats.org/officeDocument/2006/relationships/hyperlink" Target="http://www.diabetesforecast.org/2015/nov-dec/recipes/golden-roasted-turkey-breast.html" TargetMode="External" /><Relationship Id="rId8" Type="http://schemas.openxmlformats.org/officeDocument/2006/relationships/hyperlink" Target="http://justalittlesuga.com/jals-event-invisible-identities-a-conversation-on-diabetes-and-disability-6-22-19/" TargetMode="External" /><Relationship Id="rId9"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10"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11" Type="http://schemas.openxmlformats.org/officeDocument/2006/relationships/hyperlink" Target="https://www.instagram.com/p/ByTTSc4nvXE/?igshid=1oa5jdi5f375l" TargetMode="External" /><Relationship Id="rId12" Type="http://schemas.openxmlformats.org/officeDocument/2006/relationships/hyperlink" Target="https://apteka.ru/accuchek/" TargetMode="External" /><Relationship Id="rId13" Type="http://schemas.openxmlformats.org/officeDocument/2006/relationships/hyperlink" Target="https://www.change.org/p/airport-authorities-standard-policy-for-insulin-pumps-at-airport-security/u/24659858" TargetMode="External" /><Relationship Id="rId14" Type="http://schemas.openxmlformats.org/officeDocument/2006/relationships/hyperlink" Target="https://www.change.org/p/airport-authorities-standard-policy-for-insulin-pumps-at-airport-security/u/24659858" TargetMode="External" /><Relationship Id="rId15" Type="http://schemas.openxmlformats.org/officeDocument/2006/relationships/hyperlink" Target="https://www.change.org/p/airport-authorities-standard-policy-for-insulin-pumps-at-airport-security/u/24659858" TargetMode="External" /><Relationship Id="rId16" Type="http://schemas.openxmlformats.org/officeDocument/2006/relationships/hyperlink" Target="https://www.change.org/p/airport-authorities-standard-policy-for-insulin-pumps-at-airport-security/u/24659858" TargetMode="External" /><Relationship Id="rId17" Type="http://schemas.openxmlformats.org/officeDocument/2006/relationships/hyperlink" Target="https://www.change.org/p/airport-authorities-standard-policy-for-insulin-pumps-at-airport-security/u/24659858" TargetMode="External" /><Relationship Id="rId18" Type="http://schemas.openxmlformats.org/officeDocument/2006/relationships/hyperlink" Target="https://www.change.org/p/airport-authorities-standard-policy-for-insulin-pumps-at-airport-security/u/24659858" TargetMode="External" /><Relationship Id="rId19" Type="http://schemas.openxmlformats.org/officeDocument/2006/relationships/hyperlink" Target="https://www.change.org/p/airport-authorities-standard-policy-for-insulin-pumps-at-airport-security/u/24659858" TargetMode="External" /><Relationship Id="rId20" Type="http://schemas.openxmlformats.org/officeDocument/2006/relationships/hyperlink" Target="https://www.change.org/p/airport-authorities-standard-policy-for-insulin-pumps-at-airport-security/u/24659858" TargetMode="External" /><Relationship Id="rId21" Type="http://schemas.openxmlformats.org/officeDocument/2006/relationships/hyperlink" Target="https://www.change.org/p/airport-authorities-standard-policy-for-insulin-pumps-at-airport-security/u/24659858" TargetMode="External" /><Relationship Id="rId22" Type="http://schemas.openxmlformats.org/officeDocument/2006/relationships/hyperlink" Target="https://www.change.org/p/airport-authorities-standard-policy-for-insulin-pumps-at-airport-security/u/24659858" TargetMode="External" /><Relationship Id="rId23" Type="http://schemas.openxmlformats.org/officeDocument/2006/relationships/hyperlink" Target="https://www.change.org/p/airport-authorities-standard-policy-for-insulin-pumps-at-airport-security/u/24659858" TargetMode="External" /><Relationship Id="rId24" Type="http://schemas.openxmlformats.org/officeDocument/2006/relationships/hyperlink" Target="https://www.change.org/p/airport-authorities-standard-policy-for-insulin-pumps-at-airport-security/u/24659858" TargetMode="External" /><Relationship Id="rId25" Type="http://schemas.openxmlformats.org/officeDocument/2006/relationships/hyperlink" Target="https://www.change.org/p/airport-authorities-standard-policy-for-insulin-pumps-at-airport-security/u/24659858" TargetMode="External" /><Relationship Id="rId26" Type="http://schemas.openxmlformats.org/officeDocument/2006/relationships/hyperlink" Target="https://www.change.org/p/airport-authorities-standard-policy-for-insulin-pumps-at-airport-security/u/24659858" TargetMode="External" /><Relationship Id="rId27" Type="http://schemas.openxmlformats.org/officeDocument/2006/relationships/hyperlink" Target="https://www.change.org/p/airport-authorities-standard-policy-for-insulin-pumps-at-airport-security/u/24659858" TargetMode="External" /><Relationship Id="rId28" Type="http://schemas.openxmlformats.org/officeDocument/2006/relationships/hyperlink" Target="https://www.change.org/p/airport-authorities-standard-policy-for-insulin-pumps-at-airport-security/u/24659858" TargetMode="External" /><Relationship Id="rId29" Type="http://schemas.openxmlformats.org/officeDocument/2006/relationships/hyperlink" Target="https://www.change.org/p/airport-authorities-standard-policy-for-insulin-pumps-at-airport-security/u/24659858" TargetMode="External" /><Relationship Id="rId30" Type="http://schemas.openxmlformats.org/officeDocument/2006/relationships/hyperlink" Target="https://www.change.org/p/airport-authorities-standard-policy-for-insulin-pumps-at-airport-security/u/24659858" TargetMode="External" /><Relationship Id="rId31" Type="http://schemas.openxmlformats.org/officeDocument/2006/relationships/hyperlink" Target="https://www.change.org/p/airport-authorities-standard-policy-for-insulin-pumps-at-airport-security/u/24659858" TargetMode="External" /><Relationship Id="rId32" Type="http://schemas.openxmlformats.org/officeDocument/2006/relationships/hyperlink" Target="https://www.change.org/p/airport-authorities-standard-policy-for-insulin-pumps-at-airport-security/u/24659858" TargetMode="External" /><Relationship Id="rId33" Type="http://schemas.openxmlformats.org/officeDocument/2006/relationships/hyperlink" Target="https://www.change.org/p/airport-authorities-standard-policy-for-insulin-pumps-at-airport-security/u/24659858" TargetMode="External" /><Relationship Id="rId34" Type="http://schemas.openxmlformats.org/officeDocument/2006/relationships/hyperlink" Target="https://www.change.org/p/airport-authorities-standard-policy-for-insulin-pumps-at-airport-security/u/24659858" TargetMode="External" /><Relationship Id="rId35" Type="http://schemas.openxmlformats.org/officeDocument/2006/relationships/hyperlink" Target="https://www.change.org/p/airport-authorities-standard-policy-for-insulin-pumps-at-airport-security/u/24659858" TargetMode="External" /><Relationship Id="rId36" Type="http://schemas.openxmlformats.org/officeDocument/2006/relationships/hyperlink" Target="https://www.change.org/p/airport-authorities-standard-policy-for-insulin-pumps-at-airport-security/u/24659858" TargetMode="External" /><Relationship Id="rId37" Type="http://schemas.openxmlformats.org/officeDocument/2006/relationships/hyperlink" Target="https://www.diabetesforo.com/msg-t14943.html" TargetMode="External" /><Relationship Id="rId38" Type="http://schemas.openxmlformats.org/officeDocument/2006/relationships/hyperlink" Target="https://lnkd.in/fGnnQXT" TargetMode="External" /><Relationship Id="rId39" Type="http://schemas.openxmlformats.org/officeDocument/2006/relationships/hyperlink" Target="https://www.instagram.com/p/BynaWAvggNp/?igshid=1ampm0nnj337h" TargetMode="External" /><Relationship Id="rId40" Type="http://schemas.openxmlformats.org/officeDocument/2006/relationships/hyperlink" Target="https://www.instagram.com/p/ByDo35zB6xO/?igshid=1l1indnateha8" TargetMode="External" /><Relationship Id="rId41" Type="http://schemas.openxmlformats.org/officeDocument/2006/relationships/hyperlink" Target="https://www.instagram.com/p/ByDo35zB6xO/?igshid=1l1indnateha8" TargetMode="External" /><Relationship Id="rId42" Type="http://schemas.openxmlformats.org/officeDocument/2006/relationships/hyperlink" Target="https://rover.ebay.com/rover/1/711-127632-2357-0/16?itm=333213382334&amp;user_name=lipbalmdesigns&amp;spid=2047675&amp;mpre=https%3A%2F%2Fwww.ebay.com%2Fitm%2F-%2F333213382334&amp;swd=3&amp;mplxParams=user_name%2Citm%2Cswd%2Cmpre%2C&amp;sojTags=du%3Dmpre%2Citm%3Ditm%2Cuser_name%3Duser_name%2Csuri%3Dsuri%2Cspid%3Dspid%2Cswd%3Dswd%2C" TargetMode="External" /><Relationship Id="rId43"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46"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47" Type="http://schemas.openxmlformats.org/officeDocument/2006/relationships/hyperlink" Target="https://rover.ebay.com/rover/1/711-127632-2357-0/16?itm=333218722295&amp;user_name=lipbalmdesigns&amp;spid=6115&amp;mpre=https%3A%2F%2Fwww.ebay.com%2Fitm%2F333218722295&amp;swd=3&amp;mplxParams=user_name%2Citm%2Cswd%2Cmpre%2C&amp;sojTags=du%3Dmpre%2Citm%3Ditm%2Cuser_name%3Duser_name%2Csuri%3Dsuri%2Cspid%3Dspid%2Cswd%3Dswd%2C" TargetMode="External" /><Relationship Id="rId48"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49"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50" Type="http://schemas.openxmlformats.org/officeDocument/2006/relationships/hyperlink" Target="https://rover.ebay.com/rover/1/711-127632-2357-0/16?itm=333222287927&amp;user_name=lipbalmdesigns&amp;spid=6115&amp;mpre=https%3A%2F%2Fwww.ebay.com%2Fitm%2F333222287927&amp;swd=3&amp;mplxParams=user_name%2Citm%2Cswd%2Cmpre%2C&amp;sojTags=du%3Dmpre%2Citm%3Ditm%2Cuser_name%3Duser_name%2Csuri%3Dsuri%2Cspid%3Dspid%2Cswd%3Dswd%2C" TargetMode="External" /><Relationship Id="rId51" Type="http://schemas.openxmlformats.org/officeDocument/2006/relationships/hyperlink" Target="https://rover.ebay.com/rover/1/711-127632-2357-0/16?itm=333223708622&amp;user_name=lipbalmdesigns&amp;spid=6115&amp;mpre=https%3A%2F%2Fwww.ebay.com%2Fitm%2F333223708622&amp;swd=3&amp;mplxParams=user_name%2Citm%2Cswd%2Cmpre%2C&amp;sojTags=du%3Dmpre%2Citm%3Ditm%2Cuser_name%3Duser_name%2Csuri%3Dsuri%2Cspid%3Dspid%2Cswd%3Dswd%2C" TargetMode="External" /><Relationship Id="rId52"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53"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54"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55"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56" Type="http://schemas.openxmlformats.org/officeDocument/2006/relationships/hyperlink" Target="https://rover.ebay.com/rover/1/711-127632-2357-0/16?itm=333229259989&amp;user_name=lipbalmdesigns&amp;spid=6115&amp;mpre=https%3A%2F%2Fwww.ebay.com%2Fitm%2F333229259989&amp;swd=3&amp;mplxParams=user_name%2Citm%2Cswd%2Cmpre%2C&amp;sojTags=du%3Dmpre%2Citm%3Ditm%2Cuser_name%3Duser_name%2Csuri%3Dsuri%2Cspid%3Dspid%2Cswd%3Dswd%2C" TargetMode="External" /><Relationship Id="rId57"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58"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59" Type="http://schemas.openxmlformats.org/officeDocument/2006/relationships/hyperlink" Target="https://www.accu-chek.cl/dispositivos-de-punci%C3%B3n/fastclix" TargetMode="External" /><Relationship Id="rId60" Type="http://schemas.openxmlformats.org/officeDocument/2006/relationships/hyperlink" Target="https://www.accu-chek.cl/microsites/accu-chek-connect" TargetMode="External" /><Relationship Id="rId61"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62"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63"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64"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65"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66"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67"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68"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69"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70"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71"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72" Type="http://schemas.openxmlformats.org/officeDocument/2006/relationships/hyperlink" Target="https://www.ebay.com/itm/-/333227831444?roken=cUgayN" TargetMode="External" /><Relationship Id="rId73"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74"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75"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76"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77"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78" Type="http://schemas.openxmlformats.org/officeDocument/2006/relationships/hyperlink" Target="https://rover.ebay.com/rover/1/711-127632-2357-0/16?itm=333229259989&amp;user_name=lipbalmdesigns&amp;spid=6115&amp;mpre=https%3A%2F%2Fwww.ebay.com%2Fitm%2F333229259989&amp;swd=3&amp;mplxParams=user_name%2Citm%2Cswd%2Cmpre%2C&amp;sojTags=du%3Dmpre%2Citm%3Ditm%2Cuser_name%3Duser_name%2Csuri%3Dsuri%2Cspid%3Dspid%2Cswd%3Dswd%2C" TargetMode="External" /><Relationship Id="rId79" Type="http://schemas.openxmlformats.org/officeDocument/2006/relationships/hyperlink" Target="https://rover.ebay.com/rover/1/711-127632-2357-0/16?itm=333229378181&amp;user_name=lipbalmdesigns&amp;spid=6115&amp;mpre=https%3A%2F%2Fwww.ebay.com%2Fitm%2F333229378181&amp;swd=3&amp;mplxParams=user_name%2Citm%2Cswd%2Cmpre%2C&amp;sojTags=du%3Dmpre%2Citm%3Ditm%2Cuser_name%3Duser_name%2Csuri%3Dsuri%2Cspid%3Dspid%2Cswd%3Dswd%2C" TargetMode="External" /><Relationship Id="rId80" Type="http://schemas.openxmlformats.org/officeDocument/2006/relationships/hyperlink" Target="https://rover.ebay.com/rover/1/711-127632-2357-0/16?itm=333229259989&amp;user_name=lipbalmdesigns&amp;spid=2047675&amp;mpre=https%3A%2F%2Fwww.ebay.com%2Fitm%2F-%2F333229259989&amp;swd=3&amp;mplxParams=user_name%2Citm%2Cswd%2Cmpre%2C&amp;sojTags=du%3Dmpre%2Citm%3Ditm%2Cuser_name%3Duser_name%2Csuri%3Dsuri%2Cspid%3Dspid%2Cswd%3Dswd%2C" TargetMode="External" /><Relationship Id="rId81"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82"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83"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84" Type="http://schemas.openxmlformats.org/officeDocument/2006/relationships/hyperlink" Target="https://rover.ebay.com/rover/1/711-127632-2357-0/16?itm=113779737503&amp;user_name=rickylucy07&amp;spid=2047675&amp;mpre=https%3A%2F%2Fwww.ebay.com%2Fitm%2F-%2F113779737503&amp;swd=3&amp;mplxParams=user_name%2Citm%2Cswd%2Cmpre%2C&amp;sojTags=du%3Dmpre%2Citm%3Ditm%2Cuser_name%3Duser_name%2Csuri%3Dsuri%2Cspid%3Dspid%2Cswd%3Dswd%2C" TargetMode="External" /><Relationship Id="rId85" Type="http://schemas.openxmlformats.org/officeDocument/2006/relationships/hyperlink" Target="https://www.accu-chek.co.uk/contact-accu-chek-uk-and-roi" TargetMode="External" /><Relationship Id="rId86" Type="http://schemas.openxmlformats.org/officeDocument/2006/relationships/hyperlink" Target="https://asweetlife.org/recipes/" TargetMode="External" /><Relationship Id="rId87" Type="http://schemas.openxmlformats.org/officeDocument/2006/relationships/hyperlink" Target="https://www.instagram.com/p/ByDo35zB6xO/?igshid=1l1indnateha8" TargetMode="External" /><Relationship Id="rId88" Type="http://schemas.openxmlformats.org/officeDocument/2006/relationships/hyperlink" Target="https://www.instagram.com/p/ByD_ctrhcA3/?igshid=11c3vmo35jmbh" TargetMode="External" /><Relationship Id="rId89" Type="http://schemas.openxmlformats.org/officeDocument/2006/relationships/hyperlink" Target="https://www.instagram.com/p/ByEAdPUhOtu/?igshid=et9pyth2rrli" TargetMode="External" /><Relationship Id="rId90" Type="http://schemas.openxmlformats.org/officeDocument/2006/relationships/hyperlink" Target="https://www.instagram.com/p/ByEBt4rBHSN/?igshid=13wyi1ce13p94" TargetMode="External" /><Relationship Id="rId91" Type="http://schemas.openxmlformats.org/officeDocument/2006/relationships/hyperlink" Target="https://www.instagram.com/p/ByECUzsBiYi/?igshid=fg1pdiw3t9or" TargetMode="External" /><Relationship Id="rId92" Type="http://schemas.openxmlformats.org/officeDocument/2006/relationships/hyperlink" Target="https://www.instagram.com/p/ByEIgYqh4Mk/?igshid=1ivbo0g6fh9u5" TargetMode="External" /><Relationship Id="rId93" Type="http://schemas.openxmlformats.org/officeDocument/2006/relationships/hyperlink" Target="https://www.instagram.com/p/ByEdUFeBTMi/?igshid=6opprje106n5" TargetMode="External" /><Relationship Id="rId94" Type="http://schemas.openxmlformats.org/officeDocument/2006/relationships/hyperlink" Target="https://www.instagram.com/p/ByEgJ0oBmhZ/?igshid=kpawzevzrcfp" TargetMode="External" /><Relationship Id="rId95" Type="http://schemas.openxmlformats.org/officeDocument/2006/relationships/hyperlink" Target="https://www.instagram.com/p/ByGTwqNBQBr/?igshid=md0sw43tdbqg" TargetMode="External" /><Relationship Id="rId96" Type="http://schemas.openxmlformats.org/officeDocument/2006/relationships/hyperlink" Target="https://www.instagram.com/p/ByHegGehtLc/?igshid=1hnxi8movsuc5" TargetMode="External" /><Relationship Id="rId97" Type="http://schemas.openxmlformats.org/officeDocument/2006/relationships/hyperlink" Target="https://www.instagram.com/p/ByIfvE9hR3Z/?igshid=8dbj8p3oqydt" TargetMode="External" /><Relationship Id="rId98" Type="http://schemas.openxmlformats.org/officeDocument/2006/relationships/hyperlink" Target="https://www.instagram.com/p/ByoC5HABItH/?igshid=1ww0i07hp6hrk" TargetMode="External" /><Relationship Id="rId99" Type="http://schemas.openxmlformats.org/officeDocument/2006/relationships/hyperlink" Target="https://hangrywoman.com/5-filling-diabetes-breakfast-recipes/" TargetMode="External" /><Relationship Id="rId100" Type="http://schemas.openxmlformats.org/officeDocument/2006/relationships/hyperlink" Target="https://hangrywoman.com/5-filling-diabetes-breakfast-recipes/" TargetMode="External" /><Relationship Id="rId101" Type="http://schemas.openxmlformats.org/officeDocument/2006/relationships/hyperlink" Target="https://beyondtype2.org/" TargetMode="External" /><Relationship Id="rId102" Type="http://schemas.openxmlformats.org/officeDocument/2006/relationships/hyperlink" Target="https://www.cdc.gov/diabetes/library/features/traveling-with-diabetes.html" TargetMode="External" /><Relationship Id="rId103" Type="http://schemas.openxmlformats.org/officeDocument/2006/relationships/hyperlink" Target="https://www.cdc.gov/diabetes/library/features/traveling-with-diabetes.html" TargetMode="External" /><Relationship Id="rId104" Type="http://schemas.openxmlformats.org/officeDocument/2006/relationships/hyperlink" Target="https://www.scarymommy.com/dear-second-baby/" TargetMode="External" /><Relationship Id="rId105" Type="http://schemas.openxmlformats.org/officeDocument/2006/relationships/hyperlink" Target="https://www.accu-chek.com/device-compatibility" TargetMode="External" /><Relationship Id="rId106" Type="http://schemas.openxmlformats.org/officeDocument/2006/relationships/hyperlink" Target="https://www.accu-chekconnect.com/" TargetMode="External" /><Relationship Id="rId107" Type="http://schemas.openxmlformats.org/officeDocument/2006/relationships/hyperlink" Target="https://beyondtype2.org/" TargetMode="External" /><Relationship Id="rId108" Type="http://schemas.openxmlformats.org/officeDocument/2006/relationships/hyperlink" Target="http://justalittlesuga.com/jals-event-invisible-identities-a-conversation-on-diabetes-and-disability-6-22-19/" TargetMode="External" /><Relationship Id="rId109" Type="http://schemas.openxmlformats.org/officeDocument/2006/relationships/hyperlink" Target="https://bit.ly/2I9xNTG" TargetMode="External" /><Relationship Id="rId110" Type="http://schemas.openxmlformats.org/officeDocument/2006/relationships/hyperlink" Target="https://nei.nih.gov/hvm" TargetMode="External" /><Relationship Id="rId111" Type="http://schemas.openxmlformats.org/officeDocument/2006/relationships/hyperlink" Target="http://www.diabetesforecast.org/2015/nov-dec/recipes/golden-roasted-turkey-breast.html" TargetMode="External" /><Relationship Id="rId112" Type="http://schemas.openxmlformats.org/officeDocument/2006/relationships/hyperlink" Target="http://www.diabetesforecast.org/2015/nov-dec/recipes/golden-roasted-turkey-breast.html" TargetMode="External" /><Relationship Id="rId113" Type="http://schemas.openxmlformats.org/officeDocument/2006/relationships/hyperlink" Target="https://twitter.com/MyriBeatriz/status/1134917437193891841" TargetMode="External" /><Relationship Id="rId114" Type="http://schemas.openxmlformats.org/officeDocument/2006/relationships/hyperlink" Target="https://twitter.com/MyriBeatriz/status/1134917437193891841" TargetMode="External" /><Relationship Id="rId115" Type="http://schemas.openxmlformats.org/officeDocument/2006/relationships/hyperlink" Target="https://www.accu-chek.com.ar/" TargetMode="External" /><Relationship Id="rId116" Type="http://schemas.openxmlformats.org/officeDocument/2006/relationships/hyperlink" Target="https://www.healthline.com/diabetesmine/diabetes-foot-complications-tools?utm_source=twitter&amp;utm_medium=social&amp;utm_campaign=diabetesmineom" TargetMode="External" /><Relationship Id="rId117" Type="http://schemas.openxmlformats.org/officeDocument/2006/relationships/hyperlink" Target="https://www.healthline.com/diabetesmine/apply-for-2019-diabetesmine-patient-voices-contest?utm_source=twitter&amp;utm_medium=social&amp;utm_campaign=diabetesmineom&amp;utm_content=Technology+News" TargetMode="External" /><Relationship Id="rId118" Type="http://schemas.openxmlformats.org/officeDocument/2006/relationships/hyperlink" Target="https://www.healthline.com/diabetesmine/diabetes-foot-complications-tools?utm_source=twitter&amp;utm_medium=social&amp;utm_campaign=diabetesmineom" TargetMode="External" /><Relationship Id="rId119" Type="http://schemas.openxmlformats.org/officeDocument/2006/relationships/hyperlink" Target="https://www.healthline.com/diabetesmine/american-diabetes-association-rebranding?utm_source=twitter&amp;utm_medium=social&amp;utm_campaign=diabetesmineom" TargetMode="External" /><Relationship Id="rId120" Type="http://schemas.openxmlformats.org/officeDocument/2006/relationships/hyperlink" Target="https://www.healthline.com/diabetesmine/around-diabetes-online-community-may-2019?utm_source=twitter&amp;utm_medium=social&amp;utm_campaign=diabetesmineom" TargetMode="External" /><Relationship Id="rId121" Type="http://schemas.openxmlformats.org/officeDocument/2006/relationships/hyperlink" Target="https://www.healthline.com/diabetesmine/apply-for-2019-diabetesmine-patient-voices-contest?utm_source=instagram&amp;utm_medium=social&amp;utm_campaign=diabetesmineom&amp;utm_content=Technology+News" TargetMode="External" /><Relationship Id="rId122" Type="http://schemas.openxmlformats.org/officeDocument/2006/relationships/hyperlink" Target="https://www.healthline.com/diabetesmine/apply-for-2019-diabetesmine-patient-voices-contest?utm_source=twitter&amp;utm_medium=social&amp;utm_campaign=diabetesmineom&amp;utm_content=Technology+News" TargetMode="External" /><Relationship Id="rId123" Type="http://schemas.openxmlformats.org/officeDocument/2006/relationships/hyperlink" Target="https://www.healthline.com/diabetesmine/diabetes-foot-complications-tools?utm_source=twitter&amp;utm_medium=social&amp;utm_campaign=diabetesmineom" TargetMode="External" /><Relationship Id="rId124" Type="http://schemas.openxmlformats.org/officeDocument/2006/relationships/hyperlink" Target="https://www.healthline.com/diabetesmine/american-diabetes-association-rebranding?utm_source=twitter&amp;utm_medium=social&amp;utm_campaign=diabetesmineom" TargetMode="External" /><Relationship Id="rId125" Type="http://schemas.openxmlformats.org/officeDocument/2006/relationships/hyperlink" Target="https://beyondtype2.org/" TargetMode="External" /><Relationship Id="rId126" Type="http://schemas.openxmlformats.org/officeDocument/2006/relationships/hyperlink" Target="https://www.healthline.com/diabetesmine/around-diabetes-online-community-may-2019?utm_source=twitter&amp;utm_medium=social&amp;utm_campaign=diabetesmineom" TargetMode="External" /><Relationship Id="rId127" Type="http://schemas.openxmlformats.org/officeDocument/2006/relationships/hyperlink" Target="https://www.healthline.com/diabetesmine/apply-for-2019-diabetesmine-patient-voices-contest?utm_source=instagram&amp;utm_medium=social&amp;utm_campaign=diabetesmineom&amp;utm_content=Technology+News" TargetMode="External" /><Relationship Id="rId128" Type="http://schemas.openxmlformats.org/officeDocument/2006/relationships/hyperlink" Target="https://www.samsung.com/us/mobile/phones/all-other-phones/galaxy-j7-16gb--at-t--sm-j737azkaatt/" TargetMode="External" /><Relationship Id="rId129" Type="http://schemas.openxmlformats.org/officeDocument/2006/relationships/hyperlink" Target="http://hwcdn.libsyn.com/p/f/0/e/f0e5300a03c07076/Diabetes_Moments_Renza_Scibila__mixdown.mp3?c_id=44076242&amp;cs_id=44076242&amp;destination_id=1129589&amp;expiration=1559979211&amp;hwt=7dc9a9bbe70e6b1a71e34706fe94c84e" TargetMode="External" /><Relationship Id="rId130" Type="http://schemas.openxmlformats.org/officeDocument/2006/relationships/hyperlink" Target="http://hwcdn.libsyn.com/p/f/0/e/f0e5300a03c07076/Diabetes_Moments_Renza_Scibila__mixdown.mp3?c_id=44076242&amp;cs_id=44076242&amp;destination_id=1129589&amp;expiration=1559979211&amp;hwt=7dc9a9bbe70e6b1a71e34706fe94c84e" TargetMode="External" /><Relationship Id="rId131" Type="http://schemas.openxmlformats.org/officeDocument/2006/relationships/hyperlink" Target="http://diabetesmoments.inspirationexchange.libsynpro.com/episode-7-friends-for-life-with-jeff-hitchcock-children-with-diabetes" TargetMode="External" /><Relationship Id="rId132" Type="http://schemas.openxmlformats.org/officeDocument/2006/relationships/hyperlink" Target="https://www.accu-chek.com/" TargetMode="External" /><Relationship Id="rId133" Type="http://schemas.openxmlformats.org/officeDocument/2006/relationships/hyperlink" Target="https://beyondtype2.org/" TargetMode="External" /><Relationship Id="rId134" Type="http://schemas.openxmlformats.org/officeDocument/2006/relationships/hyperlink" Target="https://twitter.com/kookyk8/status/1138050690406854659" TargetMode="External" /><Relationship Id="rId135" Type="http://schemas.openxmlformats.org/officeDocument/2006/relationships/hyperlink" Target="https://www.accu-chek.com/device-compatibility" TargetMode="External" /><Relationship Id="rId136" Type="http://schemas.openxmlformats.org/officeDocument/2006/relationships/hyperlink" Target="https://diabetessisters.org/newsletter/diabetessisters-seattle-wa" TargetMode="External" /><Relationship Id="rId137" Type="http://schemas.openxmlformats.org/officeDocument/2006/relationships/hyperlink" Target="https://twitter.com/diabetessisters/status/1134452156843679745" TargetMode="External" /><Relationship Id="rId138" Type="http://schemas.openxmlformats.org/officeDocument/2006/relationships/hyperlink" Target="https://www.accu-chek.in/contact-us" TargetMode="External" /><Relationship Id="rId139" Type="http://schemas.openxmlformats.org/officeDocument/2006/relationships/hyperlink" Target="https://www.accu-chek.com/microsites/guide" TargetMode="External" /><Relationship Id="rId140" Type="http://schemas.openxmlformats.org/officeDocument/2006/relationships/hyperlink" Target="https://www.accu-chek.com/chat-live-now" TargetMode="External" /><Relationship Id="rId141" Type="http://schemas.openxmlformats.org/officeDocument/2006/relationships/hyperlink" Target="https://accuchek.custhelp.com/app/chat/chat_launch" TargetMode="External" /><Relationship Id="rId142" Type="http://schemas.openxmlformats.org/officeDocument/2006/relationships/hyperlink" Target="https://www.accu-chek.nl/programmas/zou-insulinepomptherapie-geschikt-kunnen-zijn" TargetMode="External" /><Relationship Id="rId143" Type="http://schemas.openxmlformats.org/officeDocument/2006/relationships/hyperlink" Target="https://www.accu-chek.nl/basiskennis-diabetes/tips-om-gemakkelijker-te-testen" TargetMode="External" /><Relationship Id="rId144" Type="http://schemas.openxmlformats.org/officeDocument/2006/relationships/hyperlink" Target="https://www.accu-chek.nl/eversense-zelf-aanschaffen" TargetMode="External" /><Relationship Id="rId145" Type="http://schemas.openxmlformats.org/officeDocument/2006/relationships/hyperlink" Target="https://www.accu-chek.nl/basiskennis-diabetes/wat-diabetes" TargetMode="External" /><Relationship Id="rId146" Type="http://schemas.openxmlformats.org/officeDocument/2006/relationships/hyperlink" Target="https://www.accu-chek.nl/bestelformulier-accu-chek-mobile-draadloze-adapter" TargetMode="External" /><Relationship Id="rId147" Type="http://schemas.openxmlformats.org/officeDocument/2006/relationships/hyperlink" Target="https://www.accu-chek.nl/basiskennis-diabetes/gesprek-met-je-arts" TargetMode="External" /><Relationship Id="rId148" Type="http://schemas.openxmlformats.org/officeDocument/2006/relationships/hyperlink" Target="https://www.accu-chek.nl/ervaringen/met-mysugr-krijg-ik-grip-op-mijn-diabetes" TargetMode="External" /><Relationship Id="rId149" Type="http://schemas.openxmlformats.org/officeDocument/2006/relationships/hyperlink" Target="https://www.accu-chek.nl/aanvraag-leeninsulinepomp-voor-vakantie" TargetMode="External" /><Relationship Id="rId150" Type="http://schemas.openxmlformats.org/officeDocument/2006/relationships/hyperlink" Target="https://www.samsung.com/us/mobile/phones/all-other-phones/galaxy-j7-16gb--at-t--sm-j737azkaatt/" TargetMode="External" /><Relationship Id="rId151" Type="http://schemas.openxmlformats.org/officeDocument/2006/relationships/hyperlink" Target="https://www.accu-chek.com/device-compatibility" TargetMode="External" /><Relationship Id="rId152" Type="http://schemas.openxmlformats.org/officeDocument/2006/relationships/hyperlink" Target="https://www.accu-chek.com/chat-live-now" TargetMode="External" /><Relationship Id="rId153" Type="http://schemas.openxmlformats.org/officeDocument/2006/relationships/hyperlink" Target="https://mysugr.com/apps/" TargetMode="External" /><Relationship Id="rId154" Type="http://schemas.openxmlformats.org/officeDocument/2006/relationships/hyperlink" Target="http://diabetesmoments.inspirationexchange.libsynpro.com/episode-5-humor-complications-and-outreach-with-chelcie-rice-comedian" TargetMode="External" /><Relationship Id="rId155" Type="http://schemas.openxmlformats.org/officeDocument/2006/relationships/hyperlink" Target="https://mysugr.com/apps/" TargetMode="External" /><Relationship Id="rId156"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57"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58"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59"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60"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61"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62" Type="http://schemas.openxmlformats.org/officeDocument/2006/relationships/hyperlink" Target="https://pbs.twimg.com/media/D76gRsuWwAEbKt4.jpg" TargetMode="External" /><Relationship Id="rId163" Type="http://schemas.openxmlformats.org/officeDocument/2006/relationships/hyperlink" Target="https://pbs.twimg.com/media/D7vR9TiXoAYM4HM.jpg" TargetMode="External" /><Relationship Id="rId164" Type="http://schemas.openxmlformats.org/officeDocument/2006/relationships/hyperlink" Target="https://pbs.twimg.com/media/D8Fl2RhWkAMcFJY.jpg" TargetMode="External" /><Relationship Id="rId165" Type="http://schemas.openxmlformats.org/officeDocument/2006/relationships/hyperlink" Target="https://pbs.twimg.com/media/D8cZqIWXsAAN7sT.png" TargetMode="External" /><Relationship Id="rId166" Type="http://schemas.openxmlformats.org/officeDocument/2006/relationships/hyperlink" Target="https://pbs.twimg.com/media/D86MHT3VsAARSzv.jpg" TargetMode="External" /><Relationship Id="rId167" Type="http://schemas.openxmlformats.org/officeDocument/2006/relationships/hyperlink" Target="https://pbs.twimg.com/media/D9H38z8XYAEeDkC.jpg" TargetMode="External" /><Relationship Id="rId168" Type="http://schemas.openxmlformats.org/officeDocument/2006/relationships/hyperlink" Target="https://pbs.twimg.com/media/D6elJx_WsAAlQVq.jpg" TargetMode="External" /><Relationship Id="rId169" Type="http://schemas.openxmlformats.org/officeDocument/2006/relationships/hyperlink" Target="https://pbs.twimg.com/media/D7w4Zk8WsAAuOiE.jpg" TargetMode="External" /><Relationship Id="rId170" Type="http://schemas.openxmlformats.org/officeDocument/2006/relationships/hyperlink" Target="https://pbs.twimg.com/media/D7w5H4mW0AwL5IA.jpg" TargetMode="External" /><Relationship Id="rId171" Type="http://schemas.openxmlformats.org/officeDocument/2006/relationships/hyperlink" Target="https://pbs.twimg.com/media/D8LDSAMXUAA8jXi.jpg" TargetMode="External" /><Relationship Id="rId172" Type="http://schemas.openxmlformats.org/officeDocument/2006/relationships/hyperlink" Target="https://pbs.twimg.com/media/D8QFcUsXYAI11zP.png" TargetMode="External" /><Relationship Id="rId173" Type="http://schemas.openxmlformats.org/officeDocument/2006/relationships/hyperlink" Target="https://pbs.twimg.com/media/D9Cgg8RWkAY4-wN.jpg" TargetMode="External" /><Relationship Id="rId174" Type="http://schemas.openxmlformats.org/officeDocument/2006/relationships/hyperlink" Target="https://pbs.twimg.com/media/D8JEXJIX4AAbJbS.jpg" TargetMode="External" /><Relationship Id="rId175" Type="http://schemas.openxmlformats.org/officeDocument/2006/relationships/hyperlink" Target="https://pbs.twimg.com/media/D7vR9TiXoAYM4HM.jpg" TargetMode="External" /><Relationship Id="rId176" Type="http://schemas.openxmlformats.org/officeDocument/2006/relationships/hyperlink" Target="https://pbs.twimg.com/ext_tw_video_thumb/1136143601187078144/pu/img/NkEGSzZpB6E4ZDf3.jpg" TargetMode="External" /><Relationship Id="rId177" Type="http://schemas.openxmlformats.org/officeDocument/2006/relationships/hyperlink" Target="https://pbs.twimg.com/ext_tw_video_thumb/1136617524152471553/pu/img/PRAmH0NjFylYopL7.jpg" TargetMode="External" /><Relationship Id="rId178" Type="http://schemas.openxmlformats.org/officeDocument/2006/relationships/hyperlink" Target="https://pbs.twimg.com/ext_tw_video_thumb/1137760950155694081/pu/img/lQDwavE6lLN8CIhW.jpg" TargetMode="External" /><Relationship Id="rId179" Type="http://schemas.openxmlformats.org/officeDocument/2006/relationships/hyperlink" Target="https://pbs.twimg.com/media/D89YrvGW4AIqzdy.jpg" TargetMode="External" /><Relationship Id="rId180" Type="http://schemas.openxmlformats.org/officeDocument/2006/relationships/hyperlink" Target="https://pbs.twimg.com/ext_tw_video_thumb/1140006393010884608/pu/img/swcM2m2wgd9K9w-Q.jpg" TargetMode="External" /><Relationship Id="rId181" Type="http://schemas.openxmlformats.org/officeDocument/2006/relationships/hyperlink" Target="https://pbs.twimg.com/media/D9WR9hdW4AElUHk.jpg" TargetMode="External" /><Relationship Id="rId182" Type="http://schemas.openxmlformats.org/officeDocument/2006/relationships/hyperlink" Target="https://pbs.twimg.com/ext_tw_video_thumb/1141382613799772161/pu/img/4NorFphbDep04Z67.jpg" TargetMode="External" /><Relationship Id="rId183" Type="http://schemas.openxmlformats.org/officeDocument/2006/relationships/hyperlink" Target="https://pbs.twimg.com/tweet_video_thumb/D70_pXVXoAAhViH.jpg" TargetMode="External" /><Relationship Id="rId184" Type="http://schemas.openxmlformats.org/officeDocument/2006/relationships/hyperlink" Target="https://pbs.twimg.com/tweet_video_thumb/D75batpWwAELXTe.jpg" TargetMode="External" /><Relationship Id="rId185" Type="http://schemas.openxmlformats.org/officeDocument/2006/relationships/hyperlink" Target="https://pbs.twimg.com/media/D75fdClU8AEYsDI.jpg" TargetMode="External" /><Relationship Id="rId186" Type="http://schemas.openxmlformats.org/officeDocument/2006/relationships/hyperlink" Target="https://pbs.twimg.com/tweet_video_thumb/D76fg95W4AEb7oH.jpg" TargetMode="External" /><Relationship Id="rId187" Type="http://schemas.openxmlformats.org/officeDocument/2006/relationships/hyperlink" Target="https://pbs.twimg.com/media/D724w3WWsAACvPa.jpg" TargetMode="External" /><Relationship Id="rId188" Type="http://schemas.openxmlformats.org/officeDocument/2006/relationships/hyperlink" Target="https://pbs.twimg.com/media/D76nottXYAUNC1x.jpg" TargetMode="External" /><Relationship Id="rId189" Type="http://schemas.openxmlformats.org/officeDocument/2006/relationships/hyperlink" Target="https://pbs.twimg.com/media/D704DWlWwAA7739.jpg" TargetMode="External" /><Relationship Id="rId190" Type="http://schemas.openxmlformats.org/officeDocument/2006/relationships/hyperlink" Target="https://pbs.twimg.com/media/D75kFdKXoAAGY5q.jpg" TargetMode="External" /><Relationship Id="rId191" Type="http://schemas.openxmlformats.org/officeDocument/2006/relationships/hyperlink" Target="https://pbs.twimg.com/media/D75kFdKXoAAGY5q.jpg" TargetMode="External" /><Relationship Id="rId192" Type="http://schemas.openxmlformats.org/officeDocument/2006/relationships/hyperlink" Target="https://pbs.twimg.com/media/D7u_WFJWkAEjGjK.png" TargetMode="External" /><Relationship Id="rId193" Type="http://schemas.openxmlformats.org/officeDocument/2006/relationships/hyperlink" Target="https://pbs.twimg.com/media/D70QpaIW4AQD-Wv.png" TargetMode="External" /><Relationship Id="rId194" Type="http://schemas.openxmlformats.org/officeDocument/2006/relationships/hyperlink" Target="https://pbs.twimg.com/media/D70Jw9RW4AA0hec.png" TargetMode="External" /><Relationship Id="rId195" Type="http://schemas.openxmlformats.org/officeDocument/2006/relationships/hyperlink" Target="https://pbs.twimg.com/media/D70O-4qWsAAz78V.png" TargetMode="External" /><Relationship Id="rId196" Type="http://schemas.openxmlformats.org/officeDocument/2006/relationships/hyperlink" Target="https://pbs.twimg.com/media/D75WQbZWkAAXMbz.png" TargetMode="External" /><Relationship Id="rId197" Type="http://schemas.openxmlformats.org/officeDocument/2006/relationships/hyperlink" Target="https://pbs.twimg.com/media/D8Iwn18WkAA2Q2z.png" TargetMode="External" /><Relationship Id="rId198" Type="http://schemas.openxmlformats.org/officeDocument/2006/relationships/hyperlink" Target="https://pbs.twimg.com/media/D70O-4qWsAAz78V.png" TargetMode="External" /><Relationship Id="rId199" Type="http://schemas.openxmlformats.org/officeDocument/2006/relationships/hyperlink" Target="https://pbs.twimg.com/media/D8Q9Qk3UEAAhirl.jpg" TargetMode="External" /><Relationship Id="rId200" Type="http://schemas.openxmlformats.org/officeDocument/2006/relationships/hyperlink" Target="https://pbs.twimg.com/media/D8KL5yoXsAIAxZL.jpg" TargetMode="External" /><Relationship Id="rId201" Type="http://schemas.openxmlformats.org/officeDocument/2006/relationships/hyperlink" Target="https://pbs.twimg.com/media/D8pb-3nUIAEGgip.jpg" TargetMode="External" /><Relationship Id="rId202" Type="http://schemas.openxmlformats.org/officeDocument/2006/relationships/hyperlink" Target="https://pbs.twimg.com/media/D8vLXHuX4AEVsba.jpg" TargetMode="External" /><Relationship Id="rId203" Type="http://schemas.openxmlformats.org/officeDocument/2006/relationships/hyperlink" Target="https://pbs.twimg.com/media/D5FdNwoX4AACAOO.jpg" TargetMode="External" /><Relationship Id="rId204" Type="http://schemas.openxmlformats.org/officeDocument/2006/relationships/hyperlink" Target="https://pbs.twimg.com/ext_tw_video_thumb/1121780711990673408/pu/img/e0c4iKeCQfmzPPP8.jpg" TargetMode="External" /><Relationship Id="rId205" Type="http://schemas.openxmlformats.org/officeDocument/2006/relationships/hyperlink" Target="https://pbs.twimg.com/media/D7kIA1iW0AAz5xb.jpg" TargetMode="External" /><Relationship Id="rId206" Type="http://schemas.openxmlformats.org/officeDocument/2006/relationships/hyperlink" Target="https://pbs.twimg.com/media/D7kIrCHWwAEVSkP.jpg" TargetMode="External" /><Relationship Id="rId207" Type="http://schemas.openxmlformats.org/officeDocument/2006/relationships/hyperlink" Target="https://pbs.twimg.com/media/D7kI3BhXsAAhgEL.jpg" TargetMode="External" /><Relationship Id="rId208" Type="http://schemas.openxmlformats.org/officeDocument/2006/relationships/hyperlink" Target="https://pbs.twimg.com/media/D7kJK1nWwAEJJSJ.jpg" TargetMode="External" /><Relationship Id="rId209" Type="http://schemas.openxmlformats.org/officeDocument/2006/relationships/hyperlink" Target="https://pbs.twimg.com/media/D7kJkTnW0AAGIdG.jpg" TargetMode="External" /><Relationship Id="rId210" Type="http://schemas.openxmlformats.org/officeDocument/2006/relationships/hyperlink" Target="https://pbs.twimg.com/media/D7kJuZyXkAIPVo3.jpg" TargetMode="External" /><Relationship Id="rId211" Type="http://schemas.openxmlformats.org/officeDocument/2006/relationships/hyperlink" Target="https://pbs.twimg.com/media/D7kKH3JW0AU_d5r.jpg" TargetMode="External" /><Relationship Id="rId212" Type="http://schemas.openxmlformats.org/officeDocument/2006/relationships/hyperlink" Target="https://pbs.twimg.com/media/D7kKuXFXoAARh24.jpg" TargetMode="External" /><Relationship Id="rId213" Type="http://schemas.openxmlformats.org/officeDocument/2006/relationships/hyperlink" Target="https://pbs.twimg.com/ext_tw_video_thumb/1132948848672956418/pu/img/EQVFY63iuMStKyji.jpg" TargetMode="External" /><Relationship Id="rId214" Type="http://schemas.openxmlformats.org/officeDocument/2006/relationships/hyperlink" Target="https://pbs.twimg.com/media/D7kLPIWWwAAl1S1.jpg" TargetMode="External" /><Relationship Id="rId215" Type="http://schemas.openxmlformats.org/officeDocument/2006/relationships/hyperlink" Target="https://pbs.twimg.com/media/D7kLlTuXkAU0zTh.jpg" TargetMode="External" /><Relationship Id="rId216" Type="http://schemas.openxmlformats.org/officeDocument/2006/relationships/hyperlink" Target="https://pbs.twimg.com/media/D7kSMNyXsAAmyjJ.jpg" TargetMode="External" /><Relationship Id="rId217" Type="http://schemas.openxmlformats.org/officeDocument/2006/relationships/hyperlink" Target="https://pbs.twimg.com/media/D7kSoANXoAEZ5z8.jpg" TargetMode="External" /><Relationship Id="rId218" Type="http://schemas.openxmlformats.org/officeDocument/2006/relationships/hyperlink" Target="https://pbs.twimg.com/media/D8Q9Qk3UEAAhirl.jpg" TargetMode="External" /><Relationship Id="rId219" Type="http://schemas.openxmlformats.org/officeDocument/2006/relationships/hyperlink" Target="https://pbs.twimg.com/media/D8Tny4XUwAEchcJ.jpg" TargetMode="External" /><Relationship Id="rId220" Type="http://schemas.openxmlformats.org/officeDocument/2006/relationships/hyperlink" Target="https://pbs.twimg.com/media/D8s-pMaXoAAJbEG.jpg" TargetMode="External" /><Relationship Id="rId221" Type="http://schemas.openxmlformats.org/officeDocument/2006/relationships/hyperlink" Target="https://pbs.twimg.com/media/D8XxtPKXkAA5RXu.jpg" TargetMode="External" /><Relationship Id="rId222" Type="http://schemas.openxmlformats.org/officeDocument/2006/relationships/hyperlink" Target="https://pbs.twimg.com/media/D9cZiWJXkAAZ1Ra.jpg" TargetMode="External" /><Relationship Id="rId223" Type="http://schemas.openxmlformats.org/officeDocument/2006/relationships/hyperlink" Target="https://pbs.twimg.com/media/D9uZdBCWwAAy7Zz.jpg" TargetMode="External" /><Relationship Id="rId224" Type="http://schemas.openxmlformats.org/officeDocument/2006/relationships/hyperlink" Target="https://pbs.twimg.com/media/D8XxtPKXkAA5RXu.jpg" TargetMode="External" /><Relationship Id="rId225" Type="http://schemas.openxmlformats.org/officeDocument/2006/relationships/hyperlink" Target="https://pbs.twimg.com/media/D9cZiWJXkAAZ1Ra.jpg" TargetMode="External" /><Relationship Id="rId226" Type="http://schemas.openxmlformats.org/officeDocument/2006/relationships/hyperlink" Target="https://pbs.twimg.com/media/D9uZdBCWwAAy7Zz.jpg" TargetMode="External" /><Relationship Id="rId227" Type="http://schemas.openxmlformats.org/officeDocument/2006/relationships/hyperlink" Target="https://pbs.twimg.com/media/D76gRsuWwAEbKt4.jpg" TargetMode="External" /><Relationship Id="rId228" Type="http://schemas.openxmlformats.org/officeDocument/2006/relationships/hyperlink" Target="http://pbs.twimg.com/profile_images/1113495658831523840/HoGZJHWe_normal.jpg" TargetMode="External" /><Relationship Id="rId229" Type="http://schemas.openxmlformats.org/officeDocument/2006/relationships/hyperlink" Target="https://pbs.twimg.com/media/D7vR9TiXoAYM4HM.jpg" TargetMode="External" /><Relationship Id="rId230" Type="http://schemas.openxmlformats.org/officeDocument/2006/relationships/hyperlink" Target="http://pbs.twimg.com/profile_images/1133484647722225666/FsXR--nP_normal.jpg" TargetMode="External" /><Relationship Id="rId231" Type="http://schemas.openxmlformats.org/officeDocument/2006/relationships/hyperlink" Target="http://pbs.twimg.com/profile_images/1133484647722225666/FsXR--nP_normal.jpg" TargetMode="External" /><Relationship Id="rId232" Type="http://schemas.openxmlformats.org/officeDocument/2006/relationships/hyperlink" Target="http://pbs.twimg.com/profile_images/1133484647722225666/FsXR--nP_normal.jpg" TargetMode="External" /><Relationship Id="rId233" Type="http://schemas.openxmlformats.org/officeDocument/2006/relationships/hyperlink" Target="http://pbs.twimg.com/profile_images/3325717793/2cb311831031ee08061c4e11a9abeabb_normal.jpeg" TargetMode="External" /><Relationship Id="rId234" Type="http://schemas.openxmlformats.org/officeDocument/2006/relationships/hyperlink" Target="http://pbs.twimg.com/profile_images/3325717793/2cb311831031ee08061c4e11a9abeabb_normal.jpeg" TargetMode="External" /><Relationship Id="rId235" Type="http://schemas.openxmlformats.org/officeDocument/2006/relationships/hyperlink" Target="http://pbs.twimg.com/profile_images/1043113781016973313/aFcH7Q7d_normal.jpg" TargetMode="External" /><Relationship Id="rId236" Type="http://schemas.openxmlformats.org/officeDocument/2006/relationships/hyperlink" Target="http://pbs.twimg.com/profile_images/676062734237216768/ifBvf6Ju_normal.jpg" TargetMode="External" /><Relationship Id="rId237" Type="http://schemas.openxmlformats.org/officeDocument/2006/relationships/hyperlink" Target="http://pbs.twimg.com/profile_images/676062734237216768/ifBvf6Ju_normal.jpg" TargetMode="External" /><Relationship Id="rId238" Type="http://schemas.openxmlformats.org/officeDocument/2006/relationships/hyperlink" Target="http://pbs.twimg.com/profile_images/676062734237216768/ifBvf6Ju_normal.jpg" TargetMode="External" /><Relationship Id="rId239" Type="http://schemas.openxmlformats.org/officeDocument/2006/relationships/hyperlink" Target="http://pbs.twimg.com/profile_images/676062734237216768/ifBvf6Ju_normal.jpg" TargetMode="External" /><Relationship Id="rId240" Type="http://schemas.openxmlformats.org/officeDocument/2006/relationships/hyperlink" Target="http://pbs.twimg.com/profile_images/1102069437044158465/DmyIp86x_normal.jpg" TargetMode="External" /><Relationship Id="rId241" Type="http://schemas.openxmlformats.org/officeDocument/2006/relationships/hyperlink" Target="http://pbs.twimg.com/profile_images/1102069437044158465/DmyIp86x_normal.jpg" TargetMode="External" /><Relationship Id="rId242" Type="http://schemas.openxmlformats.org/officeDocument/2006/relationships/hyperlink" Target="http://pbs.twimg.com/profile_images/1102069437044158465/DmyIp86x_normal.jpg" TargetMode="External" /><Relationship Id="rId243" Type="http://schemas.openxmlformats.org/officeDocument/2006/relationships/hyperlink" Target="http://pbs.twimg.com/profile_images/1108929568910524417/hyjFg_HE_normal.png" TargetMode="External" /><Relationship Id="rId244" Type="http://schemas.openxmlformats.org/officeDocument/2006/relationships/hyperlink" Target="http://pbs.twimg.com/profile_images/1071898182135750656/VPUUS-da_normal.jpg" TargetMode="External" /><Relationship Id="rId245" Type="http://schemas.openxmlformats.org/officeDocument/2006/relationships/hyperlink" Target="http://pbs.twimg.com/profile_images/1071898182135750656/VPUUS-da_normal.jpg" TargetMode="External" /><Relationship Id="rId246" Type="http://schemas.openxmlformats.org/officeDocument/2006/relationships/hyperlink" Target="http://pbs.twimg.com/profile_images/1071898182135750656/VPUUS-da_normal.jpg" TargetMode="External" /><Relationship Id="rId247" Type="http://schemas.openxmlformats.org/officeDocument/2006/relationships/hyperlink" Target="http://pbs.twimg.com/profile_images/3588433064/a8d500ce8b528105c9962c1b4adf408d_normal.jpeg" TargetMode="External" /><Relationship Id="rId248" Type="http://schemas.openxmlformats.org/officeDocument/2006/relationships/hyperlink" Target="http://pbs.twimg.com/profile_images/3588433064/a8d500ce8b528105c9962c1b4adf408d_normal.jpeg" TargetMode="External" /><Relationship Id="rId249" Type="http://schemas.openxmlformats.org/officeDocument/2006/relationships/hyperlink" Target="http://pbs.twimg.com/profile_images/1118651123202711554/_finnLog_normal.jpg" TargetMode="External" /><Relationship Id="rId250" Type="http://schemas.openxmlformats.org/officeDocument/2006/relationships/hyperlink" Target="http://pbs.twimg.com/profile_images/1118651123202711554/_finnLog_normal.jpg" TargetMode="External" /><Relationship Id="rId251" Type="http://schemas.openxmlformats.org/officeDocument/2006/relationships/hyperlink" Target="https://pbs.twimg.com/media/D8Fl2RhWkAMcFJY.jpg" TargetMode="External" /><Relationship Id="rId252" Type="http://schemas.openxmlformats.org/officeDocument/2006/relationships/hyperlink" Target="http://pbs.twimg.com/profile_images/1028030354001723392/CdsrmM6i_normal.jpg" TargetMode="External" /><Relationship Id="rId253" Type="http://schemas.openxmlformats.org/officeDocument/2006/relationships/hyperlink" Target="http://pbs.twimg.com/profile_images/1028030354001723392/CdsrmM6i_normal.jpg" TargetMode="External" /><Relationship Id="rId254" Type="http://schemas.openxmlformats.org/officeDocument/2006/relationships/hyperlink" Target="http://pbs.twimg.com/profile_images/2482831662/mg7omcrl0u2mbso76fjh_normal.jpeg" TargetMode="External" /><Relationship Id="rId255" Type="http://schemas.openxmlformats.org/officeDocument/2006/relationships/hyperlink" Target="http://pbs.twimg.com/profile_images/2482831662/mg7omcrl0u2mbso76fjh_normal.jpeg" TargetMode="External" /><Relationship Id="rId256" Type="http://schemas.openxmlformats.org/officeDocument/2006/relationships/hyperlink" Target="http://pbs.twimg.com/profile_images/1140582060119199749/om3R6uQY_normal.png" TargetMode="External" /><Relationship Id="rId257" Type="http://schemas.openxmlformats.org/officeDocument/2006/relationships/hyperlink" Target="http://pbs.twimg.com/profile_images/1140582060119199749/om3R6uQY_normal.png" TargetMode="External" /><Relationship Id="rId258" Type="http://schemas.openxmlformats.org/officeDocument/2006/relationships/hyperlink" Target="http://pbs.twimg.com/profile_images/966077246464253953/MHxANugM_normal.jpg" TargetMode="External" /><Relationship Id="rId259" Type="http://schemas.openxmlformats.org/officeDocument/2006/relationships/hyperlink" Target="http://pbs.twimg.com/profile_images/966077246464253953/MHxANugM_normal.jpg" TargetMode="External" /><Relationship Id="rId260" Type="http://schemas.openxmlformats.org/officeDocument/2006/relationships/hyperlink" Target="http://pbs.twimg.com/profile_images/558054322726903808/g2BelW-G_normal.jpeg" TargetMode="External" /><Relationship Id="rId261" Type="http://schemas.openxmlformats.org/officeDocument/2006/relationships/hyperlink" Target="http://pbs.twimg.com/profile_images/558054322726903808/g2BelW-G_normal.jpeg" TargetMode="External" /><Relationship Id="rId262" Type="http://schemas.openxmlformats.org/officeDocument/2006/relationships/hyperlink" Target="http://pbs.twimg.com/profile_images/1108035346707763200/u78z4edw_normal.jpg" TargetMode="External" /><Relationship Id="rId263" Type="http://schemas.openxmlformats.org/officeDocument/2006/relationships/hyperlink" Target="http://pbs.twimg.com/profile_images/1108035346707763200/u78z4edw_normal.jpg" TargetMode="External" /><Relationship Id="rId264" Type="http://schemas.openxmlformats.org/officeDocument/2006/relationships/hyperlink" Target="http://pbs.twimg.com/profile_images/1122600513994993666/NPfL84Md_normal.jpg" TargetMode="External" /><Relationship Id="rId265" Type="http://schemas.openxmlformats.org/officeDocument/2006/relationships/hyperlink" Target="http://pbs.twimg.com/profile_images/1122600513994993666/NPfL84Md_normal.jpg" TargetMode="External" /><Relationship Id="rId266" Type="http://schemas.openxmlformats.org/officeDocument/2006/relationships/hyperlink" Target="http://pbs.twimg.com/profile_images/926301378238205952/rQ93UDfz_normal.jpg" TargetMode="External" /><Relationship Id="rId267" Type="http://schemas.openxmlformats.org/officeDocument/2006/relationships/hyperlink" Target="http://pbs.twimg.com/profile_images/926301378238205952/rQ93UDfz_normal.jpg" TargetMode="External" /><Relationship Id="rId268" Type="http://schemas.openxmlformats.org/officeDocument/2006/relationships/hyperlink" Target="http://pbs.twimg.com/profile_images/1099682435233710081/ftCa5SNk_normal.jpg" TargetMode="External" /><Relationship Id="rId269" Type="http://schemas.openxmlformats.org/officeDocument/2006/relationships/hyperlink" Target="http://pbs.twimg.com/profile_images/1099682435233710081/ftCa5SNk_normal.jpg" TargetMode="External" /><Relationship Id="rId270" Type="http://schemas.openxmlformats.org/officeDocument/2006/relationships/hyperlink" Target="http://pbs.twimg.com/profile_images/431861340614176768/A50KdBJX_normal.jpeg" TargetMode="External" /><Relationship Id="rId271" Type="http://schemas.openxmlformats.org/officeDocument/2006/relationships/hyperlink" Target="http://pbs.twimg.com/profile_images/431861340614176768/A50KdBJX_normal.jpeg" TargetMode="External" /><Relationship Id="rId272" Type="http://schemas.openxmlformats.org/officeDocument/2006/relationships/hyperlink" Target="http://pbs.twimg.com/profile_images/1112013081872396293/M4-ePv6w_normal.jpg" TargetMode="External" /><Relationship Id="rId273" Type="http://schemas.openxmlformats.org/officeDocument/2006/relationships/hyperlink" Target="http://pbs.twimg.com/profile_images/1112013081872396293/M4-ePv6w_normal.jpg" TargetMode="External" /><Relationship Id="rId274" Type="http://schemas.openxmlformats.org/officeDocument/2006/relationships/hyperlink" Target="http://pbs.twimg.com/profile_images/1090091248105467910/GGJ3ZMrm_normal.jpg" TargetMode="External" /><Relationship Id="rId275" Type="http://schemas.openxmlformats.org/officeDocument/2006/relationships/hyperlink" Target="http://pbs.twimg.com/profile_images/1090091248105467910/GGJ3ZMrm_normal.jpg" TargetMode="External" /><Relationship Id="rId276" Type="http://schemas.openxmlformats.org/officeDocument/2006/relationships/hyperlink" Target="http://pbs.twimg.com/profile_images/782931488778153984/b6Vekxzz_normal.jpg" TargetMode="External" /><Relationship Id="rId277" Type="http://schemas.openxmlformats.org/officeDocument/2006/relationships/hyperlink" Target="http://pbs.twimg.com/profile_images/1136139926473453568/H4rK52Pc_normal.jpg" TargetMode="External" /><Relationship Id="rId278" Type="http://schemas.openxmlformats.org/officeDocument/2006/relationships/hyperlink" Target="http://pbs.twimg.com/profile_images/1125333144121614336/TS0hchxH_normal.jpg" TargetMode="External" /><Relationship Id="rId279" Type="http://schemas.openxmlformats.org/officeDocument/2006/relationships/hyperlink" Target="http://pbs.twimg.com/profile_images/1125333144121614336/TS0hchxH_normal.jpg" TargetMode="External" /><Relationship Id="rId280" Type="http://schemas.openxmlformats.org/officeDocument/2006/relationships/hyperlink" Target="http://pbs.twimg.com/profile_images/1125333144121614336/TS0hchxH_normal.jpg" TargetMode="External" /><Relationship Id="rId281" Type="http://schemas.openxmlformats.org/officeDocument/2006/relationships/hyperlink" Target="http://pbs.twimg.com/profile_images/1125333144121614336/TS0hchxH_normal.jpg" TargetMode="External" /><Relationship Id="rId282" Type="http://schemas.openxmlformats.org/officeDocument/2006/relationships/hyperlink" Target="http://pbs.twimg.com/profile_images/1125333144121614336/TS0hchxH_normal.jpg" TargetMode="External" /><Relationship Id="rId283" Type="http://schemas.openxmlformats.org/officeDocument/2006/relationships/hyperlink" Target="http://pbs.twimg.com/profile_images/1067488823389683712/TQjEWoeD_normal.jpg" TargetMode="External" /><Relationship Id="rId284" Type="http://schemas.openxmlformats.org/officeDocument/2006/relationships/hyperlink" Target="http://pbs.twimg.com/profile_images/1067488823389683712/TQjEWoeD_normal.jpg" TargetMode="External" /><Relationship Id="rId285" Type="http://schemas.openxmlformats.org/officeDocument/2006/relationships/hyperlink" Target="http://pbs.twimg.com/profile_images/665529427498041348/SJQpfcEb_normal.jpg" TargetMode="External" /><Relationship Id="rId286" Type="http://schemas.openxmlformats.org/officeDocument/2006/relationships/hyperlink" Target="http://pbs.twimg.com/profile_images/665529427498041348/SJQpfcEb_normal.jpg" TargetMode="External" /><Relationship Id="rId287" Type="http://schemas.openxmlformats.org/officeDocument/2006/relationships/hyperlink" Target="http://pbs.twimg.com/profile_images/1128733158013394945/N8x0Bei7_normal.jpg" TargetMode="External" /><Relationship Id="rId288" Type="http://schemas.openxmlformats.org/officeDocument/2006/relationships/hyperlink" Target="http://pbs.twimg.com/profile_images/1128733158013394945/N8x0Bei7_normal.jpg" TargetMode="External" /><Relationship Id="rId289" Type="http://schemas.openxmlformats.org/officeDocument/2006/relationships/hyperlink" Target="http://pbs.twimg.com/profile_images/1109512491988594688/NjPeZgPD_normal.jpg" TargetMode="External" /><Relationship Id="rId290" Type="http://schemas.openxmlformats.org/officeDocument/2006/relationships/hyperlink" Target="http://pbs.twimg.com/profile_images/1109512491988594688/NjPeZgPD_normal.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498935244117250048/ys75pcov_normal.jpeg" TargetMode="External" /><Relationship Id="rId294" Type="http://schemas.openxmlformats.org/officeDocument/2006/relationships/hyperlink" Target="http://pbs.twimg.com/profile_images/498935244117250048/ys75pcov_normal.jpeg" TargetMode="External" /><Relationship Id="rId295" Type="http://schemas.openxmlformats.org/officeDocument/2006/relationships/hyperlink" Target="http://pbs.twimg.com/profile_images/1062427635404472322/ohEi3hbI_normal.png" TargetMode="External" /><Relationship Id="rId296" Type="http://schemas.openxmlformats.org/officeDocument/2006/relationships/hyperlink" Target="http://pbs.twimg.com/profile_images/1062427635404472322/ohEi3hbI_normal.png" TargetMode="External" /><Relationship Id="rId297" Type="http://schemas.openxmlformats.org/officeDocument/2006/relationships/hyperlink" Target="http://pbs.twimg.com/profile_images/2173705988/2012-04-28_13-58-56_688_1__normal.jpg" TargetMode="External" /><Relationship Id="rId298" Type="http://schemas.openxmlformats.org/officeDocument/2006/relationships/hyperlink" Target="http://pbs.twimg.com/profile_images/2173705988/2012-04-28_13-58-56_688_1__normal.jpg" TargetMode="External" /><Relationship Id="rId299" Type="http://schemas.openxmlformats.org/officeDocument/2006/relationships/hyperlink" Target="http://pbs.twimg.com/profile_images/2173705988/2012-04-28_13-58-56_688_1__normal.jpg" TargetMode="External" /><Relationship Id="rId300" Type="http://schemas.openxmlformats.org/officeDocument/2006/relationships/hyperlink" Target="http://pbs.twimg.com/profile_images/2173705988/2012-04-28_13-58-56_688_1__normal.jpg" TargetMode="External" /><Relationship Id="rId301" Type="http://schemas.openxmlformats.org/officeDocument/2006/relationships/hyperlink" Target="http://pbs.twimg.com/profile_images/2173705988/2012-04-28_13-58-56_688_1__normal.jpg" TargetMode="External" /><Relationship Id="rId302" Type="http://schemas.openxmlformats.org/officeDocument/2006/relationships/hyperlink" Target="http://pbs.twimg.com/profile_images/2173705988/2012-04-28_13-58-56_688_1__normal.jpg" TargetMode="External" /><Relationship Id="rId303" Type="http://schemas.openxmlformats.org/officeDocument/2006/relationships/hyperlink" Target="http://pbs.twimg.com/profile_images/2173705988/2012-04-28_13-58-56_688_1__normal.jpg" TargetMode="External" /><Relationship Id="rId304" Type="http://schemas.openxmlformats.org/officeDocument/2006/relationships/hyperlink" Target="http://pbs.twimg.com/profile_images/2173705988/2012-04-28_13-58-56_688_1__normal.jpg" TargetMode="External" /><Relationship Id="rId305" Type="http://schemas.openxmlformats.org/officeDocument/2006/relationships/hyperlink" Target="http://pbs.twimg.com/profile_images/2173705988/2012-04-28_13-58-56_688_1__normal.jpg" TargetMode="External" /><Relationship Id="rId306" Type="http://schemas.openxmlformats.org/officeDocument/2006/relationships/hyperlink" Target="http://pbs.twimg.com/profile_images/1082042793911074817/Zcfd7FVy_normal.jpg" TargetMode="External" /><Relationship Id="rId307" Type="http://schemas.openxmlformats.org/officeDocument/2006/relationships/hyperlink" Target="http://pbs.twimg.com/profile_images/1125333144121614336/TS0hchxH_normal.jpg" TargetMode="External" /><Relationship Id="rId308" Type="http://schemas.openxmlformats.org/officeDocument/2006/relationships/hyperlink" Target="http://pbs.twimg.com/profile_images/1125333144121614336/TS0hchxH_normal.jpg" TargetMode="External" /><Relationship Id="rId309" Type="http://schemas.openxmlformats.org/officeDocument/2006/relationships/hyperlink" Target="http://pbs.twimg.com/profile_images/1125333144121614336/TS0hchxH_normal.jpg" TargetMode="External" /><Relationship Id="rId310" Type="http://schemas.openxmlformats.org/officeDocument/2006/relationships/hyperlink" Target="http://pbs.twimg.com/profile_images/1082042793911074817/Zcfd7FVy_normal.jpg" TargetMode="External" /><Relationship Id="rId311" Type="http://schemas.openxmlformats.org/officeDocument/2006/relationships/hyperlink" Target="https://pbs.twimg.com/media/D8cZqIWXsAAN7sT.png" TargetMode="External" /><Relationship Id="rId312" Type="http://schemas.openxmlformats.org/officeDocument/2006/relationships/hyperlink" Target="http://pbs.twimg.com/profile_images/1080958313532133378/K0P0Yp5f_normal.jpg" TargetMode="External" /><Relationship Id="rId313" Type="http://schemas.openxmlformats.org/officeDocument/2006/relationships/hyperlink" Target="http://pbs.twimg.com/profile_images/1080958313532133378/K0P0Yp5f_normal.jpg" TargetMode="External" /><Relationship Id="rId314" Type="http://schemas.openxmlformats.org/officeDocument/2006/relationships/hyperlink" Target="http://pbs.twimg.com/profile_images/1092519455844896769/aZmBJYcC_normal.jpg" TargetMode="External" /><Relationship Id="rId315" Type="http://schemas.openxmlformats.org/officeDocument/2006/relationships/hyperlink" Target="http://pbs.twimg.com/profile_images/1137613366745128960/S_4ZwTfx_normal.jpg" TargetMode="External" /><Relationship Id="rId316" Type="http://schemas.openxmlformats.org/officeDocument/2006/relationships/hyperlink" Target="http://pbs.twimg.com/profile_images/1134678811285622785/zG_purS6_normal.jpg" TargetMode="External" /><Relationship Id="rId317" Type="http://schemas.openxmlformats.org/officeDocument/2006/relationships/hyperlink" Target="http://pbs.twimg.com/profile_images/1134678811285622785/zG_purS6_normal.jpg" TargetMode="External" /><Relationship Id="rId318" Type="http://schemas.openxmlformats.org/officeDocument/2006/relationships/hyperlink" Target="http://pbs.twimg.com/profile_images/430171399760519170/lgOJZ1d3_normal.jpeg" TargetMode="External" /><Relationship Id="rId319" Type="http://schemas.openxmlformats.org/officeDocument/2006/relationships/hyperlink" Target="http://pbs.twimg.com/profile_images/1069692795588349952/_FfPT1-n_normal.jpg" TargetMode="External" /><Relationship Id="rId320" Type="http://schemas.openxmlformats.org/officeDocument/2006/relationships/hyperlink" Target="http://pbs.twimg.com/profile_images/727657945740263425/7vc-avWU_normal.jpg" TargetMode="External" /><Relationship Id="rId321" Type="http://schemas.openxmlformats.org/officeDocument/2006/relationships/hyperlink" Target="http://pbs.twimg.com/profile_images/727657945740263425/7vc-avWU_normal.jpg" TargetMode="External" /><Relationship Id="rId322" Type="http://schemas.openxmlformats.org/officeDocument/2006/relationships/hyperlink" Target="https://pbs.twimg.com/media/D86MHT3VsAARSzv.jpg" TargetMode="External" /><Relationship Id="rId323" Type="http://schemas.openxmlformats.org/officeDocument/2006/relationships/hyperlink" Target="http://pbs.twimg.com/profile_images/1092786664374706177/aqHN4bdn_normal.jpg" TargetMode="External" /><Relationship Id="rId324" Type="http://schemas.openxmlformats.org/officeDocument/2006/relationships/hyperlink" Target="http://pbs.twimg.com/profile_images/1092786664374706177/aqHN4bdn_normal.jpg" TargetMode="External" /><Relationship Id="rId325" Type="http://schemas.openxmlformats.org/officeDocument/2006/relationships/hyperlink" Target="http://pbs.twimg.com/profile_images/843312466280960000/lGHSSd0X_normal.jpg" TargetMode="External" /><Relationship Id="rId326" Type="http://schemas.openxmlformats.org/officeDocument/2006/relationships/hyperlink" Target="http://pbs.twimg.com/profile_images/843312466280960000/lGHSSd0X_normal.jpg" TargetMode="External" /><Relationship Id="rId327" Type="http://schemas.openxmlformats.org/officeDocument/2006/relationships/hyperlink" Target="http://pbs.twimg.com/profile_images/843312466280960000/lGHSSd0X_normal.jpg" TargetMode="External" /><Relationship Id="rId328" Type="http://schemas.openxmlformats.org/officeDocument/2006/relationships/hyperlink" Target="http://pbs.twimg.com/profile_images/843312466280960000/lGHSSd0X_normal.jpg" TargetMode="External" /><Relationship Id="rId329" Type="http://schemas.openxmlformats.org/officeDocument/2006/relationships/hyperlink" Target="http://pbs.twimg.com/profile_images/843312466280960000/lGHSSd0X_normal.jpg" TargetMode="External" /><Relationship Id="rId330" Type="http://schemas.openxmlformats.org/officeDocument/2006/relationships/hyperlink" Target="http://pbs.twimg.com/profile_images/843312466280960000/lGHSSd0X_normal.jpg" TargetMode="External" /><Relationship Id="rId331" Type="http://schemas.openxmlformats.org/officeDocument/2006/relationships/hyperlink" Target="http://pbs.twimg.com/profile_images/843312466280960000/lGHSSd0X_normal.jpg" TargetMode="External" /><Relationship Id="rId332" Type="http://schemas.openxmlformats.org/officeDocument/2006/relationships/hyperlink" Target="http://pbs.twimg.com/profile_images/843312466280960000/lGHSSd0X_normal.jpg" TargetMode="External" /><Relationship Id="rId333" Type="http://schemas.openxmlformats.org/officeDocument/2006/relationships/hyperlink" Target="http://pbs.twimg.com/profile_images/843312466280960000/lGHSSd0X_normal.jpg" TargetMode="External" /><Relationship Id="rId334" Type="http://schemas.openxmlformats.org/officeDocument/2006/relationships/hyperlink" Target="http://pbs.twimg.com/profile_images/843312466280960000/lGHSSd0X_normal.jpg" TargetMode="External" /><Relationship Id="rId335" Type="http://schemas.openxmlformats.org/officeDocument/2006/relationships/hyperlink" Target="http://pbs.twimg.com/profile_images/843312466280960000/lGHSSd0X_normal.jpg" TargetMode="External" /><Relationship Id="rId336" Type="http://schemas.openxmlformats.org/officeDocument/2006/relationships/hyperlink" Target="http://pbs.twimg.com/profile_images/843312466280960000/lGHSSd0X_normal.jpg" TargetMode="External" /><Relationship Id="rId337" Type="http://schemas.openxmlformats.org/officeDocument/2006/relationships/hyperlink" Target="http://pbs.twimg.com/profile_images/843312466280960000/lGHSSd0X_normal.jpg" TargetMode="External" /><Relationship Id="rId338" Type="http://schemas.openxmlformats.org/officeDocument/2006/relationships/hyperlink" Target="http://pbs.twimg.com/profile_images/843312466280960000/lGHSSd0X_normal.jpg" TargetMode="External" /><Relationship Id="rId339" Type="http://schemas.openxmlformats.org/officeDocument/2006/relationships/hyperlink" Target="http://pbs.twimg.com/profile_images/843312466280960000/lGHSSd0X_normal.jpg" TargetMode="External" /><Relationship Id="rId340" Type="http://schemas.openxmlformats.org/officeDocument/2006/relationships/hyperlink" Target="http://pbs.twimg.com/profile_images/843312466280960000/lGHSSd0X_normal.jpg" TargetMode="External" /><Relationship Id="rId341" Type="http://schemas.openxmlformats.org/officeDocument/2006/relationships/hyperlink" Target="http://pbs.twimg.com/profile_images/843312466280960000/lGHSSd0X_normal.jpg" TargetMode="External" /><Relationship Id="rId342" Type="http://schemas.openxmlformats.org/officeDocument/2006/relationships/hyperlink" Target="https://pbs.twimg.com/media/D9H38z8XYAEeDkC.jpg" TargetMode="External" /><Relationship Id="rId343" Type="http://schemas.openxmlformats.org/officeDocument/2006/relationships/hyperlink" Target="https://pbs.twimg.com/media/D6elJx_WsAAlQVq.jpg" TargetMode="External" /><Relationship Id="rId344" Type="http://schemas.openxmlformats.org/officeDocument/2006/relationships/hyperlink" Target="https://pbs.twimg.com/media/D7w4Zk8WsAAuOiE.jpg" TargetMode="External" /><Relationship Id="rId345" Type="http://schemas.openxmlformats.org/officeDocument/2006/relationships/hyperlink" Target="https://pbs.twimg.com/media/D7w5H4mW0AwL5IA.jpg" TargetMode="External" /><Relationship Id="rId346" Type="http://schemas.openxmlformats.org/officeDocument/2006/relationships/hyperlink" Target="http://pbs.twimg.com/profile_images/1108400744191967233/DTqBl-kM_normal.png" TargetMode="External" /><Relationship Id="rId347" Type="http://schemas.openxmlformats.org/officeDocument/2006/relationships/hyperlink" Target="https://pbs.twimg.com/media/D8LDSAMXUAA8jXi.jpg" TargetMode="External" /><Relationship Id="rId348" Type="http://schemas.openxmlformats.org/officeDocument/2006/relationships/hyperlink" Target="https://pbs.twimg.com/media/D8QFcUsXYAI11zP.png" TargetMode="External" /><Relationship Id="rId349" Type="http://schemas.openxmlformats.org/officeDocument/2006/relationships/hyperlink" Target="http://pbs.twimg.com/profile_images/1108400744191967233/DTqBl-kM_normal.png" TargetMode="External" /><Relationship Id="rId350" Type="http://schemas.openxmlformats.org/officeDocument/2006/relationships/hyperlink" Target="http://pbs.twimg.com/profile_images/1108400744191967233/DTqBl-kM_normal.png" TargetMode="External" /><Relationship Id="rId351" Type="http://schemas.openxmlformats.org/officeDocument/2006/relationships/hyperlink" Target="http://pbs.twimg.com/profile_images/1108400744191967233/DTqBl-kM_normal.png" TargetMode="External" /><Relationship Id="rId352" Type="http://schemas.openxmlformats.org/officeDocument/2006/relationships/hyperlink" Target="http://pbs.twimg.com/profile_images/1108400744191967233/DTqBl-kM_normal.png" TargetMode="External" /><Relationship Id="rId353" Type="http://schemas.openxmlformats.org/officeDocument/2006/relationships/hyperlink" Target="https://pbs.twimg.com/media/D9Cgg8RWkAY4-wN.jpg" TargetMode="External" /><Relationship Id="rId354" Type="http://schemas.openxmlformats.org/officeDocument/2006/relationships/hyperlink" Target="http://pbs.twimg.com/profile_images/1108400744191967233/DTqBl-kM_normal.png" TargetMode="External" /><Relationship Id="rId355" Type="http://schemas.openxmlformats.org/officeDocument/2006/relationships/hyperlink" Target="http://pbs.twimg.com/profile_images/908327820484501504/WvgTayLK_normal.jpg" TargetMode="External" /><Relationship Id="rId356" Type="http://schemas.openxmlformats.org/officeDocument/2006/relationships/hyperlink" Target="http://pbs.twimg.com/profile_images/908327820484501504/WvgTayLK_normal.jpg" TargetMode="External" /><Relationship Id="rId357" Type="http://schemas.openxmlformats.org/officeDocument/2006/relationships/hyperlink" Target="http://pbs.twimg.com/profile_images/908327820484501504/WvgTayLK_normal.jpg" TargetMode="External" /><Relationship Id="rId358" Type="http://schemas.openxmlformats.org/officeDocument/2006/relationships/hyperlink" Target="http://pbs.twimg.com/profile_images/908327820484501504/WvgTayLK_normal.jpg" TargetMode="External" /><Relationship Id="rId359" Type="http://schemas.openxmlformats.org/officeDocument/2006/relationships/hyperlink" Target="http://pbs.twimg.com/profile_images/908327820484501504/WvgTayLK_normal.jpg" TargetMode="External" /><Relationship Id="rId360" Type="http://schemas.openxmlformats.org/officeDocument/2006/relationships/hyperlink" Target="http://pbs.twimg.com/profile_images/908327820484501504/WvgTayLK_normal.jpg" TargetMode="External" /><Relationship Id="rId361" Type="http://schemas.openxmlformats.org/officeDocument/2006/relationships/hyperlink" Target="http://pbs.twimg.com/profile_images/908327820484501504/WvgTayLK_normal.jpg" TargetMode="External" /><Relationship Id="rId362" Type="http://schemas.openxmlformats.org/officeDocument/2006/relationships/hyperlink" Target="http://pbs.twimg.com/profile_images/908327820484501504/WvgTayLK_normal.jpg" TargetMode="External" /><Relationship Id="rId363" Type="http://schemas.openxmlformats.org/officeDocument/2006/relationships/hyperlink" Target="http://pbs.twimg.com/profile_images/908327820484501504/WvgTayLK_normal.jpg" TargetMode="External" /><Relationship Id="rId364" Type="http://schemas.openxmlformats.org/officeDocument/2006/relationships/hyperlink" Target="http://pbs.twimg.com/profile_images/908327820484501504/WvgTayLK_normal.jpg" TargetMode="External" /><Relationship Id="rId365" Type="http://schemas.openxmlformats.org/officeDocument/2006/relationships/hyperlink" Target="http://pbs.twimg.com/profile_images/908327820484501504/WvgTayLK_normal.jpg" TargetMode="External" /><Relationship Id="rId366" Type="http://schemas.openxmlformats.org/officeDocument/2006/relationships/hyperlink" Target="http://pbs.twimg.com/profile_images/908327820484501504/WvgTayLK_normal.jpg" TargetMode="External" /><Relationship Id="rId367" Type="http://schemas.openxmlformats.org/officeDocument/2006/relationships/hyperlink" Target="http://pbs.twimg.com/profile_images/908327820484501504/WvgTayLK_normal.jpg" TargetMode="External" /><Relationship Id="rId368" Type="http://schemas.openxmlformats.org/officeDocument/2006/relationships/hyperlink" Target="http://pbs.twimg.com/profile_images/908327820484501504/WvgTayLK_normal.jpg" TargetMode="External" /><Relationship Id="rId369" Type="http://schemas.openxmlformats.org/officeDocument/2006/relationships/hyperlink" Target="http://pbs.twimg.com/profile_images/908327820484501504/WvgTayLK_normal.jpg" TargetMode="External" /><Relationship Id="rId370" Type="http://schemas.openxmlformats.org/officeDocument/2006/relationships/hyperlink" Target="http://pbs.twimg.com/profile_images/908327820484501504/WvgTayLK_normal.jpg" TargetMode="External" /><Relationship Id="rId371" Type="http://schemas.openxmlformats.org/officeDocument/2006/relationships/hyperlink" Target="http://pbs.twimg.com/profile_images/908327820484501504/WvgTayLK_normal.jpg" TargetMode="External" /><Relationship Id="rId372" Type="http://schemas.openxmlformats.org/officeDocument/2006/relationships/hyperlink" Target="http://pbs.twimg.com/profile_images/908327820484501504/WvgTayLK_normal.jpg" TargetMode="External" /><Relationship Id="rId373" Type="http://schemas.openxmlformats.org/officeDocument/2006/relationships/hyperlink" Target="http://pbs.twimg.com/profile_images/908327820484501504/WvgTayLK_normal.jpg" TargetMode="External" /><Relationship Id="rId374" Type="http://schemas.openxmlformats.org/officeDocument/2006/relationships/hyperlink" Target="http://pbs.twimg.com/profile_images/908327820484501504/WvgTayLK_normal.jpg" TargetMode="External" /><Relationship Id="rId375" Type="http://schemas.openxmlformats.org/officeDocument/2006/relationships/hyperlink" Target="http://pbs.twimg.com/profile_images/908327820484501504/WvgTayLK_normal.jpg" TargetMode="External" /><Relationship Id="rId376" Type="http://schemas.openxmlformats.org/officeDocument/2006/relationships/hyperlink" Target="http://pbs.twimg.com/profile_images/908327820484501504/WvgTayLK_normal.jpg" TargetMode="External" /><Relationship Id="rId377" Type="http://schemas.openxmlformats.org/officeDocument/2006/relationships/hyperlink" Target="http://pbs.twimg.com/profile_images/908327820484501504/WvgTayLK_normal.jpg" TargetMode="External" /><Relationship Id="rId378" Type="http://schemas.openxmlformats.org/officeDocument/2006/relationships/hyperlink" Target="http://pbs.twimg.com/profile_images/908327820484501504/WvgTayLK_normal.jpg" TargetMode="External" /><Relationship Id="rId379" Type="http://schemas.openxmlformats.org/officeDocument/2006/relationships/hyperlink" Target="http://pbs.twimg.com/profile_images/1127433461306875904/jgj7icyC_normal.jpg" TargetMode="External" /><Relationship Id="rId380" Type="http://schemas.openxmlformats.org/officeDocument/2006/relationships/hyperlink" Target="http://pbs.twimg.com/profile_images/793300428368654336/o0AieVw3_normal.jpg" TargetMode="External" /><Relationship Id="rId381" Type="http://schemas.openxmlformats.org/officeDocument/2006/relationships/hyperlink" Target="http://pbs.twimg.com/profile_images/1127433461306875904/jgj7icyC_normal.jpg" TargetMode="External" /><Relationship Id="rId382" Type="http://schemas.openxmlformats.org/officeDocument/2006/relationships/hyperlink" Target="http://pbs.twimg.com/profile_images/793300428368654336/o0AieVw3_normal.jpg" TargetMode="External" /><Relationship Id="rId383" Type="http://schemas.openxmlformats.org/officeDocument/2006/relationships/hyperlink" Target="http://pbs.twimg.com/profile_images/793300428368654336/o0AieVw3_normal.jpg" TargetMode="External" /><Relationship Id="rId384" Type="http://schemas.openxmlformats.org/officeDocument/2006/relationships/hyperlink" Target="https://pbs.twimg.com/media/D8JEXJIX4AAbJbS.jpg" TargetMode="External" /><Relationship Id="rId385" Type="http://schemas.openxmlformats.org/officeDocument/2006/relationships/hyperlink" Target="https://pbs.twimg.com/media/D7vR9TiXoAYM4HM.jpg" TargetMode="External" /><Relationship Id="rId386" Type="http://schemas.openxmlformats.org/officeDocument/2006/relationships/hyperlink" Target="https://pbs.twimg.com/ext_tw_video_thumb/1136143601187078144/pu/img/NkEGSzZpB6E4ZDf3.jpg" TargetMode="External" /><Relationship Id="rId387" Type="http://schemas.openxmlformats.org/officeDocument/2006/relationships/hyperlink" Target="https://pbs.twimg.com/ext_tw_video_thumb/1136617524152471553/pu/img/PRAmH0NjFylYopL7.jpg" TargetMode="External" /><Relationship Id="rId388" Type="http://schemas.openxmlformats.org/officeDocument/2006/relationships/hyperlink" Target="https://pbs.twimg.com/ext_tw_video_thumb/1137760950155694081/pu/img/lQDwavE6lLN8CIhW.jpg" TargetMode="External" /><Relationship Id="rId389" Type="http://schemas.openxmlformats.org/officeDocument/2006/relationships/hyperlink" Target="https://pbs.twimg.com/media/D89YrvGW4AIqzdy.jpg" TargetMode="External" /><Relationship Id="rId390" Type="http://schemas.openxmlformats.org/officeDocument/2006/relationships/hyperlink" Target="https://pbs.twimg.com/ext_tw_video_thumb/1140006393010884608/pu/img/swcM2m2wgd9K9w-Q.jpg" TargetMode="External" /><Relationship Id="rId391" Type="http://schemas.openxmlformats.org/officeDocument/2006/relationships/hyperlink" Target="https://pbs.twimg.com/media/D9WR9hdW4AElUHk.jpg" TargetMode="External" /><Relationship Id="rId392" Type="http://schemas.openxmlformats.org/officeDocument/2006/relationships/hyperlink" Target="https://pbs.twimg.com/ext_tw_video_thumb/1141382613799772161/pu/img/4NorFphbDep04Z67.jpg" TargetMode="External" /><Relationship Id="rId393" Type="http://schemas.openxmlformats.org/officeDocument/2006/relationships/hyperlink" Target="http://pbs.twimg.com/profile_images/1030065129092722690/rH_poR4g_normal.jpg" TargetMode="External" /><Relationship Id="rId394" Type="http://schemas.openxmlformats.org/officeDocument/2006/relationships/hyperlink" Target="http://pbs.twimg.com/profile_images/1030065129092722690/rH_poR4g_normal.jpg" TargetMode="External" /><Relationship Id="rId395" Type="http://schemas.openxmlformats.org/officeDocument/2006/relationships/hyperlink" Target="http://pbs.twimg.com/profile_images/1030065129092722690/rH_poR4g_normal.jpg" TargetMode="External" /><Relationship Id="rId396" Type="http://schemas.openxmlformats.org/officeDocument/2006/relationships/hyperlink" Target="http://pbs.twimg.com/profile_images/378800000252550034/e150e4afb19558f7c899a50be7d57797_normal.jpeg" TargetMode="External" /><Relationship Id="rId397" Type="http://schemas.openxmlformats.org/officeDocument/2006/relationships/hyperlink" Target="http://pbs.twimg.com/profile_images/378800000252550034/e150e4afb19558f7c899a50be7d57797_normal.jpeg" TargetMode="External" /><Relationship Id="rId398" Type="http://schemas.openxmlformats.org/officeDocument/2006/relationships/hyperlink" Target="http://pbs.twimg.com/profile_images/378800000252550034/e150e4afb19558f7c899a50be7d57797_normal.jpeg" TargetMode="External" /><Relationship Id="rId399" Type="http://schemas.openxmlformats.org/officeDocument/2006/relationships/hyperlink" Target="http://pbs.twimg.com/profile_images/793498273403199488/OoFtxree_normal.jpg" TargetMode="External" /><Relationship Id="rId400" Type="http://schemas.openxmlformats.org/officeDocument/2006/relationships/hyperlink" Target="http://pbs.twimg.com/profile_images/793498273403199488/OoFtxree_normal.jpg" TargetMode="External" /><Relationship Id="rId401" Type="http://schemas.openxmlformats.org/officeDocument/2006/relationships/hyperlink" Target="http://pbs.twimg.com/profile_images/1132049204086476801/PymMSsLb_normal.jpg" TargetMode="External" /><Relationship Id="rId402" Type="http://schemas.openxmlformats.org/officeDocument/2006/relationships/hyperlink" Target="http://pbs.twimg.com/profile_images/1132049204086476801/PymMSsLb_normal.jpg" TargetMode="External" /><Relationship Id="rId403" Type="http://schemas.openxmlformats.org/officeDocument/2006/relationships/hyperlink" Target="http://pbs.twimg.com/profile_images/793498273403199488/OoFtxree_normal.jpg" TargetMode="External" /><Relationship Id="rId404" Type="http://schemas.openxmlformats.org/officeDocument/2006/relationships/hyperlink" Target="http://pbs.twimg.com/profile_images/1019268912238637056/ZvCRqDMw_normal.jpg" TargetMode="External" /><Relationship Id="rId405" Type="http://schemas.openxmlformats.org/officeDocument/2006/relationships/hyperlink" Target="http://pbs.twimg.com/profile_images/793498273403199488/OoFtxree_normal.jpg" TargetMode="External" /><Relationship Id="rId406" Type="http://schemas.openxmlformats.org/officeDocument/2006/relationships/hyperlink" Target="http://pbs.twimg.com/profile_images/1019268912238637056/ZvCRqDMw_normal.jpg" TargetMode="External" /><Relationship Id="rId407" Type="http://schemas.openxmlformats.org/officeDocument/2006/relationships/hyperlink" Target="http://pbs.twimg.com/profile_images/793498273403199488/OoFtxree_normal.jpg" TargetMode="External" /><Relationship Id="rId408" Type="http://schemas.openxmlformats.org/officeDocument/2006/relationships/hyperlink" Target="http://pbs.twimg.com/profile_images/1078405649996963846/UdlS5bIo_normal.jpg" TargetMode="External" /><Relationship Id="rId409" Type="http://schemas.openxmlformats.org/officeDocument/2006/relationships/hyperlink" Target="http://pbs.twimg.com/profile_images/793498273403199488/OoFtxree_normal.jpg" TargetMode="External" /><Relationship Id="rId410" Type="http://schemas.openxmlformats.org/officeDocument/2006/relationships/hyperlink" Target="http://pbs.twimg.com/profile_images/793498273403199488/OoFtxree_normal.jpg" TargetMode="External" /><Relationship Id="rId411" Type="http://schemas.openxmlformats.org/officeDocument/2006/relationships/hyperlink" Target="http://pbs.twimg.com/profile_images/793498273403199488/OoFtxree_normal.jpg" TargetMode="External" /><Relationship Id="rId412" Type="http://schemas.openxmlformats.org/officeDocument/2006/relationships/hyperlink" Target="http://pbs.twimg.com/profile_images/793498273403199488/OoFtxree_normal.jpg" TargetMode="External" /><Relationship Id="rId413" Type="http://schemas.openxmlformats.org/officeDocument/2006/relationships/hyperlink" Target="http://pbs.twimg.com/profile_images/793498273403199488/OoFtxree_normal.jpg" TargetMode="External" /><Relationship Id="rId414" Type="http://schemas.openxmlformats.org/officeDocument/2006/relationships/hyperlink" Target="http://pbs.twimg.com/profile_images/793498273403199488/OoFtxree_normal.jpg" TargetMode="External" /><Relationship Id="rId415" Type="http://schemas.openxmlformats.org/officeDocument/2006/relationships/hyperlink" Target="http://pbs.twimg.com/profile_images/727657945740263425/7vc-avWU_normal.jpg" TargetMode="External" /><Relationship Id="rId416" Type="http://schemas.openxmlformats.org/officeDocument/2006/relationships/hyperlink" Target="http://pbs.twimg.com/profile_images/727657945740263425/7vc-avWU_normal.jpg" TargetMode="External" /><Relationship Id="rId417" Type="http://schemas.openxmlformats.org/officeDocument/2006/relationships/hyperlink" Target="http://pbs.twimg.com/profile_images/727657945740263425/7vc-avWU_normal.jpg" TargetMode="External" /><Relationship Id="rId418" Type="http://schemas.openxmlformats.org/officeDocument/2006/relationships/hyperlink" Target="http://pbs.twimg.com/profile_images/727657945740263425/7vc-avWU_normal.jpg" TargetMode="External" /><Relationship Id="rId419" Type="http://schemas.openxmlformats.org/officeDocument/2006/relationships/hyperlink" Target="http://pbs.twimg.com/profile_images/727657945740263425/7vc-avWU_normal.jpg" TargetMode="External" /><Relationship Id="rId420" Type="http://schemas.openxmlformats.org/officeDocument/2006/relationships/hyperlink" Target="http://pbs.twimg.com/profile_images/727657945740263425/7vc-avWU_normal.jpg" TargetMode="External" /><Relationship Id="rId421" Type="http://schemas.openxmlformats.org/officeDocument/2006/relationships/hyperlink" Target="http://pbs.twimg.com/profile_images/727657945740263425/7vc-avWU_normal.jpg" TargetMode="External" /><Relationship Id="rId422" Type="http://schemas.openxmlformats.org/officeDocument/2006/relationships/hyperlink" Target="http://pbs.twimg.com/profile_images/727657945740263425/7vc-avWU_normal.jpg" TargetMode="External" /><Relationship Id="rId423" Type="http://schemas.openxmlformats.org/officeDocument/2006/relationships/hyperlink" Target="http://pbs.twimg.com/profile_images/727657945740263425/7vc-avWU_normal.jpg" TargetMode="External" /><Relationship Id="rId424" Type="http://schemas.openxmlformats.org/officeDocument/2006/relationships/hyperlink" Target="http://pbs.twimg.com/profile_images/727657945740263425/7vc-avWU_normal.jpg" TargetMode="External" /><Relationship Id="rId425" Type="http://schemas.openxmlformats.org/officeDocument/2006/relationships/hyperlink" Target="http://pbs.twimg.com/profile_images/727657945740263425/7vc-avWU_normal.jpg" TargetMode="External" /><Relationship Id="rId426" Type="http://schemas.openxmlformats.org/officeDocument/2006/relationships/hyperlink" Target="http://pbs.twimg.com/profile_images/727657945740263425/7vc-avWU_normal.jpg" TargetMode="External" /><Relationship Id="rId427" Type="http://schemas.openxmlformats.org/officeDocument/2006/relationships/hyperlink" Target="http://pbs.twimg.com/profile_images/793498273403199488/OoFtxree_normal.jpg" TargetMode="External" /><Relationship Id="rId428" Type="http://schemas.openxmlformats.org/officeDocument/2006/relationships/hyperlink" Target="https://pbs.twimg.com/tweet_video_thumb/D70_pXVXoAAhViH.jpg" TargetMode="External" /><Relationship Id="rId429" Type="http://schemas.openxmlformats.org/officeDocument/2006/relationships/hyperlink" Target="http://pbs.twimg.com/profile_images/1600285497/SDIM2073fuzzy2_normal.png" TargetMode="External" /><Relationship Id="rId430" Type="http://schemas.openxmlformats.org/officeDocument/2006/relationships/hyperlink" Target="http://pbs.twimg.com/profile_images/793498273403199488/OoFtxree_normal.jpg" TargetMode="External" /><Relationship Id="rId431" Type="http://schemas.openxmlformats.org/officeDocument/2006/relationships/hyperlink" Target="http://pbs.twimg.com/profile_images/793498273403199488/OoFtxree_normal.jpg" TargetMode="External" /><Relationship Id="rId432" Type="http://schemas.openxmlformats.org/officeDocument/2006/relationships/hyperlink" Target="http://pbs.twimg.com/profile_images/793498273403199488/OoFtxree_normal.jpg" TargetMode="External" /><Relationship Id="rId433" Type="http://schemas.openxmlformats.org/officeDocument/2006/relationships/hyperlink" Target="http://pbs.twimg.com/profile_images/1119294281410281473/6u6LtBd6_normal.png" TargetMode="External" /><Relationship Id="rId434" Type="http://schemas.openxmlformats.org/officeDocument/2006/relationships/hyperlink" Target="http://pbs.twimg.com/profile_images/793498273403199488/OoFtxree_normal.jpg" TargetMode="External" /><Relationship Id="rId435" Type="http://schemas.openxmlformats.org/officeDocument/2006/relationships/hyperlink" Target="http://pbs.twimg.com/profile_images/1129118683022921741/O4y72ZOT_normal.png" TargetMode="External" /><Relationship Id="rId436" Type="http://schemas.openxmlformats.org/officeDocument/2006/relationships/hyperlink" Target="http://pbs.twimg.com/profile_images/793498273403199488/OoFtxree_normal.jpg" TargetMode="External" /><Relationship Id="rId437" Type="http://schemas.openxmlformats.org/officeDocument/2006/relationships/hyperlink" Target="http://pbs.twimg.com/profile_images/1043929965971075072/JzNWxVl7_normal.jpg" TargetMode="External" /><Relationship Id="rId438" Type="http://schemas.openxmlformats.org/officeDocument/2006/relationships/hyperlink" Target="http://pbs.twimg.com/profile_images/1043929965971075072/JzNWxVl7_normal.jpg" TargetMode="External" /><Relationship Id="rId439" Type="http://schemas.openxmlformats.org/officeDocument/2006/relationships/hyperlink" Target="http://pbs.twimg.com/profile_images/793498273403199488/OoFtxree_normal.jpg" TargetMode="External" /><Relationship Id="rId440" Type="http://schemas.openxmlformats.org/officeDocument/2006/relationships/hyperlink" Target="https://pbs.twimg.com/tweet_video_thumb/D75batpWwAELXTe.jpg" TargetMode="External" /><Relationship Id="rId441" Type="http://schemas.openxmlformats.org/officeDocument/2006/relationships/hyperlink" Target="http://pbs.twimg.com/profile_images/946074422192066560/gbEcD8bS_normal.jpg" TargetMode="External" /><Relationship Id="rId442" Type="http://schemas.openxmlformats.org/officeDocument/2006/relationships/hyperlink" Target="http://pbs.twimg.com/profile_images/793498273403199488/OoFtxree_normal.jpg" TargetMode="External" /><Relationship Id="rId443" Type="http://schemas.openxmlformats.org/officeDocument/2006/relationships/hyperlink" Target="https://pbs.twimg.com/media/D75fdClU8AEYsDI.jpg" TargetMode="External" /><Relationship Id="rId444" Type="http://schemas.openxmlformats.org/officeDocument/2006/relationships/hyperlink" Target="http://pbs.twimg.com/profile_images/793498273403199488/OoFtxree_normal.jpg" TargetMode="External" /><Relationship Id="rId445" Type="http://schemas.openxmlformats.org/officeDocument/2006/relationships/hyperlink" Target="http://pbs.twimg.com/profile_images/793498273403199488/OoFtxree_normal.jp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pbs.twimg.com/profile_images/793498273403199488/OoFtxree_normal.jpg" TargetMode="External" /><Relationship Id="rId448" Type="http://schemas.openxmlformats.org/officeDocument/2006/relationships/hyperlink" Target="http://pbs.twimg.com/profile_images/793498273403199488/OoFtxree_normal.jpg" TargetMode="External" /><Relationship Id="rId449" Type="http://schemas.openxmlformats.org/officeDocument/2006/relationships/hyperlink" Target="http://pbs.twimg.com/profile_images/946074422192066560/gbEcD8bS_normal.jpg" TargetMode="External" /><Relationship Id="rId450" Type="http://schemas.openxmlformats.org/officeDocument/2006/relationships/hyperlink" Target="http://pbs.twimg.com/profile_images/946074422192066560/gbEcD8bS_normal.jpg" TargetMode="External" /><Relationship Id="rId451" Type="http://schemas.openxmlformats.org/officeDocument/2006/relationships/hyperlink" Target="http://pbs.twimg.com/profile_images/946074422192066560/gbEcD8bS_normal.jpg" TargetMode="External" /><Relationship Id="rId452" Type="http://schemas.openxmlformats.org/officeDocument/2006/relationships/hyperlink" Target="http://pbs.twimg.com/profile_images/946074422192066560/gbEcD8bS_normal.jpg" TargetMode="External" /><Relationship Id="rId453" Type="http://schemas.openxmlformats.org/officeDocument/2006/relationships/hyperlink" Target="http://pbs.twimg.com/profile_images/793498273403199488/OoFtxree_normal.jpg" TargetMode="External" /><Relationship Id="rId454" Type="http://schemas.openxmlformats.org/officeDocument/2006/relationships/hyperlink" Target="http://pbs.twimg.com/profile_images/793498273403199488/OoFtxree_normal.jpg" TargetMode="External" /><Relationship Id="rId455" Type="http://schemas.openxmlformats.org/officeDocument/2006/relationships/hyperlink" Target="http://pbs.twimg.com/profile_images/793498273403199488/OoFtxree_normal.jpg" TargetMode="External" /><Relationship Id="rId456" Type="http://schemas.openxmlformats.org/officeDocument/2006/relationships/hyperlink" Target="http://pbs.twimg.com/profile_images/793498273403199488/OoFtxree_normal.jpg" TargetMode="External" /><Relationship Id="rId457" Type="http://schemas.openxmlformats.org/officeDocument/2006/relationships/hyperlink" Target="http://pbs.twimg.com/profile_images/793498273403199488/OoFtxree_normal.jpg" TargetMode="External" /><Relationship Id="rId458" Type="http://schemas.openxmlformats.org/officeDocument/2006/relationships/hyperlink" Target="http://pbs.twimg.com/profile_images/793498273403199488/OoFtxree_normal.jpg" TargetMode="External" /><Relationship Id="rId459" Type="http://schemas.openxmlformats.org/officeDocument/2006/relationships/hyperlink" Target="https://pbs.twimg.com/tweet_video_thumb/D76fg95W4AEb7oH.jpg" TargetMode="External" /><Relationship Id="rId460" Type="http://schemas.openxmlformats.org/officeDocument/2006/relationships/hyperlink" Target="https://pbs.twimg.com/media/D724w3WWsAACvPa.jpg" TargetMode="External" /><Relationship Id="rId461" Type="http://schemas.openxmlformats.org/officeDocument/2006/relationships/hyperlink" Target="http://pbs.twimg.com/profile_images/793498273403199488/OoFtxree_normal.jpg" TargetMode="External" /><Relationship Id="rId462" Type="http://schemas.openxmlformats.org/officeDocument/2006/relationships/hyperlink" Target="https://pbs.twimg.com/media/D76nottXYAUNC1x.jpg" TargetMode="External" /><Relationship Id="rId463" Type="http://schemas.openxmlformats.org/officeDocument/2006/relationships/hyperlink" Target="http://pbs.twimg.com/profile_images/793498273403199488/OoFtxree_normal.jpg" TargetMode="External" /><Relationship Id="rId464" Type="http://schemas.openxmlformats.org/officeDocument/2006/relationships/hyperlink" Target="https://pbs.twimg.com/media/D704DWlWwAA7739.jpg" TargetMode="External" /><Relationship Id="rId465" Type="http://schemas.openxmlformats.org/officeDocument/2006/relationships/hyperlink" Target="http://pbs.twimg.com/profile_images/793498273403199488/OoFtxree_normal.jpg" TargetMode="External" /><Relationship Id="rId466" Type="http://schemas.openxmlformats.org/officeDocument/2006/relationships/hyperlink" Target="http://pbs.twimg.com/profile_images/793498273403199488/OoFtxree_normal.jpg" TargetMode="External" /><Relationship Id="rId467" Type="http://schemas.openxmlformats.org/officeDocument/2006/relationships/hyperlink" Target="http://pbs.twimg.com/profile_images/793498273403199488/OoFtxree_normal.jpg" TargetMode="External" /><Relationship Id="rId468" Type="http://schemas.openxmlformats.org/officeDocument/2006/relationships/hyperlink" Target="https://pbs.twimg.com/media/D75kFdKXoAAGY5q.jpg" TargetMode="External" /><Relationship Id="rId469" Type="http://schemas.openxmlformats.org/officeDocument/2006/relationships/hyperlink" Target="https://pbs.twimg.com/media/D75kFdKXoAAGY5q.jpg" TargetMode="External" /><Relationship Id="rId470" Type="http://schemas.openxmlformats.org/officeDocument/2006/relationships/hyperlink" Target="http://pbs.twimg.com/profile_images/793498273403199488/OoFtxree_normal.jpg" TargetMode="External" /><Relationship Id="rId471" Type="http://schemas.openxmlformats.org/officeDocument/2006/relationships/hyperlink" Target="http://pbs.twimg.com/profile_images/793498273403199488/OoFtxree_normal.jpg" TargetMode="External" /><Relationship Id="rId472" Type="http://schemas.openxmlformats.org/officeDocument/2006/relationships/hyperlink" Target="http://pbs.twimg.com/profile_images/793498273403199488/OoFtxree_normal.jpg" TargetMode="External" /><Relationship Id="rId473" Type="http://schemas.openxmlformats.org/officeDocument/2006/relationships/hyperlink" Target="http://pbs.twimg.com/profile_images/793498273403199488/OoFtxree_normal.jpg" TargetMode="External" /><Relationship Id="rId474" Type="http://schemas.openxmlformats.org/officeDocument/2006/relationships/hyperlink" Target="http://pbs.twimg.com/profile_images/1140400849098825731/Q80NqNJY_normal.png" TargetMode="External" /><Relationship Id="rId475" Type="http://schemas.openxmlformats.org/officeDocument/2006/relationships/hyperlink" Target="http://pbs.twimg.com/profile_images/1140400849098825731/Q80NqNJY_normal.png" TargetMode="External" /><Relationship Id="rId476" Type="http://schemas.openxmlformats.org/officeDocument/2006/relationships/hyperlink" Target="http://pbs.twimg.com/profile_images/1140400849098825731/Q80NqNJY_normal.png" TargetMode="External" /><Relationship Id="rId477" Type="http://schemas.openxmlformats.org/officeDocument/2006/relationships/hyperlink" Target="http://pbs.twimg.com/profile_images/793498273403199488/OoFtxree_normal.jpg" TargetMode="External" /><Relationship Id="rId478" Type="http://schemas.openxmlformats.org/officeDocument/2006/relationships/hyperlink" Target="https://pbs.twimg.com/media/D7u_WFJWkAEjGjK.png" TargetMode="External" /><Relationship Id="rId479" Type="http://schemas.openxmlformats.org/officeDocument/2006/relationships/hyperlink" Target="https://pbs.twimg.com/media/D70QpaIW4AQD-Wv.png" TargetMode="External" /><Relationship Id="rId480" Type="http://schemas.openxmlformats.org/officeDocument/2006/relationships/hyperlink" Target="https://pbs.twimg.com/media/D70Jw9RW4AA0hec.png" TargetMode="External" /><Relationship Id="rId481" Type="http://schemas.openxmlformats.org/officeDocument/2006/relationships/hyperlink" Target="https://pbs.twimg.com/media/D70O-4qWsAAz78V.png" TargetMode="External" /><Relationship Id="rId482" Type="http://schemas.openxmlformats.org/officeDocument/2006/relationships/hyperlink" Target="https://pbs.twimg.com/media/D75WQbZWkAAXMbz.png" TargetMode="External" /><Relationship Id="rId483" Type="http://schemas.openxmlformats.org/officeDocument/2006/relationships/hyperlink" Target="https://pbs.twimg.com/media/D8Iwn18WkAA2Q2z.png" TargetMode="External" /><Relationship Id="rId484" Type="http://schemas.openxmlformats.org/officeDocument/2006/relationships/hyperlink" Target="http://pbs.twimg.com/profile_images/793498273403199488/OoFtxree_normal.jpg" TargetMode="External" /><Relationship Id="rId485" Type="http://schemas.openxmlformats.org/officeDocument/2006/relationships/hyperlink" Target="http://pbs.twimg.com/profile_images/793498273403199488/OoFtxree_normal.jpg" TargetMode="External" /><Relationship Id="rId486" Type="http://schemas.openxmlformats.org/officeDocument/2006/relationships/hyperlink" Target="http://pbs.twimg.com/profile_images/793498273403199488/OoFtxree_normal.jpg" TargetMode="External" /><Relationship Id="rId487" Type="http://schemas.openxmlformats.org/officeDocument/2006/relationships/hyperlink" Target="https://pbs.twimg.com/media/D70O-4qWsAAz78V.png" TargetMode="External" /><Relationship Id="rId488" Type="http://schemas.openxmlformats.org/officeDocument/2006/relationships/hyperlink" Target="http://pbs.twimg.com/profile_images/793498273403199488/OoFtxree_normal.jpg" TargetMode="External" /><Relationship Id="rId489" Type="http://schemas.openxmlformats.org/officeDocument/2006/relationships/hyperlink" Target="http://pbs.twimg.com/profile_images/793498273403199488/OoFtxree_normal.jpg" TargetMode="External" /><Relationship Id="rId490" Type="http://schemas.openxmlformats.org/officeDocument/2006/relationships/hyperlink" Target="http://pbs.twimg.com/profile_images/793498273403199488/OoFtxree_normal.jpg" TargetMode="External" /><Relationship Id="rId491" Type="http://schemas.openxmlformats.org/officeDocument/2006/relationships/hyperlink" Target="https://pbs.twimg.com/media/D8Q9Qk3UEAAhirl.jpg" TargetMode="External" /><Relationship Id="rId492" Type="http://schemas.openxmlformats.org/officeDocument/2006/relationships/hyperlink" Target="http://pbs.twimg.com/profile_images/793498273403199488/OoFtxree_normal.jpg" TargetMode="External" /><Relationship Id="rId493" Type="http://schemas.openxmlformats.org/officeDocument/2006/relationships/hyperlink" Target="http://pbs.twimg.com/profile_images/793498273403199488/OoFtxree_normal.jpg" TargetMode="External" /><Relationship Id="rId494" Type="http://schemas.openxmlformats.org/officeDocument/2006/relationships/hyperlink" Target="http://pbs.twimg.com/profile_images/793498273403199488/OoFtxree_normal.jpg" TargetMode="External" /><Relationship Id="rId495" Type="http://schemas.openxmlformats.org/officeDocument/2006/relationships/hyperlink" Target="http://pbs.twimg.com/profile_images/1113842429784932354/OerMamLy_normal.jpg" TargetMode="External" /><Relationship Id="rId496" Type="http://schemas.openxmlformats.org/officeDocument/2006/relationships/hyperlink" Target="http://pbs.twimg.com/profile_images/793498273403199488/OoFtxree_normal.jpg" TargetMode="External" /><Relationship Id="rId497" Type="http://schemas.openxmlformats.org/officeDocument/2006/relationships/hyperlink" Target="http://pbs.twimg.com/profile_images/793498273403199488/OoFtxree_normal.jpg" TargetMode="External" /><Relationship Id="rId498" Type="http://schemas.openxmlformats.org/officeDocument/2006/relationships/hyperlink" Target="https://pbs.twimg.com/media/D8KL5yoXsAIAxZL.jpg" TargetMode="External" /><Relationship Id="rId499" Type="http://schemas.openxmlformats.org/officeDocument/2006/relationships/hyperlink" Target="http://pbs.twimg.com/profile_images/793498273403199488/OoFtxree_normal.jpg" TargetMode="External" /><Relationship Id="rId500" Type="http://schemas.openxmlformats.org/officeDocument/2006/relationships/hyperlink" Target="http://pbs.twimg.com/profile_images/901170317749571585/wdLRMqgZ_normal.jpg" TargetMode="External" /><Relationship Id="rId501" Type="http://schemas.openxmlformats.org/officeDocument/2006/relationships/hyperlink" Target="http://pbs.twimg.com/profile_images/793498273403199488/OoFtxree_normal.jpg" TargetMode="External" /><Relationship Id="rId502" Type="http://schemas.openxmlformats.org/officeDocument/2006/relationships/hyperlink" Target="http://pbs.twimg.com/profile_images/793498273403199488/OoFtxree_normal.jpg" TargetMode="External" /><Relationship Id="rId503" Type="http://schemas.openxmlformats.org/officeDocument/2006/relationships/hyperlink" Target="http://pbs.twimg.com/profile_images/793498273403199488/OoFtxree_normal.jpg" TargetMode="External" /><Relationship Id="rId504" Type="http://schemas.openxmlformats.org/officeDocument/2006/relationships/hyperlink" Target="http://pbs.twimg.com/profile_images/793498273403199488/OoFtxree_normal.jpg" TargetMode="External" /><Relationship Id="rId505" Type="http://schemas.openxmlformats.org/officeDocument/2006/relationships/hyperlink" Target="http://pbs.twimg.com/profile_images/889113257734230016/sUqQEIoN_normal.jpg" TargetMode="External" /><Relationship Id="rId506" Type="http://schemas.openxmlformats.org/officeDocument/2006/relationships/hyperlink" Target="http://pbs.twimg.com/profile_images/793498273403199488/OoFtxree_normal.jpg" TargetMode="External" /><Relationship Id="rId507" Type="http://schemas.openxmlformats.org/officeDocument/2006/relationships/hyperlink" Target="http://pbs.twimg.com/profile_images/1109480390740377600/0xX508Nw_normal.jpg" TargetMode="External" /><Relationship Id="rId508" Type="http://schemas.openxmlformats.org/officeDocument/2006/relationships/hyperlink" Target="http://pbs.twimg.com/profile_images/793498273403199488/OoFtxree_normal.jpg" TargetMode="External" /><Relationship Id="rId509" Type="http://schemas.openxmlformats.org/officeDocument/2006/relationships/hyperlink" Target="https://pbs.twimg.com/media/D8pb-3nUIAEGgip.jpg" TargetMode="External" /><Relationship Id="rId510" Type="http://schemas.openxmlformats.org/officeDocument/2006/relationships/hyperlink" Target="http://pbs.twimg.com/profile_images/1084920961361600512/XEq12JCQ_normal.jpg" TargetMode="External" /><Relationship Id="rId511" Type="http://schemas.openxmlformats.org/officeDocument/2006/relationships/hyperlink" Target="http://pbs.twimg.com/profile_images/793498273403199488/OoFtxree_normal.jpg" TargetMode="External" /><Relationship Id="rId512" Type="http://schemas.openxmlformats.org/officeDocument/2006/relationships/hyperlink" Target="http://pbs.twimg.com/profile_images/793498273403199488/OoFtxree_normal.jpg" TargetMode="External" /><Relationship Id="rId513" Type="http://schemas.openxmlformats.org/officeDocument/2006/relationships/hyperlink" Target="http://pbs.twimg.com/profile_images/793498273403199488/OoFtxree_normal.jpg" TargetMode="External" /><Relationship Id="rId514" Type="http://schemas.openxmlformats.org/officeDocument/2006/relationships/hyperlink" Target="http://pbs.twimg.com/profile_images/1618053519/24af04a0-4f77-4d85-b5b6-c9002de8930b_normal.png" TargetMode="External" /><Relationship Id="rId515" Type="http://schemas.openxmlformats.org/officeDocument/2006/relationships/hyperlink" Target="http://pbs.twimg.com/profile_images/793498273403199488/OoFtxree_normal.jpg" TargetMode="External" /><Relationship Id="rId516" Type="http://schemas.openxmlformats.org/officeDocument/2006/relationships/hyperlink" Target="http://pbs.twimg.com/profile_images/793498273403199488/OoFtxree_normal.jpg" TargetMode="External" /><Relationship Id="rId517" Type="http://schemas.openxmlformats.org/officeDocument/2006/relationships/hyperlink" Target="http://pbs.twimg.com/profile_images/996881289876787210/LnAshaWP_normal.jpg" TargetMode="External" /><Relationship Id="rId518" Type="http://schemas.openxmlformats.org/officeDocument/2006/relationships/hyperlink" Target="http://pbs.twimg.com/profile_images/793498273403199488/OoFtxree_normal.jpg" TargetMode="External" /><Relationship Id="rId519" Type="http://schemas.openxmlformats.org/officeDocument/2006/relationships/hyperlink" Target="http://pbs.twimg.com/profile_images/793498273403199488/OoFtxree_normal.jpg" TargetMode="External" /><Relationship Id="rId520" Type="http://schemas.openxmlformats.org/officeDocument/2006/relationships/hyperlink" Target="http://pbs.twimg.com/profile_images/378800000739460035/caecda512bd9e4cda723efea42a480c8_normal.jpeg" TargetMode="External" /><Relationship Id="rId521" Type="http://schemas.openxmlformats.org/officeDocument/2006/relationships/hyperlink" Target="http://pbs.twimg.com/profile_images/793498273403199488/OoFtxree_normal.jpg" TargetMode="External" /><Relationship Id="rId522" Type="http://schemas.openxmlformats.org/officeDocument/2006/relationships/hyperlink" Target="http://pbs.twimg.com/profile_images/793498273403199488/OoFtxree_normal.jpg" TargetMode="External" /><Relationship Id="rId523" Type="http://schemas.openxmlformats.org/officeDocument/2006/relationships/hyperlink" Target="http://pbs.twimg.com/profile_images/793498273403199488/OoFtxree_normal.jpg" TargetMode="External" /><Relationship Id="rId524" Type="http://schemas.openxmlformats.org/officeDocument/2006/relationships/hyperlink" Target="http://pbs.twimg.com/profile_images/502107091603976192/K3Kpwasd_normal.jpeg" TargetMode="External" /><Relationship Id="rId525" Type="http://schemas.openxmlformats.org/officeDocument/2006/relationships/hyperlink" Target="http://pbs.twimg.com/profile_images/502107091603976192/K3Kpwasd_normal.jpeg" TargetMode="External" /><Relationship Id="rId526" Type="http://schemas.openxmlformats.org/officeDocument/2006/relationships/hyperlink" Target="http://pbs.twimg.com/profile_images/502107091603976192/K3Kpwasd_normal.jpeg" TargetMode="External" /><Relationship Id="rId527" Type="http://schemas.openxmlformats.org/officeDocument/2006/relationships/hyperlink" Target="http://pbs.twimg.com/profile_images/793498273403199488/OoFtxree_normal.jpg" TargetMode="External" /><Relationship Id="rId528" Type="http://schemas.openxmlformats.org/officeDocument/2006/relationships/hyperlink" Target="http://pbs.twimg.com/profile_images/793498273403199488/OoFtxree_normal.jpg" TargetMode="External" /><Relationship Id="rId529" Type="http://schemas.openxmlformats.org/officeDocument/2006/relationships/hyperlink" Target="http://pbs.twimg.com/profile_images/793498273403199488/OoFtxree_normal.jpg" TargetMode="External" /><Relationship Id="rId530" Type="http://schemas.openxmlformats.org/officeDocument/2006/relationships/hyperlink" Target="https://pbs.twimg.com/media/D8vLXHuX4AEVsba.jpg" TargetMode="External" /><Relationship Id="rId531" Type="http://schemas.openxmlformats.org/officeDocument/2006/relationships/hyperlink" Target="http://pbs.twimg.com/profile_images/793498273403199488/OoFtxree_normal.jpg" TargetMode="External" /><Relationship Id="rId532" Type="http://schemas.openxmlformats.org/officeDocument/2006/relationships/hyperlink" Target="http://pbs.twimg.com/profile_images/793498273403199488/OoFtxree_normal.jpg" TargetMode="External" /><Relationship Id="rId533" Type="http://schemas.openxmlformats.org/officeDocument/2006/relationships/hyperlink" Target="http://pbs.twimg.com/profile_images/1127433461306875904/jgj7icyC_normal.jpg" TargetMode="External" /><Relationship Id="rId534" Type="http://schemas.openxmlformats.org/officeDocument/2006/relationships/hyperlink" Target="http://pbs.twimg.com/profile_images/793498273403199488/OoFtxree_normal.jpg" TargetMode="External" /><Relationship Id="rId535" Type="http://schemas.openxmlformats.org/officeDocument/2006/relationships/hyperlink" Target="http://pbs.twimg.com/profile_images/793498273403199488/OoFtxree_normal.jpg" TargetMode="External" /><Relationship Id="rId536" Type="http://schemas.openxmlformats.org/officeDocument/2006/relationships/hyperlink" Target="http://pbs.twimg.com/profile_images/378800000252550034/e150e4afb19558f7c899a50be7d57797_normal.jpeg" TargetMode="External" /><Relationship Id="rId537" Type="http://schemas.openxmlformats.org/officeDocument/2006/relationships/hyperlink" Target="http://pbs.twimg.com/profile_images/378800000252550034/e150e4afb19558f7c899a50be7d57797_normal.jpeg" TargetMode="External" /><Relationship Id="rId538" Type="http://schemas.openxmlformats.org/officeDocument/2006/relationships/hyperlink" Target="http://pbs.twimg.com/profile_images/378800000252550034/e150e4afb19558f7c899a50be7d57797_normal.jpeg" TargetMode="External" /><Relationship Id="rId539" Type="http://schemas.openxmlformats.org/officeDocument/2006/relationships/hyperlink" Target="http://pbs.twimg.com/profile_images/378800000252550034/e150e4afb19558f7c899a50be7d57797_normal.jpeg" TargetMode="External" /><Relationship Id="rId540" Type="http://schemas.openxmlformats.org/officeDocument/2006/relationships/hyperlink" Target="http://pbs.twimg.com/profile_images/378800000252550034/e150e4afb19558f7c899a50be7d57797_normal.jpeg" TargetMode="External" /><Relationship Id="rId541" Type="http://schemas.openxmlformats.org/officeDocument/2006/relationships/hyperlink" Target="http://pbs.twimg.com/profile_images/793498273403199488/OoFtxree_normal.jpg" TargetMode="External" /><Relationship Id="rId542" Type="http://schemas.openxmlformats.org/officeDocument/2006/relationships/hyperlink" Target="http://pbs.twimg.com/profile_images/793498273403199488/OoFtxree_normal.jpg" TargetMode="External" /><Relationship Id="rId543" Type="http://schemas.openxmlformats.org/officeDocument/2006/relationships/hyperlink" Target="http://pbs.twimg.com/profile_images/793498273403199488/OoFtxree_normal.jpg" TargetMode="External" /><Relationship Id="rId544" Type="http://schemas.openxmlformats.org/officeDocument/2006/relationships/hyperlink" Target="http://pbs.twimg.com/profile_images/793498273403199488/OoFtxree_normal.jpg" TargetMode="External" /><Relationship Id="rId545" Type="http://schemas.openxmlformats.org/officeDocument/2006/relationships/hyperlink" Target="https://pbs.twimg.com/media/D5FdNwoX4AACAOO.jpg" TargetMode="External" /><Relationship Id="rId546" Type="http://schemas.openxmlformats.org/officeDocument/2006/relationships/hyperlink" Target="https://pbs.twimg.com/ext_tw_video_thumb/1121780711990673408/pu/img/e0c4iKeCQfmzPPP8.jpg" TargetMode="External" /><Relationship Id="rId547" Type="http://schemas.openxmlformats.org/officeDocument/2006/relationships/hyperlink" Target="https://pbs.twimg.com/media/D7kIA1iW0AAz5xb.jpg" TargetMode="External" /><Relationship Id="rId548" Type="http://schemas.openxmlformats.org/officeDocument/2006/relationships/hyperlink" Target="https://pbs.twimg.com/media/D7kIrCHWwAEVSkP.jpg" TargetMode="External" /><Relationship Id="rId549" Type="http://schemas.openxmlformats.org/officeDocument/2006/relationships/hyperlink" Target="https://pbs.twimg.com/media/D7kI3BhXsAAhgEL.jpg" TargetMode="External" /><Relationship Id="rId550" Type="http://schemas.openxmlformats.org/officeDocument/2006/relationships/hyperlink" Target="https://pbs.twimg.com/media/D7kJK1nWwAEJJSJ.jpg" TargetMode="External" /><Relationship Id="rId551" Type="http://schemas.openxmlformats.org/officeDocument/2006/relationships/hyperlink" Target="https://pbs.twimg.com/media/D7kJkTnW0AAGIdG.jpg" TargetMode="External" /><Relationship Id="rId552" Type="http://schemas.openxmlformats.org/officeDocument/2006/relationships/hyperlink" Target="https://pbs.twimg.com/media/D7kJuZyXkAIPVo3.jpg" TargetMode="External" /><Relationship Id="rId553" Type="http://schemas.openxmlformats.org/officeDocument/2006/relationships/hyperlink" Target="https://pbs.twimg.com/media/D7kKH3JW0AU_d5r.jpg" TargetMode="External" /><Relationship Id="rId554" Type="http://schemas.openxmlformats.org/officeDocument/2006/relationships/hyperlink" Target="https://pbs.twimg.com/media/D7kKuXFXoAARh24.jpg" TargetMode="External" /><Relationship Id="rId555" Type="http://schemas.openxmlformats.org/officeDocument/2006/relationships/hyperlink" Target="https://pbs.twimg.com/ext_tw_video_thumb/1132948848672956418/pu/img/EQVFY63iuMStKyji.jpg" TargetMode="External" /><Relationship Id="rId556" Type="http://schemas.openxmlformats.org/officeDocument/2006/relationships/hyperlink" Target="https://pbs.twimg.com/media/D7kLPIWWwAAl1S1.jpg" TargetMode="External" /><Relationship Id="rId557" Type="http://schemas.openxmlformats.org/officeDocument/2006/relationships/hyperlink" Target="https://pbs.twimg.com/media/D7kLlTuXkAU0zTh.jpg" TargetMode="External" /><Relationship Id="rId558" Type="http://schemas.openxmlformats.org/officeDocument/2006/relationships/hyperlink" Target="https://pbs.twimg.com/media/D7kSMNyXsAAmyjJ.jpg" TargetMode="External" /><Relationship Id="rId559" Type="http://schemas.openxmlformats.org/officeDocument/2006/relationships/hyperlink" Target="https://pbs.twimg.com/media/D7kSoANXoAEZ5z8.jpg" TargetMode="External" /><Relationship Id="rId560" Type="http://schemas.openxmlformats.org/officeDocument/2006/relationships/hyperlink" Target="http://pbs.twimg.com/profile_images/1129293338002247680/e7IOJlpO_normal.jpg" TargetMode="External" /><Relationship Id="rId561" Type="http://schemas.openxmlformats.org/officeDocument/2006/relationships/hyperlink" Target="https://pbs.twimg.com/media/D8Q9Qk3UEAAhirl.jpg" TargetMode="External" /><Relationship Id="rId562" Type="http://schemas.openxmlformats.org/officeDocument/2006/relationships/hyperlink" Target="http://pbs.twimg.com/profile_images/2173705988/2012-04-28_13-58-56_688_1__normal.jpg" TargetMode="External" /><Relationship Id="rId563" Type="http://schemas.openxmlformats.org/officeDocument/2006/relationships/hyperlink" Target="https://pbs.twimg.com/media/D8Tny4XUwAEchcJ.jpg" TargetMode="External" /><Relationship Id="rId564" Type="http://schemas.openxmlformats.org/officeDocument/2006/relationships/hyperlink" Target="http://pbs.twimg.com/profile_images/2173705988/2012-04-28_13-58-56_688_1__normal.jpg" TargetMode="External" /><Relationship Id="rId565" Type="http://schemas.openxmlformats.org/officeDocument/2006/relationships/hyperlink" Target="http://pbs.twimg.com/profile_images/2173705988/2012-04-28_13-58-56_688_1__normal.jpg" TargetMode="External" /><Relationship Id="rId566" Type="http://schemas.openxmlformats.org/officeDocument/2006/relationships/hyperlink" Target="http://pbs.twimg.com/profile_images/2173705988/2012-04-28_13-58-56_688_1__normal.jpg" TargetMode="External" /><Relationship Id="rId567" Type="http://schemas.openxmlformats.org/officeDocument/2006/relationships/hyperlink" Target="http://pbs.twimg.com/profile_images/2173705988/2012-04-28_13-58-56_688_1__normal.jpg" TargetMode="External" /><Relationship Id="rId568" Type="http://schemas.openxmlformats.org/officeDocument/2006/relationships/hyperlink" Target="http://pbs.twimg.com/profile_images/2173705988/2012-04-28_13-58-56_688_1__normal.jpg" TargetMode="External" /><Relationship Id="rId569" Type="http://schemas.openxmlformats.org/officeDocument/2006/relationships/hyperlink" Target="http://pbs.twimg.com/profile_images/2173705988/2012-04-28_13-58-56_688_1__normal.jpg" TargetMode="External" /><Relationship Id="rId570" Type="http://schemas.openxmlformats.org/officeDocument/2006/relationships/hyperlink" Target="http://pbs.twimg.com/profile_images/2173705988/2012-04-28_13-58-56_688_1__normal.jpg" TargetMode="External" /><Relationship Id="rId571" Type="http://schemas.openxmlformats.org/officeDocument/2006/relationships/hyperlink" Target="http://pbs.twimg.com/profile_images/2173705988/2012-04-28_13-58-56_688_1__normal.jpg" TargetMode="External" /><Relationship Id="rId572" Type="http://schemas.openxmlformats.org/officeDocument/2006/relationships/hyperlink" Target="http://pbs.twimg.com/profile_images/793498273403199488/OoFtxree_normal.jpg" TargetMode="External" /><Relationship Id="rId573" Type="http://schemas.openxmlformats.org/officeDocument/2006/relationships/hyperlink" Target="http://pbs.twimg.com/profile_images/793498273403199488/OoFtxree_normal.jpg" TargetMode="External" /><Relationship Id="rId574" Type="http://schemas.openxmlformats.org/officeDocument/2006/relationships/hyperlink" Target="http://pbs.twimg.com/profile_images/449530728141684737/rWeG8oOH_normal.png" TargetMode="External" /><Relationship Id="rId575" Type="http://schemas.openxmlformats.org/officeDocument/2006/relationships/hyperlink" Target="http://pbs.twimg.com/profile_images/793498273403199488/OoFtxree_normal.jpg" TargetMode="External" /><Relationship Id="rId576" Type="http://schemas.openxmlformats.org/officeDocument/2006/relationships/hyperlink" Target="https://pbs.twimg.com/media/D8s-pMaXoAAJbEG.jpg" TargetMode="External" /><Relationship Id="rId577" Type="http://schemas.openxmlformats.org/officeDocument/2006/relationships/hyperlink" Target="http://pbs.twimg.com/profile_images/449530728141684737/rWeG8oOH_normal.png" TargetMode="External" /><Relationship Id="rId578" Type="http://schemas.openxmlformats.org/officeDocument/2006/relationships/hyperlink" Target="https://pbs.twimg.com/media/D8XxtPKXkAA5RXu.jpg" TargetMode="External" /><Relationship Id="rId579" Type="http://schemas.openxmlformats.org/officeDocument/2006/relationships/hyperlink" Target="https://pbs.twimg.com/media/D9cZiWJXkAAZ1Ra.jpg" TargetMode="External" /><Relationship Id="rId580" Type="http://schemas.openxmlformats.org/officeDocument/2006/relationships/hyperlink" Target="https://pbs.twimg.com/media/D9uZdBCWwAAy7Zz.jpg" TargetMode="External" /><Relationship Id="rId581" Type="http://schemas.openxmlformats.org/officeDocument/2006/relationships/hyperlink" Target="https://pbs.twimg.com/media/D8XxtPKXkAA5RXu.jpg" TargetMode="External" /><Relationship Id="rId582" Type="http://schemas.openxmlformats.org/officeDocument/2006/relationships/hyperlink" Target="https://pbs.twimg.com/media/D9cZiWJXkAAZ1Ra.jpg" TargetMode="External" /><Relationship Id="rId583" Type="http://schemas.openxmlformats.org/officeDocument/2006/relationships/hyperlink" Target="https://pbs.twimg.com/media/D9uZdBCWwAAy7Zz.jpg" TargetMode="External" /><Relationship Id="rId584" Type="http://schemas.openxmlformats.org/officeDocument/2006/relationships/hyperlink" Target="https://twitter.com/#!/jdrfresearch/status/1134520384122961921" TargetMode="External" /><Relationship Id="rId585" Type="http://schemas.openxmlformats.org/officeDocument/2006/relationships/hyperlink" Target="https://twitter.com/#!/gingervieira/status/1135535881069170689" TargetMode="External" /><Relationship Id="rId586" Type="http://schemas.openxmlformats.org/officeDocument/2006/relationships/hyperlink" Target="https://twitter.com/#!/hemadurrehman/status/1133765451698323456" TargetMode="External" /><Relationship Id="rId587" Type="http://schemas.openxmlformats.org/officeDocument/2006/relationships/hyperlink" Target="https://twitter.com/#!/claire_cropper/status/1133922601661861890" TargetMode="External" /><Relationship Id="rId588" Type="http://schemas.openxmlformats.org/officeDocument/2006/relationships/hyperlink" Target="https://twitter.com/#!/claire_cropper/status/1133922601661861890" TargetMode="External" /><Relationship Id="rId589" Type="http://schemas.openxmlformats.org/officeDocument/2006/relationships/hyperlink" Target="https://twitter.com/#!/claire_cropper/status/1133922601661861890" TargetMode="External" /><Relationship Id="rId590" Type="http://schemas.openxmlformats.org/officeDocument/2006/relationships/hyperlink" Target="https://twitter.com/#!/jafazzone/status/1134089933390589954" TargetMode="External" /><Relationship Id="rId591" Type="http://schemas.openxmlformats.org/officeDocument/2006/relationships/hyperlink" Target="https://twitter.com/#!/jafazzone/status/1134089933390589954" TargetMode="External" /><Relationship Id="rId592" Type="http://schemas.openxmlformats.org/officeDocument/2006/relationships/hyperlink" Target="https://twitter.com/#!/plowboytrading/status/1134562339292950528" TargetMode="External" /><Relationship Id="rId593" Type="http://schemas.openxmlformats.org/officeDocument/2006/relationships/hyperlink" Target="https://twitter.com/#!/palaceian/status/1134621250054000645" TargetMode="External" /><Relationship Id="rId594" Type="http://schemas.openxmlformats.org/officeDocument/2006/relationships/hyperlink" Target="https://twitter.com/#!/palaceian/status/1134630378885353473" TargetMode="External" /><Relationship Id="rId595" Type="http://schemas.openxmlformats.org/officeDocument/2006/relationships/hyperlink" Target="https://twitter.com/#!/palaceian/status/1134621250054000645" TargetMode="External" /><Relationship Id="rId596" Type="http://schemas.openxmlformats.org/officeDocument/2006/relationships/hyperlink" Target="https://twitter.com/#!/palaceian/status/1134630378885353473" TargetMode="External" /><Relationship Id="rId597" Type="http://schemas.openxmlformats.org/officeDocument/2006/relationships/hyperlink" Target="https://twitter.com/#!/portfare/status/1134930802674937856" TargetMode="External" /><Relationship Id="rId598" Type="http://schemas.openxmlformats.org/officeDocument/2006/relationships/hyperlink" Target="https://twitter.com/#!/portfare/status/1134991308571979776" TargetMode="External" /><Relationship Id="rId599" Type="http://schemas.openxmlformats.org/officeDocument/2006/relationships/hyperlink" Target="https://twitter.com/#!/portfare/status/1134991308571979776" TargetMode="External" /><Relationship Id="rId600" Type="http://schemas.openxmlformats.org/officeDocument/2006/relationships/hyperlink" Target="https://twitter.com/#!/alejaddamo/status/1135009503311798272" TargetMode="External" /><Relationship Id="rId601" Type="http://schemas.openxmlformats.org/officeDocument/2006/relationships/hyperlink" Target="https://twitter.com/#!/ronicolet/status/1135024764576305152" TargetMode="External" /><Relationship Id="rId602" Type="http://schemas.openxmlformats.org/officeDocument/2006/relationships/hyperlink" Target="https://twitter.com/#!/ronicolet/status/1135024764576305152" TargetMode="External" /><Relationship Id="rId603" Type="http://schemas.openxmlformats.org/officeDocument/2006/relationships/hyperlink" Target="https://twitter.com/#!/ronicolet/status/1135024764576305152" TargetMode="External" /><Relationship Id="rId604" Type="http://schemas.openxmlformats.org/officeDocument/2006/relationships/hyperlink" Target="https://twitter.com/#!/mmarotis/status/1135271939117899777" TargetMode="External" /><Relationship Id="rId605" Type="http://schemas.openxmlformats.org/officeDocument/2006/relationships/hyperlink" Target="https://twitter.com/#!/mmarotis/status/1135271939117899777" TargetMode="External" /><Relationship Id="rId606" Type="http://schemas.openxmlformats.org/officeDocument/2006/relationships/hyperlink" Target="https://twitter.com/#!/moniquegaitan/status/1135272223399391234" TargetMode="External" /><Relationship Id="rId607" Type="http://schemas.openxmlformats.org/officeDocument/2006/relationships/hyperlink" Target="https://twitter.com/#!/moniquegaitan/status/1135272223399391234" TargetMode="External" /><Relationship Id="rId608" Type="http://schemas.openxmlformats.org/officeDocument/2006/relationships/hyperlink" Target="https://twitter.com/#!/estherrobotham/status/1135300579683643395" TargetMode="External" /><Relationship Id="rId609" Type="http://schemas.openxmlformats.org/officeDocument/2006/relationships/hyperlink" Target="https://twitter.com/#!/lilidebeni/status/1135310534499328000" TargetMode="External" /><Relationship Id="rId610" Type="http://schemas.openxmlformats.org/officeDocument/2006/relationships/hyperlink" Target="https://twitter.com/#!/lilidebeni/status/1135310534499328000" TargetMode="External" /><Relationship Id="rId611" Type="http://schemas.openxmlformats.org/officeDocument/2006/relationships/hyperlink" Target="https://twitter.com/#!/aivliscuca/status/1135311749341745153" TargetMode="External" /><Relationship Id="rId612" Type="http://schemas.openxmlformats.org/officeDocument/2006/relationships/hyperlink" Target="https://twitter.com/#!/aivliscuca/status/1135311749341745153" TargetMode="External" /><Relationship Id="rId613" Type="http://schemas.openxmlformats.org/officeDocument/2006/relationships/hyperlink" Target="https://twitter.com/#!/gastonmarraok/status/1135322595224674308" TargetMode="External" /><Relationship Id="rId614" Type="http://schemas.openxmlformats.org/officeDocument/2006/relationships/hyperlink" Target="https://twitter.com/#!/gastonmarraok/status/1135322595224674308" TargetMode="External" /><Relationship Id="rId615" Type="http://schemas.openxmlformats.org/officeDocument/2006/relationships/hyperlink" Target="https://twitter.com/#!/monica_b123/status/1135322789592870916" TargetMode="External" /><Relationship Id="rId616" Type="http://schemas.openxmlformats.org/officeDocument/2006/relationships/hyperlink" Target="https://twitter.com/#!/monica_b123/status/1135322789592870916" TargetMode="External" /><Relationship Id="rId617" Type="http://schemas.openxmlformats.org/officeDocument/2006/relationships/hyperlink" Target="https://twitter.com/#!/kdvin/status/1135323071404003332" TargetMode="External" /><Relationship Id="rId618" Type="http://schemas.openxmlformats.org/officeDocument/2006/relationships/hyperlink" Target="https://twitter.com/#!/kdvin/status/1135323071404003332" TargetMode="External" /><Relationship Id="rId619" Type="http://schemas.openxmlformats.org/officeDocument/2006/relationships/hyperlink" Target="https://twitter.com/#!/graciela266/status/1135323893453996032" TargetMode="External" /><Relationship Id="rId620" Type="http://schemas.openxmlformats.org/officeDocument/2006/relationships/hyperlink" Target="https://twitter.com/#!/graciela266/status/1135323893453996032" TargetMode="External" /><Relationship Id="rId621" Type="http://schemas.openxmlformats.org/officeDocument/2006/relationships/hyperlink" Target="https://twitter.com/#!/lvarangot/status/1135364633726992386" TargetMode="External" /><Relationship Id="rId622" Type="http://schemas.openxmlformats.org/officeDocument/2006/relationships/hyperlink" Target="https://twitter.com/#!/lvarangot/status/1135364633726992386" TargetMode="External" /><Relationship Id="rId623" Type="http://schemas.openxmlformats.org/officeDocument/2006/relationships/hyperlink" Target="https://twitter.com/#!/myribeatriz/status/1135365066017128448" TargetMode="External" /><Relationship Id="rId624" Type="http://schemas.openxmlformats.org/officeDocument/2006/relationships/hyperlink" Target="https://twitter.com/#!/myribeatriz/status/1135365066017128448" TargetMode="External" /><Relationship Id="rId625" Type="http://schemas.openxmlformats.org/officeDocument/2006/relationships/hyperlink" Target="https://twitter.com/#!/maredondos72/status/1135367972279767041" TargetMode="External" /><Relationship Id="rId626" Type="http://schemas.openxmlformats.org/officeDocument/2006/relationships/hyperlink" Target="https://twitter.com/#!/maredondos72/status/1135367972279767041" TargetMode="External" /><Relationship Id="rId627" Type="http://schemas.openxmlformats.org/officeDocument/2006/relationships/hyperlink" Target="https://twitter.com/#!/xeneixexxx/status/1135504343497609221" TargetMode="External" /><Relationship Id="rId628" Type="http://schemas.openxmlformats.org/officeDocument/2006/relationships/hyperlink" Target="https://twitter.com/#!/xeneixexxx/status/1135504343497609221" TargetMode="External" /><Relationship Id="rId629" Type="http://schemas.openxmlformats.org/officeDocument/2006/relationships/hyperlink" Target="https://twitter.com/#!/exitosaabogada/status/1135550580850593793" TargetMode="External" /><Relationship Id="rId630" Type="http://schemas.openxmlformats.org/officeDocument/2006/relationships/hyperlink" Target="https://twitter.com/#!/exitosaabogada/status/1135550580850593793" TargetMode="External" /><Relationship Id="rId631" Type="http://schemas.openxmlformats.org/officeDocument/2006/relationships/hyperlink" Target="https://twitter.com/#!/rodoteescribe/status/1135558036330831872" TargetMode="External" /><Relationship Id="rId632" Type="http://schemas.openxmlformats.org/officeDocument/2006/relationships/hyperlink" Target="https://twitter.com/#!/rodoteescribe/status/1135558036330831872" TargetMode="External" /><Relationship Id="rId633" Type="http://schemas.openxmlformats.org/officeDocument/2006/relationships/hyperlink" Target="https://twitter.com/#!/caovaequipos/status/1136009761516924929" TargetMode="External" /><Relationship Id="rId634" Type="http://schemas.openxmlformats.org/officeDocument/2006/relationships/hyperlink" Target="https://twitter.com/#!/oar6lsee0alzk4t/status/1136169797136334849" TargetMode="External" /><Relationship Id="rId635" Type="http://schemas.openxmlformats.org/officeDocument/2006/relationships/hyperlink" Target="https://twitter.com/#!/semarroy72/status/1136336005814988801" TargetMode="External" /><Relationship Id="rId636" Type="http://schemas.openxmlformats.org/officeDocument/2006/relationships/hyperlink" Target="https://twitter.com/#!/semarroy72/status/1136336005814988801" TargetMode="External" /><Relationship Id="rId637" Type="http://schemas.openxmlformats.org/officeDocument/2006/relationships/hyperlink" Target="https://twitter.com/#!/semarroy72/status/1136336005814988801" TargetMode="External" /><Relationship Id="rId638" Type="http://schemas.openxmlformats.org/officeDocument/2006/relationships/hyperlink" Target="https://twitter.com/#!/semarroy72/status/1136336005814988801" TargetMode="External" /><Relationship Id="rId639" Type="http://schemas.openxmlformats.org/officeDocument/2006/relationships/hyperlink" Target="https://twitter.com/#!/semarroy72/status/1136336005814988801" TargetMode="External" /><Relationship Id="rId640" Type="http://schemas.openxmlformats.org/officeDocument/2006/relationships/hyperlink" Target="https://twitter.com/#!/helvelyn1960/status/1136338172542160897" TargetMode="External" /><Relationship Id="rId641" Type="http://schemas.openxmlformats.org/officeDocument/2006/relationships/hyperlink" Target="https://twitter.com/#!/helvelyn1960/status/1136338172542160897" TargetMode="External" /><Relationship Id="rId642" Type="http://schemas.openxmlformats.org/officeDocument/2006/relationships/hyperlink" Target="https://twitter.com/#!/katybowers87/status/1136338626311274496" TargetMode="External" /><Relationship Id="rId643" Type="http://schemas.openxmlformats.org/officeDocument/2006/relationships/hyperlink" Target="https://twitter.com/#!/katybowers87/status/1136338626311274496" TargetMode="External" /><Relationship Id="rId644" Type="http://schemas.openxmlformats.org/officeDocument/2006/relationships/hyperlink" Target="https://twitter.com/#!/tillybather/status/1136345053385940992" TargetMode="External" /><Relationship Id="rId645" Type="http://schemas.openxmlformats.org/officeDocument/2006/relationships/hyperlink" Target="https://twitter.com/#!/tillybather/status/1136345053385940992" TargetMode="External" /><Relationship Id="rId646" Type="http://schemas.openxmlformats.org/officeDocument/2006/relationships/hyperlink" Target="https://twitter.com/#!/iammrswild/status/1136345161640947713" TargetMode="External" /><Relationship Id="rId647" Type="http://schemas.openxmlformats.org/officeDocument/2006/relationships/hyperlink" Target="https://twitter.com/#!/iammrswild/status/1136345161640947713" TargetMode="External" /><Relationship Id="rId648" Type="http://schemas.openxmlformats.org/officeDocument/2006/relationships/hyperlink" Target="https://twitter.com/#!/wilby71/status/1136379130256269313" TargetMode="External" /><Relationship Id="rId649" Type="http://schemas.openxmlformats.org/officeDocument/2006/relationships/hyperlink" Target="https://twitter.com/#!/wilby71/status/1136379130256269313" TargetMode="External" /><Relationship Id="rId650" Type="http://schemas.openxmlformats.org/officeDocument/2006/relationships/hyperlink" Target="https://twitter.com/#!/lesleydmwest/status/1136382012703612930" TargetMode="External" /><Relationship Id="rId651" Type="http://schemas.openxmlformats.org/officeDocument/2006/relationships/hyperlink" Target="https://twitter.com/#!/lesleydmwest/status/1136382012703612930" TargetMode="External" /><Relationship Id="rId652" Type="http://schemas.openxmlformats.org/officeDocument/2006/relationships/hyperlink" Target="https://twitter.com/#!/diabetes_leeds/status/1136537647978098688" TargetMode="External" /><Relationship Id="rId653" Type="http://schemas.openxmlformats.org/officeDocument/2006/relationships/hyperlink" Target="https://twitter.com/#!/diabetes_leeds/status/1136537647978098688" TargetMode="External" /><Relationship Id="rId654" Type="http://schemas.openxmlformats.org/officeDocument/2006/relationships/hyperlink" Target="https://twitter.com/#!/steelhoof/status/1136651407619006466" TargetMode="External" /><Relationship Id="rId655" Type="http://schemas.openxmlformats.org/officeDocument/2006/relationships/hyperlink" Target="https://twitter.com/#!/steelhoof/status/1136456918560415745" TargetMode="External" /><Relationship Id="rId656" Type="http://schemas.openxmlformats.org/officeDocument/2006/relationships/hyperlink" Target="https://twitter.com/#!/steelhoof/status/1136622420075302912" TargetMode="External" /><Relationship Id="rId657" Type="http://schemas.openxmlformats.org/officeDocument/2006/relationships/hyperlink" Target="https://twitter.com/#!/steelhoof/status/1136671752442875905" TargetMode="External" /><Relationship Id="rId658" Type="http://schemas.openxmlformats.org/officeDocument/2006/relationships/hyperlink" Target="https://twitter.com/#!/steelhoof/status/1136651407619006466" TargetMode="External" /><Relationship Id="rId659" Type="http://schemas.openxmlformats.org/officeDocument/2006/relationships/hyperlink" Target="https://twitter.com/#!/steelhoof/status/1136671752442875905" TargetMode="External" /><Relationship Id="rId660" Type="http://schemas.openxmlformats.org/officeDocument/2006/relationships/hyperlink" Target="https://twitter.com/#!/steelhoof/status/1136622420075302912" TargetMode="External" /><Relationship Id="rId661" Type="http://schemas.openxmlformats.org/officeDocument/2006/relationships/hyperlink" Target="https://twitter.com/#!/steelhoof/status/1136651407619006466" TargetMode="External" /><Relationship Id="rId662" Type="http://schemas.openxmlformats.org/officeDocument/2006/relationships/hyperlink" Target="https://twitter.com/#!/steelhoof/status/1136671752442875905" TargetMode="External" /><Relationship Id="rId663" Type="http://schemas.openxmlformats.org/officeDocument/2006/relationships/hyperlink" Target="https://twitter.com/#!/omissyangel/status/1136870338766225415" TargetMode="External" /><Relationship Id="rId664" Type="http://schemas.openxmlformats.org/officeDocument/2006/relationships/hyperlink" Target="https://twitter.com/#!/semarroy72/status/1136336005814988801" TargetMode="External" /><Relationship Id="rId665" Type="http://schemas.openxmlformats.org/officeDocument/2006/relationships/hyperlink" Target="https://twitter.com/#!/semarroy72/status/1136336005814988801" TargetMode="External" /><Relationship Id="rId666" Type="http://schemas.openxmlformats.org/officeDocument/2006/relationships/hyperlink" Target="https://twitter.com/#!/semarroy72/status/1136336005814988801" TargetMode="External" /><Relationship Id="rId667" Type="http://schemas.openxmlformats.org/officeDocument/2006/relationships/hyperlink" Target="https://twitter.com/#!/omissyangel/status/1136870338766225415" TargetMode="External" /><Relationship Id="rId668" Type="http://schemas.openxmlformats.org/officeDocument/2006/relationships/hyperlink" Target="https://twitter.com/#!/diabetesforo/status/1136905644626366464" TargetMode="External" /><Relationship Id="rId669" Type="http://schemas.openxmlformats.org/officeDocument/2006/relationships/hyperlink" Target="https://twitter.com/#!/jamerz1826/status/1136982538222755840" TargetMode="External" /><Relationship Id="rId670" Type="http://schemas.openxmlformats.org/officeDocument/2006/relationships/hyperlink" Target="https://twitter.com/#!/jamerz1826/status/1136982538222755840" TargetMode="External" /><Relationship Id="rId671" Type="http://schemas.openxmlformats.org/officeDocument/2006/relationships/hyperlink" Target="https://twitter.com/#!/mum_type/status/1137273293483008000" TargetMode="External" /><Relationship Id="rId672" Type="http://schemas.openxmlformats.org/officeDocument/2006/relationships/hyperlink" Target="https://twitter.com/#!/moyaelgueta/status/1137752047766450176" TargetMode="External" /><Relationship Id="rId673" Type="http://schemas.openxmlformats.org/officeDocument/2006/relationships/hyperlink" Target="https://twitter.com/#!/stuffbydelle/status/1138225993536200704" TargetMode="External" /><Relationship Id="rId674" Type="http://schemas.openxmlformats.org/officeDocument/2006/relationships/hyperlink" Target="https://twitter.com/#!/stuffbydelle/status/1138225993536200704" TargetMode="External" /><Relationship Id="rId675" Type="http://schemas.openxmlformats.org/officeDocument/2006/relationships/hyperlink" Target="https://twitter.com/#!/abhinshah/status/1138490015594483714" TargetMode="External" /><Relationship Id="rId676" Type="http://schemas.openxmlformats.org/officeDocument/2006/relationships/hyperlink" Target="https://twitter.com/#!/juntos_salud/status/1138840067395350529" TargetMode="External" /><Relationship Id="rId677" Type="http://schemas.openxmlformats.org/officeDocument/2006/relationships/hyperlink" Target="https://twitter.com/#!/t1djohnny/status/1133805901230596099" TargetMode="External" /><Relationship Id="rId678" Type="http://schemas.openxmlformats.org/officeDocument/2006/relationships/hyperlink" Target="https://twitter.com/#!/t1djohnny/status/1133805901230596099" TargetMode="External" /><Relationship Id="rId679" Type="http://schemas.openxmlformats.org/officeDocument/2006/relationships/hyperlink" Target="https://twitter.com/#!/gogobli/status/1139002009464365061" TargetMode="External" /><Relationship Id="rId680" Type="http://schemas.openxmlformats.org/officeDocument/2006/relationships/hyperlink" Target="https://twitter.com/#!/organiclemon/status/1139116062295953408" TargetMode="External" /><Relationship Id="rId681" Type="http://schemas.openxmlformats.org/officeDocument/2006/relationships/hyperlink" Target="https://twitter.com/#!/organiclemon/status/1139151284068585474" TargetMode="External" /><Relationship Id="rId682" Type="http://schemas.openxmlformats.org/officeDocument/2006/relationships/hyperlink" Target="https://twitter.com/#!/sweetpeagifts/status/1133910297025138690" TargetMode="External" /><Relationship Id="rId683" Type="http://schemas.openxmlformats.org/officeDocument/2006/relationships/hyperlink" Target="https://twitter.com/#!/sweetpeagifts/status/1133910356676481025" TargetMode="External" /><Relationship Id="rId684" Type="http://schemas.openxmlformats.org/officeDocument/2006/relationships/hyperlink" Target="https://twitter.com/#!/sweetpeagifts/status/1134536223727521794" TargetMode="External" /><Relationship Id="rId685" Type="http://schemas.openxmlformats.org/officeDocument/2006/relationships/hyperlink" Target="https://twitter.com/#!/sweetpeagifts/status/1134629330598998016" TargetMode="External" /><Relationship Id="rId686" Type="http://schemas.openxmlformats.org/officeDocument/2006/relationships/hyperlink" Target="https://twitter.com/#!/sweetpeagifts/status/1134846040467791872" TargetMode="External" /><Relationship Id="rId687" Type="http://schemas.openxmlformats.org/officeDocument/2006/relationships/hyperlink" Target="https://twitter.com/#!/sweetpeagifts/status/1134861204470607872" TargetMode="External" /><Relationship Id="rId688" Type="http://schemas.openxmlformats.org/officeDocument/2006/relationships/hyperlink" Target="https://twitter.com/#!/sweetpeagifts/status/1135221303349321728" TargetMode="External" /><Relationship Id="rId689" Type="http://schemas.openxmlformats.org/officeDocument/2006/relationships/hyperlink" Target="https://twitter.com/#!/sweetpeagifts/status/1135616483088904193" TargetMode="External" /><Relationship Id="rId690" Type="http://schemas.openxmlformats.org/officeDocument/2006/relationships/hyperlink" Target="https://twitter.com/#!/sweetpeagifts/status/1135988772624117762" TargetMode="External" /><Relationship Id="rId691" Type="http://schemas.openxmlformats.org/officeDocument/2006/relationships/hyperlink" Target="https://twitter.com/#!/sweetpeagifts/status/1136438930025451521" TargetMode="External" /><Relationship Id="rId692" Type="http://schemas.openxmlformats.org/officeDocument/2006/relationships/hyperlink" Target="https://twitter.com/#!/sweetpeagifts/status/1137764693249069056" TargetMode="External" /><Relationship Id="rId693" Type="http://schemas.openxmlformats.org/officeDocument/2006/relationships/hyperlink" Target="https://twitter.com/#!/sweetpeagifts/status/1137766920390926336" TargetMode="External" /><Relationship Id="rId694" Type="http://schemas.openxmlformats.org/officeDocument/2006/relationships/hyperlink" Target="https://twitter.com/#!/sweetpeagifts/status/1138403155899801605" TargetMode="External" /><Relationship Id="rId695" Type="http://schemas.openxmlformats.org/officeDocument/2006/relationships/hyperlink" Target="https://twitter.com/#!/sweetpeagifts/status/1138531233007374342" TargetMode="External" /><Relationship Id="rId696" Type="http://schemas.openxmlformats.org/officeDocument/2006/relationships/hyperlink" Target="https://twitter.com/#!/sweetpeagifts/status/1138531654698446850" TargetMode="External" /><Relationship Id="rId697" Type="http://schemas.openxmlformats.org/officeDocument/2006/relationships/hyperlink" Target="https://twitter.com/#!/sweetpeagifts/status/1138589533409284097" TargetMode="External" /><Relationship Id="rId698" Type="http://schemas.openxmlformats.org/officeDocument/2006/relationships/hyperlink" Target="https://twitter.com/#!/sweetpeagifts/status/1139197433232220160" TargetMode="External" /><Relationship Id="rId699" Type="http://schemas.openxmlformats.org/officeDocument/2006/relationships/hyperlink" Target="https://twitter.com/#!/shafiq_ahmed/status/1139964811352166402" TargetMode="External" /><Relationship Id="rId700" Type="http://schemas.openxmlformats.org/officeDocument/2006/relationships/hyperlink" Target="https://twitter.com/#!/accuchekchile/status/1128283821978279939" TargetMode="External" /><Relationship Id="rId701" Type="http://schemas.openxmlformats.org/officeDocument/2006/relationships/hyperlink" Target="https://twitter.com/#!/accuchekchile/status/1134172625716928513" TargetMode="External" /><Relationship Id="rId702" Type="http://schemas.openxmlformats.org/officeDocument/2006/relationships/hyperlink" Target="https://twitter.com/#!/accuchekchile/status/1134444421091606528" TargetMode="External" /><Relationship Id="rId703" Type="http://schemas.openxmlformats.org/officeDocument/2006/relationships/hyperlink" Target="https://twitter.com/#!/accuchekchile/status/1135531582725459969" TargetMode="External" /><Relationship Id="rId704" Type="http://schemas.openxmlformats.org/officeDocument/2006/relationships/hyperlink" Target="https://twitter.com/#!/accuchekchile/status/1135893972847595520" TargetMode="External" /><Relationship Id="rId705" Type="http://schemas.openxmlformats.org/officeDocument/2006/relationships/hyperlink" Target="https://twitter.com/#!/accuchekchile/status/1136618745831383041" TargetMode="External" /><Relationship Id="rId706" Type="http://schemas.openxmlformats.org/officeDocument/2006/relationships/hyperlink" Target="https://twitter.com/#!/accuchekchile/status/1136981132774445056" TargetMode="External" /><Relationship Id="rId707" Type="http://schemas.openxmlformats.org/officeDocument/2006/relationships/hyperlink" Target="https://twitter.com/#!/accuchekchile/status/1137343521298366464" TargetMode="External" /><Relationship Id="rId708" Type="http://schemas.openxmlformats.org/officeDocument/2006/relationships/hyperlink" Target="https://twitter.com/#!/accuchekchile/status/1137434116985507841" TargetMode="External" /><Relationship Id="rId709" Type="http://schemas.openxmlformats.org/officeDocument/2006/relationships/hyperlink" Target="https://twitter.com/#!/accuchekchile/status/1138068298317402112" TargetMode="External" /><Relationship Id="rId710" Type="http://schemas.openxmlformats.org/officeDocument/2006/relationships/hyperlink" Target="https://twitter.com/#!/accuchekchile/status/1140303019541594112" TargetMode="External" /><Relationship Id="rId711" Type="http://schemas.openxmlformats.org/officeDocument/2006/relationships/hyperlink" Target="https://twitter.com/#!/accuchekchile/status/1140393616000466946" TargetMode="External" /><Relationship Id="rId712" Type="http://schemas.openxmlformats.org/officeDocument/2006/relationships/hyperlink" Target="https://twitter.com/#!/lipbalmdesigns/status/1134926549373870080" TargetMode="External" /><Relationship Id="rId713" Type="http://schemas.openxmlformats.org/officeDocument/2006/relationships/hyperlink" Target="https://twitter.com/#!/lipbalmdesigns/status/1134926719620718593" TargetMode="External" /><Relationship Id="rId714" Type="http://schemas.openxmlformats.org/officeDocument/2006/relationships/hyperlink" Target="https://twitter.com/#!/lipbalmdesigns/status/1134951576563527680" TargetMode="External" /><Relationship Id="rId715" Type="http://schemas.openxmlformats.org/officeDocument/2006/relationships/hyperlink" Target="https://twitter.com/#!/lipbalmdesigns/status/1134951889194369025" TargetMode="External" /><Relationship Id="rId716" Type="http://schemas.openxmlformats.org/officeDocument/2006/relationships/hyperlink" Target="https://twitter.com/#!/lipbalmdesigns/status/1134990298134786049" TargetMode="External" /><Relationship Id="rId717" Type="http://schemas.openxmlformats.org/officeDocument/2006/relationships/hyperlink" Target="https://twitter.com/#!/lipbalmdesigns/status/1135198659216384001" TargetMode="External" /><Relationship Id="rId718" Type="http://schemas.openxmlformats.org/officeDocument/2006/relationships/hyperlink" Target="https://twitter.com/#!/lipbalmdesigns/status/1135221015133544449" TargetMode="External" /><Relationship Id="rId719" Type="http://schemas.openxmlformats.org/officeDocument/2006/relationships/hyperlink" Target="https://twitter.com/#!/lipbalmdesigns/status/1135620938203107329" TargetMode="External" /><Relationship Id="rId720" Type="http://schemas.openxmlformats.org/officeDocument/2006/relationships/hyperlink" Target="https://twitter.com/#!/lipbalmdesigns/status/1135621555080376321" TargetMode="External" /><Relationship Id="rId721" Type="http://schemas.openxmlformats.org/officeDocument/2006/relationships/hyperlink" Target="https://twitter.com/#!/lipbalmdesigns/status/1135655813836615681" TargetMode="External" /><Relationship Id="rId722" Type="http://schemas.openxmlformats.org/officeDocument/2006/relationships/hyperlink" Target="https://twitter.com/#!/lipbalmdesigns/status/1137862970791342082" TargetMode="External" /><Relationship Id="rId723" Type="http://schemas.openxmlformats.org/officeDocument/2006/relationships/hyperlink" Target="https://twitter.com/#!/lipbalmdesigns/status/1137864068138700802" TargetMode="External" /><Relationship Id="rId724" Type="http://schemas.openxmlformats.org/officeDocument/2006/relationships/hyperlink" Target="https://twitter.com/#!/lipbalmdesigns/status/1137874769188216832" TargetMode="External" /><Relationship Id="rId725" Type="http://schemas.openxmlformats.org/officeDocument/2006/relationships/hyperlink" Target="https://twitter.com/#!/lipbalmdesigns/status/1137875232210001921" TargetMode="External" /><Relationship Id="rId726" Type="http://schemas.openxmlformats.org/officeDocument/2006/relationships/hyperlink" Target="https://twitter.com/#!/lipbalmdesigns/status/1137906862161113089" TargetMode="External" /><Relationship Id="rId727" Type="http://schemas.openxmlformats.org/officeDocument/2006/relationships/hyperlink" Target="https://twitter.com/#!/lipbalmdesigns/status/1138096968339771392" TargetMode="External" /><Relationship Id="rId728" Type="http://schemas.openxmlformats.org/officeDocument/2006/relationships/hyperlink" Target="https://twitter.com/#!/lipbalmdesigns/status/1138100295387504642" TargetMode="External" /><Relationship Id="rId729" Type="http://schemas.openxmlformats.org/officeDocument/2006/relationships/hyperlink" Target="https://twitter.com/#!/lipbalmdesigns/status/1138166174611640320" TargetMode="External" /><Relationship Id="rId730" Type="http://schemas.openxmlformats.org/officeDocument/2006/relationships/hyperlink" Target="https://twitter.com/#!/lipbalmdesigns/status/1138196411978326016" TargetMode="External" /><Relationship Id="rId731" Type="http://schemas.openxmlformats.org/officeDocument/2006/relationships/hyperlink" Target="https://twitter.com/#!/lipbalmdesigns/status/1138232536310722561" TargetMode="External" /><Relationship Id="rId732" Type="http://schemas.openxmlformats.org/officeDocument/2006/relationships/hyperlink" Target="https://twitter.com/#!/lipbalmdesigns/status/1138235979645554693" TargetMode="External" /><Relationship Id="rId733" Type="http://schemas.openxmlformats.org/officeDocument/2006/relationships/hyperlink" Target="https://twitter.com/#!/lipbalmdesigns/status/1138639527373922304" TargetMode="External" /><Relationship Id="rId734" Type="http://schemas.openxmlformats.org/officeDocument/2006/relationships/hyperlink" Target="https://twitter.com/#!/lipbalmdesigns/status/1139246008628592641" TargetMode="External" /><Relationship Id="rId735" Type="http://schemas.openxmlformats.org/officeDocument/2006/relationships/hyperlink" Target="https://twitter.com/#!/lipbalmdesigns/status/1140710825558192129" TargetMode="External" /><Relationship Id="rId736" Type="http://schemas.openxmlformats.org/officeDocument/2006/relationships/hyperlink" Target="https://twitter.com/#!/sumitsh25408426/status/1139934578464813056" TargetMode="External" /><Relationship Id="rId737" Type="http://schemas.openxmlformats.org/officeDocument/2006/relationships/hyperlink" Target="https://twitter.com/#!/accuchekindia/status/1141002263063695360" TargetMode="External" /><Relationship Id="rId738" Type="http://schemas.openxmlformats.org/officeDocument/2006/relationships/hyperlink" Target="https://twitter.com/#!/sumitsh25408426/status/1139934578464813056" TargetMode="External" /><Relationship Id="rId739" Type="http://schemas.openxmlformats.org/officeDocument/2006/relationships/hyperlink" Target="https://twitter.com/#!/accuchekindia/status/1141002263063695360" TargetMode="External" /><Relationship Id="rId740" Type="http://schemas.openxmlformats.org/officeDocument/2006/relationships/hyperlink" Target="https://twitter.com/#!/accuchekindia/status/1141002263063695360" TargetMode="External" /><Relationship Id="rId741" Type="http://schemas.openxmlformats.org/officeDocument/2006/relationships/hyperlink" Target="https://twitter.com/#!/accuchek_pk/status/1135545227907936257" TargetMode="External" /><Relationship Id="rId742" Type="http://schemas.openxmlformats.org/officeDocument/2006/relationships/hyperlink" Target="https://twitter.com/#!/accuchek_pk/status/1133730595908071424" TargetMode="External" /><Relationship Id="rId743" Type="http://schemas.openxmlformats.org/officeDocument/2006/relationships/hyperlink" Target="https://twitter.com/#!/accuchek_pk/status/1136143713665736704" TargetMode="External" /><Relationship Id="rId744" Type="http://schemas.openxmlformats.org/officeDocument/2006/relationships/hyperlink" Target="https://twitter.com/#!/accuchek_pk/status/1136618060503310342" TargetMode="External" /><Relationship Id="rId745" Type="http://schemas.openxmlformats.org/officeDocument/2006/relationships/hyperlink" Target="https://twitter.com/#!/accuchek_pk/status/1137760976550465536" TargetMode="External" /><Relationship Id="rId746" Type="http://schemas.openxmlformats.org/officeDocument/2006/relationships/hyperlink" Target="https://twitter.com/#!/accuchek_pk/status/1139226750225932288" TargetMode="External" /><Relationship Id="rId747" Type="http://schemas.openxmlformats.org/officeDocument/2006/relationships/hyperlink" Target="https://twitter.com/#!/accuchek_pk/status/1140006416826216448" TargetMode="External" /><Relationship Id="rId748" Type="http://schemas.openxmlformats.org/officeDocument/2006/relationships/hyperlink" Target="https://twitter.com/#!/accuchek_pk/status/1140978575644024832" TargetMode="External" /><Relationship Id="rId749" Type="http://schemas.openxmlformats.org/officeDocument/2006/relationships/hyperlink" Target="https://twitter.com/#!/accuchek_pk/status/1141382736969719809" TargetMode="External" /><Relationship Id="rId750" Type="http://schemas.openxmlformats.org/officeDocument/2006/relationships/hyperlink" Target="https://twitter.com/#!/nextwavet2d/status/1141426583263174656" TargetMode="External" /><Relationship Id="rId751" Type="http://schemas.openxmlformats.org/officeDocument/2006/relationships/hyperlink" Target="https://twitter.com/#!/nextwavet2d/status/1141426583263174656" TargetMode="External" /><Relationship Id="rId752" Type="http://schemas.openxmlformats.org/officeDocument/2006/relationships/hyperlink" Target="https://twitter.com/#!/nextwavet2d/status/1141426583263174656" TargetMode="External" /><Relationship Id="rId753" Type="http://schemas.openxmlformats.org/officeDocument/2006/relationships/hyperlink" Target="https://twitter.com/#!/rlapedis/status/1139603590601854976" TargetMode="External" /><Relationship Id="rId754" Type="http://schemas.openxmlformats.org/officeDocument/2006/relationships/hyperlink" Target="https://twitter.com/#!/rlapedis/status/1140261556350939137" TargetMode="External" /><Relationship Id="rId755" Type="http://schemas.openxmlformats.org/officeDocument/2006/relationships/hyperlink" Target="https://twitter.com/#!/rlapedis/status/1141699976168214528" TargetMode="External" /><Relationship Id="rId756" Type="http://schemas.openxmlformats.org/officeDocument/2006/relationships/hyperlink" Target="https://twitter.com/#!/accuchek_us/status/1133724872817991680" TargetMode="External" /><Relationship Id="rId757" Type="http://schemas.openxmlformats.org/officeDocument/2006/relationships/hyperlink" Target="https://twitter.com/#!/accuchek_us/status/1133830758756491264" TargetMode="External" /><Relationship Id="rId758" Type="http://schemas.openxmlformats.org/officeDocument/2006/relationships/hyperlink" Target="https://twitter.com/#!/marie_thompson1/status/1133778208908820481" TargetMode="External" /><Relationship Id="rId759" Type="http://schemas.openxmlformats.org/officeDocument/2006/relationships/hyperlink" Target="https://twitter.com/#!/marie_thompson1/status/1133832495349293056" TargetMode="External" /><Relationship Id="rId760" Type="http://schemas.openxmlformats.org/officeDocument/2006/relationships/hyperlink" Target="https://twitter.com/#!/accuchek_us/status/1133831878987927552" TargetMode="External" /><Relationship Id="rId761" Type="http://schemas.openxmlformats.org/officeDocument/2006/relationships/hyperlink" Target="https://twitter.com/#!/carmarky/status/1133835753643921408" TargetMode="External" /><Relationship Id="rId762" Type="http://schemas.openxmlformats.org/officeDocument/2006/relationships/hyperlink" Target="https://twitter.com/#!/accuchek_us/status/1133832090976444416" TargetMode="External" /><Relationship Id="rId763" Type="http://schemas.openxmlformats.org/officeDocument/2006/relationships/hyperlink" Target="https://twitter.com/#!/carmarky/status/1133835753643921408" TargetMode="External" /><Relationship Id="rId764" Type="http://schemas.openxmlformats.org/officeDocument/2006/relationships/hyperlink" Target="https://twitter.com/#!/accuchek_us/status/1133832090976444416" TargetMode="External" /><Relationship Id="rId765" Type="http://schemas.openxmlformats.org/officeDocument/2006/relationships/hyperlink" Target="https://twitter.com/#!/anniecoops/status/1133833168405061634" TargetMode="External" /><Relationship Id="rId766" Type="http://schemas.openxmlformats.org/officeDocument/2006/relationships/hyperlink" Target="https://twitter.com/#!/accuchek_us/status/1133832812526788608" TargetMode="External" /><Relationship Id="rId767" Type="http://schemas.openxmlformats.org/officeDocument/2006/relationships/hyperlink" Target="https://twitter.com/#!/accuchek_us/status/1133834211692089345" TargetMode="External" /><Relationship Id="rId768" Type="http://schemas.openxmlformats.org/officeDocument/2006/relationships/hyperlink" Target="https://twitter.com/#!/accuchek_us/status/1133841292729999361" TargetMode="External" /><Relationship Id="rId769" Type="http://schemas.openxmlformats.org/officeDocument/2006/relationships/hyperlink" Target="https://twitter.com/#!/accuchek_us/status/1133829234340892672" TargetMode="External" /><Relationship Id="rId770" Type="http://schemas.openxmlformats.org/officeDocument/2006/relationships/hyperlink" Target="https://twitter.com/#!/accuchek_us/status/1134078600339214337" TargetMode="External" /><Relationship Id="rId771" Type="http://schemas.openxmlformats.org/officeDocument/2006/relationships/hyperlink" Target="https://twitter.com/#!/accuchek_us/status/1134079730184007681" TargetMode="External" /><Relationship Id="rId772" Type="http://schemas.openxmlformats.org/officeDocument/2006/relationships/hyperlink" Target="https://twitter.com/#!/t1djohnny/status/1133805901230596099" TargetMode="External" /><Relationship Id="rId773" Type="http://schemas.openxmlformats.org/officeDocument/2006/relationships/hyperlink" Target="https://twitter.com/#!/t1djohnny/status/1133855077779869697" TargetMode="External" /><Relationship Id="rId774" Type="http://schemas.openxmlformats.org/officeDocument/2006/relationships/hyperlink" Target="https://twitter.com/#!/t1djohnny/status/1133857852777467909" TargetMode="External" /><Relationship Id="rId775" Type="http://schemas.openxmlformats.org/officeDocument/2006/relationships/hyperlink" Target="https://twitter.com/#!/t1djohnny/status/1133860076228366336" TargetMode="External" /><Relationship Id="rId776" Type="http://schemas.openxmlformats.org/officeDocument/2006/relationships/hyperlink" Target="https://twitter.com/#!/t1djohnny/status/1133861404065304576" TargetMode="External" /><Relationship Id="rId777" Type="http://schemas.openxmlformats.org/officeDocument/2006/relationships/hyperlink" Target="https://twitter.com/#!/t1djohnny/status/1133875011918401536" TargetMode="External" /><Relationship Id="rId778" Type="http://schemas.openxmlformats.org/officeDocument/2006/relationships/hyperlink" Target="https://twitter.com/#!/t1djohnny/status/1133920746718289920" TargetMode="External" /><Relationship Id="rId779" Type="http://schemas.openxmlformats.org/officeDocument/2006/relationships/hyperlink" Target="https://twitter.com/#!/t1djohnny/status/1133926993895022592" TargetMode="External" /><Relationship Id="rId780" Type="http://schemas.openxmlformats.org/officeDocument/2006/relationships/hyperlink" Target="https://twitter.com/#!/t1djohnny/status/1134181216352182272" TargetMode="External" /><Relationship Id="rId781" Type="http://schemas.openxmlformats.org/officeDocument/2006/relationships/hyperlink" Target="https://twitter.com/#!/t1djohnny/status/1134345590140276736" TargetMode="External" /><Relationship Id="rId782" Type="http://schemas.openxmlformats.org/officeDocument/2006/relationships/hyperlink" Target="https://twitter.com/#!/t1djohnny/status/1134489026034118656" TargetMode="External" /><Relationship Id="rId783" Type="http://schemas.openxmlformats.org/officeDocument/2006/relationships/hyperlink" Target="https://twitter.com/#!/t1djohnny/status/1138929190160539649" TargetMode="External" /><Relationship Id="rId784" Type="http://schemas.openxmlformats.org/officeDocument/2006/relationships/hyperlink" Target="https://twitter.com/#!/accuchek_us/status/1134116659185291265" TargetMode="External" /><Relationship Id="rId785" Type="http://schemas.openxmlformats.org/officeDocument/2006/relationships/hyperlink" Target="https://twitter.com/#!/accuchek_us/status/1134132667191103488" TargetMode="External" /><Relationship Id="rId786" Type="http://schemas.openxmlformats.org/officeDocument/2006/relationships/hyperlink" Target="https://twitter.com/#!/joltdude/status/1134594748143013889" TargetMode="External" /><Relationship Id="rId787" Type="http://schemas.openxmlformats.org/officeDocument/2006/relationships/hyperlink" Target="https://twitter.com/#!/accuchek_us/status/1134152136340791296" TargetMode="External" /><Relationship Id="rId788" Type="http://schemas.openxmlformats.org/officeDocument/2006/relationships/hyperlink" Target="https://twitter.com/#!/accuchek_us/status/1134155376897724416" TargetMode="External" /><Relationship Id="rId789" Type="http://schemas.openxmlformats.org/officeDocument/2006/relationships/hyperlink" Target="https://twitter.com/#!/accuchek_us/status/1134155376897724416" TargetMode="External" /><Relationship Id="rId790" Type="http://schemas.openxmlformats.org/officeDocument/2006/relationships/hyperlink" Target="https://twitter.com/#!/ieatkillerbees/status/1134171889818058753" TargetMode="External" /><Relationship Id="rId791" Type="http://schemas.openxmlformats.org/officeDocument/2006/relationships/hyperlink" Target="https://twitter.com/#!/accuchek_us/status/1134155940259880963" TargetMode="External" /><Relationship Id="rId792" Type="http://schemas.openxmlformats.org/officeDocument/2006/relationships/hyperlink" Target="https://twitter.com/#!/t2dremission/status/1133756231137599488" TargetMode="External" /><Relationship Id="rId793" Type="http://schemas.openxmlformats.org/officeDocument/2006/relationships/hyperlink" Target="https://twitter.com/#!/accuchek_us/status/1134156657649442818" TargetMode="External" /><Relationship Id="rId794" Type="http://schemas.openxmlformats.org/officeDocument/2006/relationships/hyperlink" Target="https://twitter.com/#!/thehangrywoman/status/1134097643779579904" TargetMode="External" /><Relationship Id="rId795" Type="http://schemas.openxmlformats.org/officeDocument/2006/relationships/hyperlink" Target="https://twitter.com/#!/thehangrywoman/status/1134459659388108801" TargetMode="External" /><Relationship Id="rId796" Type="http://schemas.openxmlformats.org/officeDocument/2006/relationships/hyperlink" Target="https://twitter.com/#!/accuchek_us/status/1134132885018042369" TargetMode="External" /><Relationship Id="rId797" Type="http://schemas.openxmlformats.org/officeDocument/2006/relationships/hyperlink" Target="https://twitter.com/#!/accuchek_us/status/1134444681113346048" TargetMode="External" /><Relationship Id="rId798" Type="http://schemas.openxmlformats.org/officeDocument/2006/relationships/hyperlink" Target="https://twitter.com/#!/hispurpleshirt/status/1134459541972815873" TargetMode="External" /><Relationship Id="rId799" Type="http://schemas.openxmlformats.org/officeDocument/2006/relationships/hyperlink" Target="https://twitter.com/#!/accuchek_us/status/1134449278875766784" TargetMode="External" /><Relationship Id="rId800" Type="http://schemas.openxmlformats.org/officeDocument/2006/relationships/hyperlink" Target="https://twitter.com/#!/cdcdiabetes/status/1134449241764458499" TargetMode="External" /><Relationship Id="rId801" Type="http://schemas.openxmlformats.org/officeDocument/2006/relationships/hyperlink" Target="https://twitter.com/#!/accuchek_us/status/1134458064487297024" TargetMode="External" /><Relationship Id="rId802" Type="http://schemas.openxmlformats.org/officeDocument/2006/relationships/hyperlink" Target="https://twitter.com/#!/accuchek_us/status/1134478748450004993" TargetMode="External" /><Relationship Id="rId803" Type="http://schemas.openxmlformats.org/officeDocument/2006/relationships/hyperlink" Target="https://twitter.com/#!/sharmilacommins/status/1134203945675444224" TargetMode="External" /><Relationship Id="rId804" Type="http://schemas.openxmlformats.org/officeDocument/2006/relationships/hyperlink" Target="https://twitter.com/#!/accuchek_us/status/1134479140109848576" TargetMode="External" /><Relationship Id="rId805" Type="http://schemas.openxmlformats.org/officeDocument/2006/relationships/hyperlink" Target="https://twitter.com/#!/accuchek_us/status/1134479172737404933" TargetMode="External" /><Relationship Id="rId806" Type="http://schemas.openxmlformats.org/officeDocument/2006/relationships/hyperlink" Target="https://twitter.com/#!/hispurpleshirt/status/1134459541972815873" TargetMode="External" /><Relationship Id="rId807" Type="http://schemas.openxmlformats.org/officeDocument/2006/relationships/hyperlink" Target="https://twitter.com/#!/hispurpleshirt/status/1134459541972815873" TargetMode="External" /><Relationship Id="rId808" Type="http://schemas.openxmlformats.org/officeDocument/2006/relationships/hyperlink" Target="https://twitter.com/#!/hispurpleshirt/status/1134459541972815873" TargetMode="External" /><Relationship Id="rId809" Type="http://schemas.openxmlformats.org/officeDocument/2006/relationships/hyperlink" Target="https://twitter.com/#!/hispurpleshirt/status/1134543769905352704" TargetMode="External" /><Relationship Id="rId810" Type="http://schemas.openxmlformats.org/officeDocument/2006/relationships/hyperlink" Target="https://twitter.com/#!/accuchek_us/status/1134449278875766784" TargetMode="External" /><Relationship Id="rId811" Type="http://schemas.openxmlformats.org/officeDocument/2006/relationships/hyperlink" Target="https://twitter.com/#!/accuchek_us/status/1134480058754719744" TargetMode="External" /><Relationship Id="rId812" Type="http://schemas.openxmlformats.org/officeDocument/2006/relationships/hyperlink" Target="https://twitter.com/#!/accuchek_us/status/1134510781851209728" TargetMode="External" /><Relationship Id="rId813" Type="http://schemas.openxmlformats.org/officeDocument/2006/relationships/hyperlink" Target="https://twitter.com/#!/accuchek_us/status/1134511858122186753" TargetMode="External" /><Relationship Id="rId814" Type="http://schemas.openxmlformats.org/officeDocument/2006/relationships/hyperlink" Target="https://twitter.com/#!/accuchek_us/status/1134517341713293312" TargetMode="External" /><Relationship Id="rId815" Type="http://schemas.openxmlformats.org/officeDocument/2006/relationships/hyperlink" Target="https://twitter.com/#!/accuchek_us/status/1134517627798396929" TargetMode="External" /><Relationship Id="rId816" Type="http://schemas.openxmlformats.org/officeDocument/2006/relationships/hyperlink" Target="https://twitter.com/#!/accuchek_us/status/1134519555269758976" TargetMode="External" /><Relationship Id="rId817" Type="http://schemas.openxmlformats.org/officeDocument/2006/relationships/hyperlink" Target="https://twitter.com/#!/justalittlesuga/status/1134265896686563328" TargetMode="External" /><Relationship Id="rId818" Type="http://schemas.openxmlformats.org/officeDocument/2006/relationships/hyperlink" Target="https://twitter.com/#!/accuchek_us/status/1134520541208109056" TargetMode="External" /><Relationship Id="rId819" Type="http://schemas.openxmlformats.org/officeDocument/2006/relationships/hyperlink" Target="https://twitter.com/#!/aadediabetes/status/1134528477313548288" TargetMode="External" /><Relationship Id="rId820" Type="http://schemas.openxmlformats.org/officeDocument/2006/relationships/hyperlink" Target="https://twitter.com/#!/accuchek_us/status/1134534888563105792" TargetMode="External" /><Relationship Id="rId821" Type="http://schemas.openxmlformats.org/officeDocument/2006/relationships/hyperlink" Target="https://twitter.com/#!/aadediabetes/status/1134124314515689474" TargetMode="External" /><Relationship Id="rId822" Type="http://schemas.openxmlformats.org/officeDocument/2006/relationships/hyperlink" Target="https://twitter.com/#!/accuchek_us/status/1134152066174263296" TargetMode="External" /><Relationship Id="rId823" Type="http://schemas.openxmlformats.org/officeDocument/2006/relationships/hyperlink" Target="https://twitter.com/#!/accuchek_us/status/1134534888563105792" TargetMode="External" /><Relationship Id="rId824" Type="http://schemas.openxmlformats.org/officeDocument/2006/relationships/hyperlink" Target="https://twitter.com/#!/accuchek_us/status/1134544330406973440" TargetMode="External" /><Relationship Id="rId825" Type="http://schemas.openxmlformats.org/officeDocument/2006/relationships/hyperlink" Target="https://twitter.com/#!/diabetes4cast/status/1134557663059038208" TargetMode="External" /><Relationship Id="rId826" Type="http://schemas.openxmlformats.org/officeDocument/2006/relationships/hyperlink" Target="https://twitter.com/#!/accuchek_us/status/1134564024232873985" TargetMode="External" /><Relationship Id="rId827" Type="http://schemas.openxmlformats.org/officeDocument/2006/relationships/hyperlink" Target="https://twitter.com/#!/accuchek_us/status/1134566270723133441" TargetMode="External" /><Relationship Id="rId828" Type="http://schemas.openxmlformats.org/officeDocument/2006/relationships/hyperlink" Target="https://twitter.com/#!/accuchek_us/status/1134566795002679297" TargetMode="External" /><Relationship Id="rId829" Type="http://schemas.openxmlformats.org/officeDocument/2006/relationships/hyperlink" Target="https://twitter.com/#!/accuchek_us/status/1135538646398984193" TargetMode="External" /><Relationship Id="rId830" Type="http://schemas.openxmlformats.org/officeDocument/2006/relationships/hyperlink" Target="https://twitter.com/#!/accuchek_us/status/1135538646398984193" TargetMode="External" /><Relationship Id="rId831" Type="http://schemas.openxmlformats.org/officeDocument/2006/relationships/hyperlink" Target="https://twitter.com/#!/soylapolaca/status/1135271241689047046" TargetMode="External" /><Relationship Id="rId832" Type="http://schemas.openxmlformats.org/officeDocument/2006/relationships/hyperlink" Target="https://twitter.com/#!/soylapolaca/status/1135271241689047046" TargetMode="External" /><Relationship Id="rId833" Type="http://schemas.openxmlformats.org/officeDocument/2006/relationships/hyperlink" Target="https://twitter.com/#!/soylapolaca/status/1135307144235032582" TargetMode="External" /><Relationship Id="rId834" Type="http://schemas.openxmlformats.org/officeDocument/2006/relationships/hyperlink" Target="https://twitter.com/#!/accuchek_us/status/1135576349756788736" TargetMode="External" /><Relationship Id="rId835" Type="http://schemas.openxmlformats.org/officeDocument/2006/relationships/hyperlink" Target="https://twitter.com/#!/diabetesmine/status/1133710127129923585" TargetMode="External" /><Relationship Id="rId836" Type="http://schemas.openxmlformats.org/officeDocument/2006/relationships/hyperlink" Target="https://twitter.com/#!/diabetesmine/status/1134104677568507904" TargetMode="External" /><Relationship Id="rId837" Type="http://schemas.openxmlformats.org/officeDocument/2006/relationships/hyperlink" Target="https://twitter.com/#!/diabetesmine/status/1134089578610974720" TargetMode="External" /><Relationship Id="rId838" Type="http://schemas.openxmlformats.org/officeDocument/2006/relationships/hyperlink" Target="https://twitter.com/#!/diabetesmine/status/1134180174172319745" TargetMode="External" /><Relationship Id="rId839" Type="http://schemas.openxmlformats.org/officeDocument/2006/relationships/hyperlink" Target="https://twitter.com/#!/diabetesmine/status/1134542562990133248" TargetMode="External" /><Relationship Id="rId840" Type="http://schemas.openxmlformats.org/officeDocument/2006/relationships/hyperlink" Target="https://twitter.com/#!/diabetesmine/status/1135584429634547717" TargetMode="External" /><Relationship Id="rId841" Type="http://schemas.openxmlformats.org/officeDocument/2006/relationships/hyperlink" Target="https://twitter.com/#!/accuchek_us/status/1133842037919195136" TargetMode="External" /><Relationship Id="rId842" Type="http://schemas.openxmlformats.org/officeDocument/2006/relationships/hyperlink" Target="https://twitter.com/#!/accuchek_us/status/1134111651479904256" TargetMode="External" /><Relationship Id="rId843" Type="http://schemas.openxmlformats.org/officeDocument/2006/relationships/hyperlink" Target="https://twitter.com/#!/accuchek_us/status/1134152593758982144" TargetMode="External" /><Relationship Id="rId844" Type="http://schemas.openxmlformats.org/officeDocument/2006/relationships/hyperlink" Target="https://twitter.com/#!/accuchek_us/status/1134194353700839424" TargetMode="External" /><Relationship Id="rId845" Type="http://schemas.openxmlformats.org/officeDocument/2006/relationships/hyperlink" Target="https://twitter.com/#!/accuchek_us/status/1134449278875766784" TargetMode="External" /><Relationship Id="rId846" Type="http://schemas.openxmlformats.org/officeDocument/2006/relationships/hyperlink" Target="https://twitter.com/#!/accuchek_us/status/1134545624412622848" TargetMode="External" /><Relationship Id="rId847" Type="http://schemas.openxmlformats.org/officeDocument/2006/relationships/hyperlink" Target="https://twitter.com/#!/accuchek_us/status/1135613876584759296" TargetMode="External" /><Relationship Id="rId848" Type="http://schemas.openxmlformats.org/officeDocument/2006/relationships/hyperlink" Target="https://twitter.com/#!/steelhoof/status/1136102590368763906" TargetMode="External" /><Relationship Id="rId849" Type="http://schemas.openxmlformats.org/officeDocument/2006/relationships/hyperlink" Target="https://twitter.com/#!/accuchek_us/status/1135654379263025158" TargetMode="External" /><Relationship Id="rId850" Type="http://schemas.openxmlformats.org/officeDocument/2006/relationships/hyperlink" Target="https://twitter.com/#!/accuchek_us/status/1135654379263025158" TargetMode="External" /><Relationship Id="rId851" Type="http://schemas.openxmlformats.org/officeDocument/2006/relationships/hyperlink" Target="https://twitter.com/#!/accuchek_us/status/1136305405846536192" TargetMode="External" /><Relationship Id="rId852" Type="http://schemas.openxmlformats.org/officeDocument/2006/relationships/hyperlink" Target="https://twitter.com/#!/stubblefie1/status/1136973500776943618" TargetMode="External" /><Relationship Id="rId853" Type="http://schemas.openxmlformats.org/officeDocument/2006/relationships/hyperlink" Target="https://twitter.com/#!/accuchek_us/status/1136960024557830149" TargetMode="External" /><Relationship Id="rId854" Type="http://schemas.openxmlformats.org/officeDocument/2006/relationships/hyperlink" Target="https://twitter.com/#!/accuchek_us/status/1138098464687083521" TargetMode="External" /><Relationship Id="rId855" Type="http://schemas.openxmlformats.org/officeDocument/2006/relationships/hyperlink" Target="https://twitter.com/#!/accuchek_us/status/1135667477613023232" TargetMode="External" /><Relationship Id="rId856" Type="http://schemas.openxmlformats.org/officeDocument/2006/relationships/hyperlink" Target="https://twitter.com/#!/accuchek_us/status/1138099104704319489" TargetMode="External" /><Relationship Id="rId857" Type="http://schemas.openxmlformats.org/officeDocument/2006/relationships/hyperlink" Target="https://twitter.com/#!/grumpy_pumper/status/1134444331589390337" TargetMode="External" /><Relationship Id="rId858" Type="http://schemas.openxmlformats.org/officeDocument/2006/relationships/hyperlink" Target="https://twitter.com/#!/accuchek_us/status/1133842037919195136" TargetMode="External" /><Relationship Id="rId859" Type="http://schemas.openxmlformats.org/officeDocument/2006/relationships/hyperlink" Target="https://twitter.com/#!/accuchek_us/status/1134444073119617026" TargetMode="External" /><Relationship Id="rId860" Type="http://schemas.openxmlformats.org/officeDocument/2006/relationships/hyperlink" Target="https://twitter.com/#!/accuchek_us/status/1134444794967658497" TargetMode="External" /><Relationship Id="rId861" Type="http://schemas.openxmlformats.org/officeDocument/2006/relationships/hyperlink" Target="https://twitter.com/#!/accuchek_us/status/1138099104704319489" TargetMode="External" /><Relationship Id="rId862" Type="http://schemas.openxmlformats.org/officeDocument/2006/relationships/hyperlink" Target="https://twitter.com/#!/lividlipids/status/1138110041301639168" TargetMode="External" /><Relationship Id="rId863" Type="http://schemas.openxmlformats.org/officeDocument/2006/relationships/hyperlink" Target="https://twitter.com/#!/accuchek_us/status/1138126758346199041" TargetMode="External" /><Relationship Id="rId864" Type="http://schemas.openxmlformats.org/officeDocument/2006/relationships/hyperlink" Target="https://twitter.com/#!/princessxtia/status/1138138298273193984" TargetMode="External" /><Relationship Id="rId865" Type="http://schemas.openxmlformats.org/officeDocument/2006/relationships/hyperlink" Target="https://twitter.com/#!/accuchek_us/status/1138136855340290049" TargetMode="External" /><Relationship Id="rId866" Type="http://schemas.openxmlformats.org/officeDocument/2006/relationships/hyperlink" Target="https://twitter.com/#!/beyondtype2/status/1137822997115310080" TargetMode="External" /><Relationship Id="rId867" Type="http://schemas.openxmlformats.org/officeDocument/2006/relationships/hyperlink" Target="https://twitter.com/#!/beyondtype2/status/1134141624546496513" TargetMode="External" /><Relationship Id="rId868" Type="http://schemas.openxmlformats.org/officeDocument/2006/relationships/hyperlink" Target="https://twitter.com/#!/accuchek_us/status/1134142508458553344" TargetMode="External" /><Relationship Id="rId869" Type="http://schemas.openxmlformats.org/officeDocument/2006/relationships/hyperlink" Target="https://twitter.com/#!/accuchek_us/status/1134449278875766784" TargetMode="External" /><Relationship Id="rId870" Type="http://schemas.openxmlformats.org/officeDocument/2006/relationships/hyperlink" Target="https://twitter.com/#!/accuchek_us/status/1138141667373080576" TargetMode="External" /><Relationship Id="rId871" Type="http://schemas.openxmlformats.org/officeDocument/2006/relationships/hyperlink" Target="https://twitter.com/#!/diabetesalish/status/1138086894107893760" TargetMode="External" /><Relationship Id="rId872" Type="http://schemas.openxmlformats.org/officeDocument/2006/relationships/hyperlink" Target="https://twitter.com/#!/accuchek_us/status/1138151275642703872" TargetMode="External" /><Relationship Id="rId873" Type="http://schemas.openxmlformats.org/officeDocument/2006/relationships/hyperlink" Target="https://twitter.com/#!/accuchek_us/status/1138151962313187335" TargetMode="External" /><Relationship Id="rId874" Type="http://schemas.openxmlformats.org/officeDocument/2006/relationships/hyperlink" Target="https://twitter.com/#!/jeezecriminy/status/1138154305251418113" TargetMode="External" /><Relationship Id="rId875" Type="http://schemas.openxmlformats.org/officeDocument/2006/relationships/hyperlink" Target="https://twitter.com/#!/accuchek_us/status/1138152635364773889" TargetMode="External" /><Relationship Id="rId876" Type="http://schemas.openxmlformats.org/officeDocument/2006/relationships/hyperlink" Target="https://twitter.com/#!/accuchek_us/status/1138162038352613376" TargetMode="External" /><Relationship Id="rId877" Type="http://schemas.openxmlformats.org/officeDocument/2006/relationships/hyperlink" Target="https://twitter.com/#!/kikisbetes/status/1138153163209490432" TargetMode="External" /><Relationship Id="rId878" Type="http://schemas.openxmlformats.org/officeDocument/2006/relationships/hyperlink" Target="https://twitter.com/#!/accuchek_us/status/1134551946369613824" TargetMode="External" /><Relationship Id="rId879" Type="http://schemas.openxmlformats.org/officeDocument/2006/relationships/hyperlink" Target="https://twitter.com/#!/accuchek_us/status/1138150399372869633" TargetMode="External" /><Relationship Id="rId880" Type="http://schemas.openxmlformats.org/officeDocument/2006/relationships/hyperlink" Target="https://twitter.com/#!/accuchek_us/status/1138162177402163202" TargetMode="External" /><Relationship Id="rId881" Type="http://schemas.openxmlformats.org/officeDocument/2006/relationships/hyperlink" Target="https://twitter.com/#!/rrobinson1216/status/1137101860148563968" TargetMode="External" /><Relationship Id="rId882" Type="http://schemas.openxmlformats.org/officeDocument/2006/relationships/hyperlink" Target="https://twitter.com/#!/rrobinson1216/status/1138110971527008256" TargetMode="External" /><Relationship Id="rId883" Type="http://schemas.openxmlformats.org/officeDocument/2006/relationships/hyperlink" Target="https://twitter.com/#!/rrobinson1216/status/1138166276910649345" TargetMode="External" /><Relationship Id="rId884" Type="http://schemas.openxmlformats.org/officeDocument/2006/relationships/hyperlink" Target="https://twitter.com/#!/accuchek_us/status/1138102083348062208" TargetMode="External" /><Relationship Id="rId885" Type="http://schemas.openxmlformats.org/officeDocument/2006/relationships/hyperlink" Target="https://twitter.com/#!/accuchek_us/status/1138124749777899522" TargetMode="External" /><Relationship Id="rId886" Type="http://schemas.openxmlformats.org/officeDocument/2006/relationships/hyperlink" Target="https://twitter.com/#!/accuchek_us/status/1138173461514395648" TargetMode="External" /><Relationship Id="rId887" Type="http://schemas.openxmlformats.org/officeDocument/2006/relationships/hyperlink" Target="https://twitter.com/#!/diabetessisters/status/1138226931160231936" TargetMode="External" /><Relationship Id="rId888" Type="http://schemas.openxmlformats.org/officeDocument/2006/relationships/hyperlink" Target="https://twitter.com/#!/accuchek_us/status/1134459376360656896" TargetMode="External" /><Relationship Id="rId889" Type="http://schemas.openxmlformats.org/officeDocument/2006/relationships/hyperlink" Target="https://twitter.com/#!/accuchek_us/status/1138414114714394629" TargetMode="External" /><Relationship Id="rId890" Type="http://schemas.openxmlformats.org/officeDocument/2006/relationships/hyperlink" Target="https://twitter.com/#!/sumitsh25408426/status/1139934578464813056" TargetMode="External" /><Relationship Id="rId891" Type="http://schemas.openxmlformats.org/officeDocument/2006/relationships/hyperlink" Target="https://twitter.com/#!/accuchek_us/status/1140634620217700352" TargetMode="External" /><Relationship Id="rId892" Type="http://schemas.openxmlformats.org/officeDocument/2006/relationships/hyperlink" Target="https://twitter.com/#!/accuchek_us/status/1140646317917687809" TargetMode="External" /><Relationship Id="rId893" Type="http://schemas.openxmlformats.org/officeDocument/2006/relationships/hyperlink" Target="https://twitter.com/#!/rlapedis/status/1139603590601854976" TargetMode="External" /><Relationship Id="rId894" Type="http://schemas.openxmlformats.org/officeDocument/2006/relationships/hyperlink" Target="https://twitter.com/#!/rlapedis/status/1140261556350939137" TargetMode="External" /><Relationship Id="rId895" Type="http://schemas.openxmlformats.org/officeDocument/2006/relationships/hyperlink" Target="https://twitter.com/#!/rlapedis/status/1140808263778258944" TargetMode="External" /><Relationship Id="rId896" Type="http://schemas.openxmlformats.org/officeDocument/2006/relationships/hyperlink" Target="https://twitter.com/#!/rlapedis/status/1141071430471147521" TargetMode="External" /><Relationship Id="rId897" Type="http://schemas.openxmlformats.org/officeDocument/2006/relationships/hyperlink" Target="https://twitter.com/#!/rlapedis/status/1141699976168214528" TargetMode="External" /><Relationship Id="rId898" Type="http://schemas.openxmlformats.org/officeDocument/2006/relationships/hyperlink" Target="https://twitter.com/#!/accuchek_us/status/1140632004003807233" TargetMode="External" /><Relationship Id="rId899" Type="http://schemas.openxmlformats.org/officeDocument/2006/relationships/hyperlink" Target="https://twitter.com/#!/accuchek_us/status/1140999253101297670" TargetMode="External" /><Relationship Id="rId900" Type="http://schemas.openxmlformats.org/officeDocument/2006/relationships/hyperlink" Target="https://twitter.com/#!/accuchek_us/status/1141079921726566401" TargetMode="External" /><Relationship Id="rId901" Type="http://schemas.openxmlformats.org/officeDocument/2006/relationships/hyperlink" Target="https://twitter.com/#!/accuchek_us/status/1141734148891140097" TargetMode="External" /><Relationship Id="rId902" Type="http://schemas.openxmlformats.org/officeDocument/2006/relationships/hyperlink" Target="https://twitter.com/#!/accuchek_nl/status/1134106438849220609" TargetMode="External" /><Relationship Id="rId903" Type="http://schemas.openxmlformats.org/officeDocument/2006/relationships/hyperlink" Target="https://twitter.com/#!/accuchek_nl/status/1134469329536266240" TargetMode="External" /><Relationship Id="rId904" Type="http://schemas.openxmlformats.org/officeDocument/2006/relationships/hyperlink" Target="https://twitter.com/#!/accuchek_nl/status/1135426889387057153" TargetMode="External" /><Relationship Id="rId905" Type="http://schemas.openxmlformats.org/officeDocument/2006/relationships/hyperlink" Target="https://twitter.com/#!/accuchek_nl/status/1136152419803357185" TargetMode="External" /><Relationship Id="rId906" Type="http://schemas.openxmlformats.org/officeDocument/2006/relationships/hyperlink" Target="https://twitter.com/#!/accuchek_nl/status/1136545258185998338" TargetMode="External" /><Relationship Id="rId907" Type="http://schemas.openxmlformats.org/officeDocument/2006/relationships/hyperlink" Target="https://twitter.com/#!/accuchek_nl/status/1136636107351842822" TargetMode="External" /><Relationship Id="rId908" Type="http://schemas.openxmlformats.org/officeDocument/2006/relationships/hyperlink" Target="https://twitter.com/#!/accuchek_nl/status/1137995313317367808" TargetMode="External" /><Relationship Id="rId909" Type="http://schemas.openxmlformats.org/officeDocument/2006/relationships/hyperlink" Target="https://twitter.com/#!/accuchek_nl/status/1138358204251852800" TargetMode="External" /><Relationship Id="rId910" Type="http://schemas.openxmlformats.org/officeDocument/2006/relationships/hyperlink" Target="https://twitter.com/#!/accuchek_nl/status/1138690896772440067" TargetMode="External" /><Relationship Id="rId911" Type="http://schemas.openxmlformats.org/officeDocument/2006/relationships/hyperlink" Target="https://twitter.com/#!/accuchek_nl/status/1139099086320263170" TargetMode="External" /><Relationship Id="rId912" Type="http://schemas.openxmlformats.org/officeDocument/2006/relationships/hyperlink" Target="https://twitter.com/#!/accuchek_nl/status/1139537223764840450" TargetMode="External" /><Relationship Id="rId913" Type="http://schemas.openxmlformats.org/officeDocument/2006/relationships/hyperlink" Target="https://twitter.com/#!/accuchek_nl/status/1140156554009649152" TargetMode="External" /><Relationship Id="rId914" Type="http://schemas.openxmlformats.org/officeDocument/2006/relationships/hyperlink" Target="https://twitter.com/#!/accuchek_nl/status/1140534292977635328" TargetMode="External" /><Relationship Id="rId915" Type="http://schemas.openxmlformats.org/officeDocument/2006/relationships/hyperlink" Target="https://twitter.com/#!/accuchek_nl/status/1141281466443161601" TargetMode="External" /><Relationship Id="rId916" Type="http://schemas.openxmlformats.org/officeDocument/2006/relationships/hyperlink" Target="https://twitter.com/#!/accuchek_nl/status/1141961447053778947" TargetMode="External" /><Relationship Id="rId917" Type="http://schemas.openxmlformats.org/officeDocument/2006/relationships/hyperlink" Target="https://twitter.com/#!/nikimatts/status/1142388505915592704" TargetMode="External" /><Relationship Id="rId918" Type="http://schemas.openxmlformats.org/officeDocument/2006/relationships/hyperlink" Target="https://twitter.com/#!/steelhoof/status/1136102590368763906" TargetMode="External" /><Relationship Id="rId919" Type="http://schemas.openxmlformats.org/officeDocument/2006/relationships/hyperlink" Target="https://twitter.com/#!/steelhoof/status/1136286723900469248" TargetMode="External" /><Relationship Id="rId920" Type="http://schemas.openxmlformats.org/officeDocument/2006/relationships/hyperlink" Target="https://twitter.com/#!/steelhoof/status/1136287947391553539" TargetMode="External" /><Relationship Id="rId921" Type="http://schemas.openxmlformats.org/officeDocument/2006/relationships/hyperlink" Target="https://twitter.com/#!/steelhoof/status/1136456213309222913" TargetMode="External" /><Relationship Id="rId922" Type="http://schemas.openxmlformats.org/officeDocument/2006/relationships/hyperlink" Target="https://twitter.com/#!/steelhoof/status/1136456213309222913" TargetMode="External" /><Relationship Id="rId923" Type="http://schemas.openxmlformats.org/officeDocument/2006/relationships/hyperlink" Target="https://twitter.com/#!/steelhoof/status/1136456918560415745" TargetMode="External" /><Relationship Id="rId924" Type="http://schemas.openxmlformats.org/officeDocument/2006/relationships/hyperlink" Target="https://twitter.com/#!/steelhoof/status/1136614941270560768" TargetMode="External" /><Relationship Id="rId925" Type="http://schemas.openxmlformats.org/officeDocument/2006/relationships/hyperlink" Target="https://twitter.com/#!/steelhoof/status/1136614941270560768" TargetMode="External" /><Relationship Id="rId926" Type="http://schemas.openxmlformats.org/officeDocument/2006/relationships/hyperlink" Target="https://twitter.com/#!/steelhoof/status/1136622420075302912" TargetMode="External" /><Relationship Id="rId927" Type="http://schemas.openxmlformats.org/officeDocument/2006/relationships/hyperlink" Target="https://twitter.com/#!/steelhoof/status/1136651407619006466" TargetMode="External" /><Relationship Id="rId928" Type="http://schemas.openxmlformats.org/officeDocument/2006/relationships/hyperlink" Target="https://twitter.com/#!/steelhoof/status/1136671752442875905" TargetMode="External" /><Relationship Id="rId929" Type="http://schemas.openxmlformats.org/officeDocument/2006/relationships/hyperlink" Target="https://twitter.com/#!/accuchek_us/status/1136269988984164355" TargetMode="External" /><Relationship Id="rId930" Type="http://schemas.openxmlformats.org/officeDocument/2006/relationships/hyperlink" Target="https://twitter.com/#!/accuchek_us/status/1136355014035816448" TargetMode="External" /><Relationship Id="rId931" Type="http://schemas.openxmlformats.org/officeDocument/2006/relationships/hyperlink" Target="https://twitter.com/#!/mysugr/status/1136577869889581056" TargetMode="External" /><Relationship Id="rId932" Type="http://schemas.openxmlformats.org/officeDocument/2006/relationships/hyperlink" Target="https://twitter.com/#!/accuchek_us/status/1134136607576076288" TargetMode="External" /><Relationship Id="rId933" Type="http://schemas.openxmlformats.org/officeDocument/2006/relationships/hyperlink" Target="https://twitter.com/#!/accuchek_us/status/1138083399434813443" TargetMode="External" /><Relationship Id="rId934" Type="http://schemas.openxmlformats.org/officeDocument/2006/relationships/hyperlink" Target="https://twitter.com/#!/mysugr/status/1136577869889581056" TargetMode="External" /><Relationship Id="rId935" Type="http://schemas.openxmlformats.org/officeDocument/2006/relationships/hyperlink" Target="https://twitter.com/#!/mysugr/status/1136580243689496576" TargetMode="External" /><Relationship Id="rId936" Type="http://schemas.openxmlformats.org/officeDocument/2006/relationships/hyperlink" Target="https://twitter.com/#!/mysugr/status/1141409111495598080" TargetMode="External" /><Relationship Id="rId937" Type="http://schemas.openxmlformats.org/officeDocument/2006/relationships/hyperlink" Target="https://twitter.com/#!/mysugr/status/1142675656561614850" TargetMode="External" /><Relationship Id="rId938" Type="http://schemas.openxmlformats.org/officeDocument/2006/relationships/hyperlink" Target="https://twitter.com/#!/mysugr/status/1136580243689496576" TargetMode="External" /><Relationship Id="rId939" Type="http://schemas.openxmlformats.org/officeDocument/2006/relationships/hyperlink" Target="https://twitter.com/#!/mysugr/status/1141409111495598080" TargetMode="External" /><Relationship Id="rId940" Type="http://schemas.openxmlformats.org/officeDocument/2006/relationships/hyperlink" Target="https://twitter.com/#!/mysugr/status/1142675656561614850" TargetMode="External" /><Relationship Id="rId941" Type="http://schemas.openxmlformats.org/officeDocument/2006/relationships/hyperlink" Target="https://api.twitter.com/1.1/geo/id/008a6343d42a42f3.json" TargetMode="External" /><Relationship Id="rId942" Type="http://schemas.openxmlformats.org/officeDocument/2006/relationships/hyperlink" Target="https://api.twitter.com/1.1/geo/id/008a6343d42a42f3.json" TargetMode="External" /><Relationship Id="rId943" Type="http://schemas.openxmlformats.org/officeDocument/2006/relationships/hyperlink" Target="https://api.twitter.com/1.1/geo/id/d98e7ce217ade2c5.json" TargetMode="External" /><Relationship Id="rId944" Type="http://schemas.openxmlformats.org/officeDocument/2006/relationships/hyperlink" Target="https://api.twitter.com/1.1/geo/id/d98e7ce217ade2c5.json" TargetMode="External" /><Relationship Id="rId945" Type="http://schemas.openxmlformats.org/officeDocument/2006/relationships/hyperlink" Target="https://api.twitter.com/1.1/geo/id/d98e7ce217ade2c5.json" TargetMode="External" /><Relationship Id="rId946" Type="http://schemas.openxmlformats.org/officeDocument/2006/relationships/hyperlink" Target="https://api.twitter.com/1.1/geo/id/d98e7ce217ade2c5.json" TargetMode="External" /><Relationship Id="rId947" Type="http://schemas.openxmlformats.org/officeDocument/2006/relationships/comments" Target="../comments1.xml" /><Relationship Id="rId948" Type="http://schemas.openxmlformats.org/officeDocument/2006/relationships/vmlDrawing" Target="../drawings/vmlDrawing1.vml" /><Relationship Id="rId949" Type="http://schemas.openxmlformats.org/officeDocument/2006/relationships/table" Target="../tables/table1.xml" /><Relationship Id="rId9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9ZlDHAQsoW" TargetMode="External" /><Relationship Id="rId2" Type="http://schemas.openxmlformats.org/officeDocument/2006/relationships/hyperlink" Target="http://ow.ly/oVbT50utZj3" TargetMode="External" /><Relationship Id="rId3" Type="http://schemas.openxmlformats.org/officeDocument/2006/relationships/hyperlink" Target="https://diabetesstrong.com/diabetes-trigger-finger-prevention-and-treatment/" TargetMode="External" /><Relationship Id="rId4" Type="http://schemas.openxmlformats.org/officeDocument/2006/relationships/hyperlink" Target="https://rover.ebay.com/rover/1/711-127632-2357-0/16?itm=183831960963&amp;user_name=texasplowboy&amp;spid=2047675&amp;mpre=https%3A%2F%2Fwww.ebay.com%2Fitm%2F-%2F183831960963&amp;swd=3&amp;mplxParams=user_name%2Citm%2Cswd%2Cmpre%2C&amp;sojTags=du%3Dmpre%2Citm%3Ditm%2Cuser_name%3Duser_name%2Csuri%3Dsuri%2Cspid%3Dspid%2Cswd%3Dswd%2C" TargetMode="External" /><Relationship Id="rId5" Type="http://schemas.openxmlformats.org/officeDocument/2006/relationships/hyperlink" Target="http://www.diabetesforecast.org/2015/nov-dec/recipes/golden-roasted-turkey-breast.html" TargetMode="External" /><Relationship Id="rId6" Type="http://schemas.openxmlformats.org/officeDocument/2006/relationships/hyperlink" Target="http://justalittlesuga.com/jals-event-invisible-identities-a-conversation-on-diabetes-and-disability-6-22-19/" TargetMode="External" /><Relationship Id="rId7"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8" Type="http://schemas.openxmlformats.org/officeDocument/2006/relationships/hyperlink" Target="https://www.instagram.com/p/ByTTSc4nvXE/?igshid=1oa5jdi5f375l" TargetMode="External" /><Relationship Id="rId9" Type="http://schemas.openxmlformats.org/officeDocument/2006/relationships/hyperlink" Target="https://apteka.ru/accuchek/" TargetMode="External" /><Relationship Id="rId10" Type="http://schemas.openxmlformats.org/officeDocument/2006/relationships/hyperlink" Target="https://www.change.org/p/airport-authorities-standard-policy-for-insulin-pumps-at-airport-security/u/24659858" TargetMode="External" /><Relationship Id="rId11" Type="http://schemas.openxmlformats.org/officeDocument/2006/relationships/hyperlink" Target="https://www.change.org/p/airport-authorities-standard-policy-for-insulin-pumps-at-airport-security/u/24659858" TargetMode="External" /><Relationship Id="rId12" Type="http://schemas.openxmlformats.org/officeDocument/2006/relationships/hyperlink" Target="https://www.change.org/p/airport-authorities-standard-policy-for-insulin-pumps-at-airport-security/u/24659858" TargetMode="External" /><Relationship Id="rId13" Type="http://schemas.openxmlformats.org/officeDocument/2006/relationships/hyperlink" Target="https://www.change.org/p/airport-authorities-standard-policy-for-insulin-pumps-at-airport-security/u/24659858" TargetMode="External" /><Relationship Id="rId14" Type="http://schemas.openxmlformats.org/officeDocument/2006/relationships/hyperlink" Target="https://www.change.org/p/airport-authorities-standard-policy-for-insulin-pumps-at-airport-security/u/24659858" TargetMode="External" /><Relationship Id="rId15" Type="http://schemas.openxmlformats.org/officeDocument/2006/relationships/hyperlink" Target="https://www.change.org/p/airport-authorities-standard-policy-for-insulin-pumps-at-airport-security/u/24659858" TargetMode="External" /><Relationship Id="rId16" Type="http://schemas.openxmlformats.org/officeDocument/2006/relationships/hyperlink" Target="https://www.change.org/p/airport-authorities-standard-policy-for-insulin-pumps-at-airport-security/u/24659858" TargetMode="External" /><Relationship Id="rId17" Type="http://schemas.openxmlformats.org/officeDocument/2006/relationships/hyperlink" Target="https://www.change.org/p/airport-authorities-standard-policy-for-insulin-pumps-at-airport-security/u/24659858" TargetMode="External" /><Relationship Id="rId18" Type="http://schemas.openxmlformats.org/officeDocument/2006/relationships/hyperlink" Target="https://www.change.org/p/airport-authorities-standard-policy-for-insulin-pumps-at-airport-security/u/24659858" TargetMode="External" /><Relationship Id="rId19" Type="http://schemas.openxmlformats.org/officeDocument/2006/relationships/hyperlink" Target="https://www.diabetesforo.com/msg-t14943.html" TargetMode="External" /><Relationship Id="rId20" Type="http://schemas.openxmlformats.org/officeDocument/2006/relationships/hyperlink" Target="https://lnkd.in/fGnnQXT" TargetMode="External" /><Relationship Id="rId21" Type="http://schemas.openxmlformats.org/officeDocument/2006/relationships/hyperlink" Target="https://www.instagram.com/p/BynaWAvggNp/?igshid=1ampm0nnj337h" TargetMode="External" /><Relationship Id="rId22" Type="http://schemas.openxmlformats.org/officeDocument/2006/relationships/hyperlink" Target="https://www.instagram.com/p/ByDo35zB6xO/?igshid=1l1indnateha8" TargetMode="External" /><Relationship Id="rId23" Type="http://schemas.openxmlformats.org/officeDocument/2006/relationships/hyperlink" Target="https://rover.ebay.com/rover/1/711-127632-2357-0/16?itm=333213382334&amp;user_name=lipbalmdesigns&amp;spid=2047675&amp;mpre=https%3A%2F%2Fwww.ebay.com%2Fitm%2F-%2F333213382334&amp;swd=3&amp;mplxParams=user_name%2Citm%2Cswd%2Cmpre%2C&amp;sojTags=du%3Dmpre%2Citm%3Ditm%2Cuser_name%3Duser_name%2Csuri%3Dsuri%2Cspid%3Dspid%2Cswd%3Dswd%2C" TargetMode="External" /><Relationship Id="rId24"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25"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27"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28" Type="http://schemas.openxmlformats.org/officeDocument/2006/relationships/hyperlink" Target="https://rover.ebay.com/rover/1/711-127632-2357-0/16?itm=333218722295&amp;user_name=lipbalmdesigns&amp;spid=6115&amp;mpre=https%3A%2F%2Fwww.ebay.com%2Fitm%2F333218722295&amp;swd=3&amp;mplxParams=user_name%2Citm%2Cswd%2Cmpre%2C&amp;sojTags=du%3Dmpre%2Citm%3Ditm%2Cuser_name%3Duser_name%2Csuri%3Dsuri%2Cspid%3Dspid%2Cswd%3Dswd%2C" TargetMode="External" /><Relationship Id="rId29"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30"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31" Type="http://schemas.openxmlformats.org/officeDocument/2006/relationships/hyperlink" Target="https://rover.ebay.com/rover/1/711-127632-2357-0/16?itm=333222287927&amp;user_name=lipbalmdesigns&amp;spid=6115&amp;mpre=https%3A%2F%2Fwww.ebay.com%2Fitm%2F333222287927&amp;swd=3&amp;mplxParams=user_name%2Citm%2Cswd%2Cmpre%2C&amp;sojTags=du%3Dmpre%2Citm%3Ditm%2Cuser_name%3Duser_name%2Csuri%3Dsuri%2Cspid%3Dspid%2Cswd%3Dswd%2C" TargetMode="External" /><Relationship Id="rId32" Type="http://schemas.openxmlformats.org/officeDocument/2006/relationships/hyperlink" Target="https://rover.ebay.com/rover/1/711-127632-2357-0/16?itm=333223708622&amp;user_name=lipbalmdesigns&amp;spid=6115&amp;mpre=https%3A%2F%2Fwww.ebay.com%2Fitm%2F333223708622&amp;swd=3&amp;mplxParams=user_name%2Citm%2Cswd%2Cmpre%2C&amp;sojTags=du%3Dmpre%2Citm%3Ditm%2Cuser_name%3Duser_name%2Csuri%3Dsuri%2Cspid%3Dspid%2Cswd%3Dswd%2C" TargetMode="External" /><Relationship Id="rId33"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34"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35"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36"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37" Type="http://schemas.openxmlformats.org/officeDocument/2006/relationships/hyperlink" Target="https://rover.ebay.com/rover/1/711-127632-2357-0/16?itm=333229259989&amp;user_name=lipbalmdesigns&amp;spid=6115&amp;mpre=https%3A%2F%2Fwww.ebay.com%2Fitm%2F333229259989&amp;swd=3&amp;mplxParams=user_name%2Citm%2Cswd%2Cmpre%2C&amp;sojTags=du%3Dmpre%2Citm%3Ditm%2Cuser_name%3Duser_name%2Csuri%3Dsuri%2Cspid%3Dspid%2Cswd%3Dswd%2C" TargetMode="External" /><Relationship Id="rId38"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39"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40" Type="http://schemas.openxmlformats.org/officeDocument/2006/relationships/hyperlink" Target="https://www.accu-chek.cl/dispositivos-de-punci%C3%B3n/fastclix" TargetMode="External" /><Relationship Id="rId41" Type="http://schemas.openxmlformats.org/officeDocument/2006/relationships/hyperlink" Target="https://www.accu-chek.cl/microsites/accu-chek-connect" TargetMode="External" /><Relationship Id="rId42"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43"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46"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47"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48"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49"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50"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51"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52"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53" Type="http://schemas.openxmlformats.org/officeDocument/2006/relationships/hyperlink" Target="https://www.ebay.com/itm/-/333227831444?roken=cUgayN" TargetMode="External" /><Relationship Id="rId54"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55"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56"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57"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58"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59" Type="http://schemas.openxmlformats.org/officeDocument/2006/relationships/hyperlink" Target="https://rover.ebay.com/rover/1/711-127632-2357-0/16?itm=333229259989&amp;user_name=lipbalmdesigns&amp;spid=6115&amp;mpre=https%3A%2F%2Fwww.ebay.com%2Fitm%2F333229259989&amp;swd=3&amp;mplxParams=user_name%2Citm%2Cswd%2Cmpre%2C&amp;sojTags=du%3Dmpre%2Citm%3Ditm%2Cuser_name%3Duser_name%2Csuri%3Dsuri%2Cspid%3Dspid%2Cswd%3Dswd%2C" TargetMode="External" /><Relationship Id="rId60" Type="http://schemas.openxmlformats.org/officeDocument/2006/relationships/hyperlink" Target="https://rover.ebay.com/rover/1/711-127632-2357-0/16?itm=333229378181&amp;user_name=lipbalmdesigns&amp;spid=6115&amp;mpre=https%3A%2F%2Fwww.ebay.com%2Fitm%2F333229378181&amp;swd=3&amp;mplxParams=user_name%2Citm%2Cswd%2Cmpre%2C&amp;sojTags=du%3Dmpre%2Citm%3Ditm%2Cuser_name%3Duser_name%2Csuri%3Dsuri%2Cspid%3Dspid%2Cswd%3Dswd%2C" TargetMode="External" /><Relationship Id="rId61" Type="http://schemas.openxmlformats.org/officeDocument/2006/relationships/hyperlink" Target="https://rover.ebay.com/rover/1/711-127632-2357-0/16?itm=333229259989&amp;user_name=lipbalmdesigns&amp;spid=2047675&amp;mpre=https%3A%2F%2Fwww.ebay.com%2Fitm%2F-%2F333229259989&amp;swd=3&amp;mplxParams=user_name%2Citm%2Cswd%2Cmpre%2C&amp;sojTags=du%3Dmpre%2Citm%3Ditm%2Cuser_name%3Duser_name%2Csuri%3Dsuri%2Cspid%3Dspid%2Cswd%3Dswd%2C" TargetMode="External" /><Relationship Id="rId62"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63"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64"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65" Type="http://schemas.openxmlformats.org/officeDocument/2006/relationships/hyperlink" Target="https://rover.ebay.com/rover/1/711-127632-2357-0/16?itm=113779737503&amp;user_name=rickylucy07&amp;spid=2047675&amp;mpre=https%3A%2F%2Fwww.ebay.com%2Fitm%2F-%2F113779737503&amp;swd=3&amp;mplxParams=user_name%2Citm%2Cswd%2Cmpre%2C&amp;sojTags=du%3Dmpre%2Citm%3Ditm%2Cuser_name%3Duser_name%2Csuri%3Dsuri%2Cspid%3Dspid%2Cswd%3Dswd%2C" TargetMode="External" /><Relationship Id="rId66" Type="http://schemas.openxmlformats.org/officeDocument/2006/relationships/hyperlink" Target="https://www.accu-chek.co.uk/contact-accu-chek-uk-and-roi" TargetMode="External" /><Relationship Id="rId67" Type="http://schemas.openxmlformats.org/officeDocument/2006/relationships/hyperlink" Target="https://asweetlife.org/recipes/" TargetMode="External" /><Relationship Id="rId68" Type="http://schemas.openxmlformats.org/officeDocument/2006/relationships/hyperlink" Target="https://www.instagram.com/p/ByD_ctrhcA3/?igshid=11c3vmo35jmbh" TargetMode="External" /><Relationship Id="rId69" Type="http://schemas.openxmlformats.org/officeDocument/2006/relationships/hyperlink" Target="https://www.instagram.com/p/ByEAdPUhOtu/?igshid=et9pyth2rrli" TargetMode="External" /><Relationship Id="rId70" Type="http://schemas.openxmlformats.org/officeDocument/2006/relationships/hyperlink" Target="https://www.instagram.com/p/ByEBt4rBHSN/?igshid=13wyi1ce13p94" TargetMode="External" /><Relationship Id="rId71" Type="http://schemas.openxmlformats.org/officeDocument/2006/relationships/hyperlink" Target="https://www.instagram.com/p/ByECUzsBiYi/?igshid=fg1pdiw3t9or" TargetMode="External" /><Relationship Id="rId72" Type="http://schemas.openxmlformats.org/officeDocument/2006/relationships/hyperlink" Target="https://www.instagram.com/p/ByEIgYqh4Mk/?igshid=1ivbo0g6fh9u5" TargetMode="External" /><Relationship Id="rId73" Type="http://schemas.openxmlformats.org/officeDocument/2006/relationships/hyperlink" Target="https://www.instagram.com/p/ByEdUFeBTMi/?igshid=6opprje106n5" TargetMode="External" /><Relationship Id="rId74" Type="http://schemas.openxmlformats.org/officeDocument/2006/relationships/hyperlink" Target="https://www.instagram.com/p/ByEgJ0oBmhZ/?igshid=kpawzevzrcfp" TargetMode="External" /><Relationship Id="rId75" Type="http://schemas.openxmlformats.org/officeDocument/2006/relationships/hyperlink" Target="https://www.instagram.com/p/ByGTwqNBQBr/?igshid=md0sw43tdbqg" TargetMode="External" /><Relationship Id="rId76" Type="http://schemas.openxmlformats.org/officeDocument/2006/relationships/hyperlink" Target="https://www.instagram.com/p/ByHegGehtLc/?igshid=1hnxi8movsuc5" TargetMode="External" /><Relationship Id="rId77" Type="http://schemas.openxmlformats.org/officeDocument/2006/relationships/hyperlink" Target="https://www.instagram.com/p/ByIfvE9hR3Z/?igshid=8dbj8p3oqydt" TargetMode="External" /><Relationship Id="rId78" Type="http://schemas.openxmlformats.org/officeDocument/2006/relationships/hyperlink" Target="https://www.instagram.com/p/ByoC5HABItH/?igshid=1ww0i07hp6hrk" TargetMode="External" /><Relationship Id="rId79" Type="http://schemas.openxmlformats.org/officeDocument/2006/relationships/hyperlink" Target="https://hangrywoman.com/5-filling-diabetes-breakfast-recipes/" TargetMode="External" /><Relationship Id="rId80" Type="http://schemas.openxmlformats.org/officeDocument/2006/relationships/hyperlink" Target="https://hangrywoman.com/5-filling-diabetes-breakfast-recipes/" TargetMode="External" /><Relationship Id="rId81" Type="http://schemas.openxmlformats.org/officeDocument/2006/relationships/hyperlink" Target="https://beyondtype2.org/" TargetMode="External" /><Relationship Id="rId82" Type="http://schemas.openxmlformats.org/officeDocument/2006/relationships/hyperlink" Target="https://www.cdc.gov/diabetes/library/features/traveling-with-diabetes.html" TargetMode="External" /><Relationship Id="rId83" Type="http://schemas.openxmlformats.org/officeDocument/2006/relationships/hyperlink" Target="https://www.cdc.gov/diabetes/library/features/traveling-with-diabetes.html" TargetMode="External" /><Relationship Id="rId84" Type="http://schemas.openxmlformats.org/officeDocument/2006/relationships/hyperlink" Target="https://www.scarymommy.com/dear-second-baby/" TargetMode="External" /><Relationship Id="rId85" Type="http://schemas.openxmlformats.org/officeDocument/2006/relationships/hyperlink" Target="https://www.accu-chek.com/device-compatibility" TargetMode="External" /><Relationship Id="rId86" Type="http://schemas.openxmlformats.org/officeDocument/2006/relationships/hyperlink" Target="https://www.accu-chekconnect.com/" TargetMode="External" /><Relationship Id="rId87" Type="http://schemas.openxmlformats.org/officeDocument/2006/relationships/hyperlink" Target="http://justalittlesuga.com/jals-event-invisible-identities-a-conversation-on-diabetes-and-disability-6-22-19/" TargetMode="External" /><Relationship Id="rId88" Type="http://schemas.openxmlformats.org/officeDocument/2006/relationships/hyperlink" Target="https://bit.ly/2I9xNTG" TargetMode="External" /><Relationship Id="rId89" Type="http://schemas.openxmlformats.org/officeDocument/2006/relationships/hyperlink" Target="https://nei.nih.gov/hvm" TargetMode="External" /><Relationship Id="rId90" Type="http://schemas.openxmlformats.org/officeDocument/2006/relationships/hyperlink" Target="http://www.diabetesforecast.org/2015/nov-dec/recipes/golden-roasted-turkey-breast.html" TargetMode="External" /><Relationship Id="rId91" Type="http://schemas.openxmlformats.org/officeDocument/2006/relationships/hyperlink" Target="http://www.diabetesforecast.org/2015/nov-dec/recipes/golden-roasted-turkey-breast.html" TargetMode="External" /><Relationship Id="rId92" Type="http://schemas.openxmlformats.org/officeDocument/2006/relationships/hyperlink" Target="https://twitter.com/MyriBeatriz/status/1134917437193891841" TargetMode="External" /><Relationship Id="rId93" Type="http://schemas.openxmlformats.org/officeDocument/2006/relationships/hyperlink" Target="https://www.accu-chek.com.ar/" TargetMode="External" /><Relationship Id="rId94" Type="http://schemas.openxmlformats.org/officeDocument/2006/relationships/hyperlink" Target="https://www.healthline.com/diabetesmine/diabetes-foot-complications-tools?utm_source=twitter&amp;utm_medium=social&amp;utm_campaign=diabetesmineom" TargetMode="External" /><Relationship Id="rId95" Type="http://schemas.openxmlformats.org/officeDocument/2006/relationships/hyperlink" Target="https://www.healthline.com/diabetesmine/apply-for-2019-diabetesmine-patient-voices-contest?utm_source=twitter&amp;utm_medium=social&amp;utm_campaign=diabetesmineom&amp;utm_content=Technology+News" TargetMode="External" /><Relationship Id="rId96" Type="http://schemas.openxmlformats.org/officeDocument/2006/relationships/hyperlink" Target="https://www.healthline.com/diabetesmine/diabetes-foot-complications-tools?utm_source=twitter&amp;utm_medium=social&amp;utm_campaign=diabetesmineom" TargetMode="External" /><Relationship Id="rId97" Type="http://schemas.openxmlformats.org/officeDocument/2006/relationships/hyperlink" Target="https://www.healthline.com/diabetesmine/american-diabetes-association-rebranding?utm_source=twitter&amp;utm_medium=social&amp;utm_campaign=diabetesmineom" TargetMode="External" /><Relationship Id="rId98" Type="http://schemas.openxmlformats.org/officeDocument/2006/relationships/hyperlink" Target="https://www.healthline.com/diabetesmine/around-diabetes-online-community-may-2019?utm_source=twitter&amp;utm_medium=social&amp;utm_campaign=diabetesmineom" TargetMode="External" /><Relationship Id="rId99" Type="http://schemas.openxmlformats.org/officeDocument/2006/relationships/hyperlink" Target="https://www.healthline.com/diabetesmine/apply-for-2019-diabetesmine-patient-voices-contest?utm_source=instagram&amp;utm_medium=social&amp;utm_campaign=diabetesmineom&amp;utm_content=Technology+News" TargetMode="External" /><Relationship Id="rId100" Type="http://schemas.openxmlformats.org/officeDocument/2006/relationships/hyperlink" Target="https://www.healthline.com/diabetesmine/apply-for-2019-diabetesmine-patient-voices-contest?utm_source=twitter&amp;utm_medium=social&amp;utm_campaign=diabetesmineom&amp;utm_content=Technology+News" TargetMode="External" /><Relationship Id="rId101" Type="http://schemas.openxmlformats.org/officeDocument/2006/relationships/hyperlink" Target="https://www.healthline.com/diabetesmine/diabetes-foot-complications-tools?utm_source=twitter&amp;utm_medium=social&amp;utm_campaign=diabetesmineom" TargetMode="External" /><Relationship Id="rId102" Type="http://schemas.openxmlformats.org/officeDocument/2006/relationships/hyperlink" Target="https://www.healthline.com/diabetesmine/american-diabetes-association-rebranding?utm_source=twitter&amp;utm_medium=social&amp;utm_campaign=diabetesmineom" TargetMode="External" /><Relationship Id="rId103" Type="http://schemas.openxmlformats.org/officeDocument/2006/relationships/hyperlink" Target="https://www.healthline.com/diabetesmine/around-diabetes-online-community-may-2019?utm_source=twitter&amp;utm_medium=social&amp;utm_campaign=diabetesmineom" TargetMode="External" /><Relationship Id="rId104" Type="http://schemas.openxmlformats.org/officeDocument/2006/relationships/hyperlink" Target="https://www.healthline.com/diabetesmine/apply-for-2019-diabetesmine-patient-voices-contest?utm_source=instagram&amp;utm_medium=social&amp;utm_campaign=diabetesmineom&amp;utm_content=Technology+News" TargetMode="External" /><Relationship Id="rId105" Type="http://schemas.openxmlformats.org/officeDocument/2006/relationships/hyperlink" Target="https://www.samsung.com/us/mobile/phones/all-other-phones/galaxy-j7-16gb--at-t--sm-j737azkaatt/" TargetMode="External" /><Relationship Id="rId106" Type="http://schemas.openxmlformats.org/officeDocument/2006/relationships/hyperlink" Target="http://hwcdn.libsyn.com/p/f/0/e/f0e5300a03c07076/Diabetes_Moments_Renza_Scibila__mixdown.mp3?c_id=44076242&amp;cs_id=44076242&amp;destination_id=1129589&amp;expiration=1559979211&amp;hwt=7dc9a9bbe70e6b1a71e34706fe94c84e" TargetMode="External" /><Relationship Id="rId107" Type="http://schemas.openxmlformats.org/officeDocument/2006/relationships/hyperlink" Target="http://hwcdn.libsyn.com/p/f/0/e/f0e5300a03c07076/Diabetes_Moments_Renza_Scibila__mixdown.mp3?c_id=44076242&amp;cs_id=44076242&amp;destination_id=1129589&amp;expiration=1559979211&amp;hwt=7dc9a9bbe70e6b1a71e34706fe94c84e" TargetMode="External" /><Relationship Id="rId108" Type="http://schemas.openxmlformats.org/officeDocument/2006/relationships/hyperlink" Target="http://diabetesmoments.inspirationexchange.libsynpro.com/episode-7-friends-for-life-with-jeff-hitchcock-children-with-diabetes" TargetMode="External" /><Relationship Id="rId109" Type="http://schemas.openxmlformats.org/officeDocument/2006/relationships/hyperlink" Target="https://www.accu-chek.com/" TargetMode="External" /><Relationship Id="rId110" Type="http://schemas.openxmlformats.org/officeDocument/2006/relationships/hyperlink" Target="https://twitter.com/kookyk8/status/1138050690406854659" TargetMode="External" /><Relationship Id="rId111" Type="http://schemas.openxmlformats.org/officeDocument/2006/relationships/hyperlink" Target="https://www.accu-chek.com/device-compatibility" TargetMode="External" /><Relationship Id="rId112" Type="http://schemas.openxmlformats.org/officeDocument/2006/relationships/hyperlink" Target="https://diabetessisters.org/newsletter/diabetessisters-seattle-wa" TargetMode="External" /><Relationship Id="rId113" Type="http://schemas.openxmlformats.org/officeDocument/2006/relationships/hyperlink" Target="https://twitter.com/diabetessisters/status/1134452156843679745" TargetMode="External" /><Relationship Id="rId114" Type="http://schemas.openxmlformats.org/officeDocument/2006/relationships/hyperlink" Target="https://www.accu-chek.in/contact-us" TargetMode="External" /><Relationship Id="rId115" Type="http://schemas.openxmlformats.org/officeDocument/2006/relationships/hyperlink" Target="https://www.accu-chek.com/microsites/guide" TargetMode="External" /><Relationship Id="rId116" Type="http://schemas.openxmlformats.org/officeDocument/2006/relationships/hyperlink" Target="https://www.accu-chek.com/chat-live-now" TargetMode="External" /><Relationship Id="rId117" Type="http://schemas.openxmlformats.org/officeDocument/2006/relationships/hyperlink" Target="https://accuchek.custhelp.com/app/chat/chat_launch" TargetMode="External" /><Relationship Id="rId118" Type="http://schemas.openxmlformats.org/officeDocument/2006/relationships/hyperlink" Target="https://www.accu-chek.nl/programmas/zou-insulinepomptherapie-geschikt-kunnen-zijn" TargetMode="External" /><Relationship Id="rId119" Type="http://schemas.openxmlformats.org/officeDocument/2006/relationships/hyperlink" Target="https://www.accu-chek.nl/basiskennis-diabetes/tips-om-gemakkelijker-te-testen" TargetMode="External" /><Relationship Id="rId120" Type="http://schemas.openxmlformats.org/officeDocument/2006/relationships/hyperlink" Target="https://www.accu-chek.nl/eversense-zelf-aanschaffen" TargetMode="External" /><Relationship Id="rId121" Type="http://schemas.openxmlformats.org/officeDocument/2006/relationships/hyperlink" Target="https://www.accu-chek.nl/basiskennis-diabetes/wat-diabetes" TargetMode="External" /><Relationship Id="rId122" Type="http://schemas.openxmlformats.org/officeDocument/2006/relationships/hyperlink" Target="https://www.accu-chek.nl/bestelformulier-accu-chek-mobile-draadloze-adapter" TargetMode="External" /><Relationship Id="rId123" Type="http://schemas.openxmlformats.org/officeDocument/2006/relationships/hyperlink" Target="https://www.accu-chek.nl/basiskennis-diabetes/gesprek-met-je-arts" TargetMode="External" /><Relationship Id="rId124" Type="http://schemas.openxmlformats.org/officeDocument/2006/relationships/hyperlink" Target="https://www.accu-chek.nl/ervaringen/met-mysugr-krijg-ik-grip-op-mijn-diabetes" TargetMode="External" /><Relationship Id="rId125" Type="http://schemas.openxmlformats.org/officeDocument/2006/relationships/hyperlink" Target="https://www.accu-chek.nl/aanvraag-leeninsulinepomp-voor-vakantie" TargetMode="External" /><Relationship Id="rId126" Type="http://schemas.openxmlformats.org/officeDocument/2006/relationships/hyperlink" Target="https://www.accu-chek.com/device-compatibility" TargetMode="External" /><Relationship Id="rId127" Type="http://schemas.openxmlformats.org/officeDocument/2006/relationships/hyperlink" Target="https://www.accu-chek.com/chat-live-now" TargetMode="External" /><Relationship Id="rId128" Type="http://schemas.openxmlformats.org/officeDocument/2006/relationships/hyperlink" Target="https://mysugr.com/apps/" TargetMode="External" /><Relationship Id="rId129" Type="http://schemas.openxmlformats.org/officeDocument/2006/relationships/hyperlink" Target="http://diabetesmoments.inspirationexchange.libsynpro.com/episode-5-humor-complications-and-outreach-with-chelcie-rice-comedian" TargetMode="External" /><Relationship Id="rId130"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31"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32"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33" Type="http://schemas.openxmlformats.org/officeDocument/2006/relationships/hyperlink" Target="https://pbs.twimg.com/media/D76gRsuWwAEbKt4.jpg" TargetMode="External" /><Relationship Id="rId134" Type="http://schemas.openxmlformats.org/officeDocument/2006/relationships/hyperlink" Target="https://pbs.twimg.com/media/D7vR9TiXoAYM4HM.jpg" TargetMode="External" /><Relationship Id="rId135" Type="http://schemas.openxmlformats.org/officeDocument/2006/relationships/hyperlink" Target="https://pbs.twimg.com/media/D8Fl2RhWkAMcFJY.jpg" TargetMode="External" /><Relationship Id="rId136" Type="http://schemas.openxmlformats.org/officeDocument/2006/relationships/hyperlink" Target="https://pbs.twimg.com/media/D8cZqIWXsAAN7sT.png" TargetMode="External" /><Relationship Id="rId137" Type="http://schemas.openxmlformats.org/officeDocument/2006/relationships/hyperlink" Target="https://pbs.twimg.com/media/D86MHT3VsAARSzv.jpg" TargetMode="External" /><Relationship Id="rId138" Type="http://schemas.openxmlformats.org/officeDocument/2006/relationships/hyperlink" Target="https://pbs.twimg.com/media/D9H38z8XYAEeDkC.jpg" TargetMode="External" /><Relationship Id="rId139" Type="http://schemas.openxmlformats.org/officeDocument/2006/relationships/hyperlink" Target="https://pbs.twimg.com/media/D6elJx_WsAAlQVq.jpg" TargetMode="External" /><Relationship Id="rId140" Type="http://schemas.openxmlformats.org/officeDocument/2006/relationships/hyperlink" Target="https://pbs.twimg.com/media/D7w4Zk8WsAAuOiE.jpg" TargetMode="External" /><Relationship Id="rId141" Type="http://schemas.openxmlformats.org/officeDocument/2006/relationships/hyperlink" Target="https://pbs.twimg.com/media/D7w5H4mW0AwL5IA.jpg" TargetMode="External" /><Relationship Id="rId142" Type="http://schemas.openxmlformats.org/officeDocument/2006/relationships/hyperlink" Target="https://pbs.twimg.com/media/D8LDSAMXUAA8jXi.jpg" TargetMode="External" /><Relationship Id="rId143" Type="http://schemas.openxmlformats.org/officeDocument/2006/relationships/hyperlink" Target="https://pbs.twimg.com/media/D8QFcUsXYAI11zP.png" TargetMode="External" /><Relationship Id="rId144" Type="http://schemas.openxmlformats.org/officeDocument/2006/relationships/hyperlink" Target="https://pbs.twimg.com/media/D9Cgg8RWkAY4-wN.jpg" TargetMode="External" /><Relationship Id="rId145" Type="http://schemas.openxmlformats.org/officeDocument/2006/relationships/hyperlink" Target="https://pbs.twimg.com/media/D8JEXJIX4AAbJbS.jpg" TargetMode="External" /><Relationship Id="rId146" Type="http://schemas.openxmlformats.org/officeDocument/2006/relationships/hyperlink" Target="https://pbs.twimg.com/media/D7vR9TiXoAYM4HM.jpg" TargetMode="External" /><Relationship Id="rId147" Type="http://schemas.openxmlformats.org/officeDocument/2006/relationships/hyperlink" Target="https://pbs.twimg.com/ext_tw_video_thumb/1136143601187078144/pu/img/NkEGSzZpB6E4ZDf3.jpg" TargetMode="External" /><Relationship Id="rId148" Type="http://schemas.openxmlformats.org/officeDocument/2006/relationships/hyperlink" Target="https://pbs.twimg.com/ext_tw_video_thumb/1136617524152471553/pu/img/PRAmH0NjFylYopL7.jpg" TargetMode="External" /><Relationship Id="rId149" Type="http://schemas.openxmlformats.org/officeDocument/2006/relationships/hyperlink" Target="https://pbs.twimg.com/ext_tw_video_thumb/1137760950155694081/pu/img/lQDwavE6lLN8CIhW.jpg" TargetMode="External" /><Relationship Id="rId150" Type="http://schemas.openxmlformats.org/officeDocument/2006/relationships/hyperlink" Target="https://pbs.twimg.com/media/D89YrvGW4AIqzdy.jpg" TargetMode="External" /><Relationship Id="rId151" Type="http://schemas.openxmlformats.org/officeDocument/2006/relationships/hyperlink" Target="https://pbs.twimg.com/ext_tw_video_thumb/1140006393010884608/pu/img/swcM2m2wgd9K9w-Q.jpg" TargetMode="External" /><Relationship Id="rId152" Type="http://schemas.openxmlformats.org/officeDocument/2006/relationships/hyperlink" Target="https://pbs.twimg.com/media/D9WR9hdW4AElUHk.jpg" TargetMode="External" /><Relationship Id="rId153" Type="http://schemas.openxmlformats.org/officeDocument/2006/relationships/hyperlink" Target="https://pbs.twimg.com/ext_tw_video_thumb/1141382613799772161/pu/img/4NorFphbDep04Z67.jpg" TargetMode="External" /><Relationship Id="rId154" Type="http://schemas.openxmlformats.org/officeDocument/2006/relationships/hyperlink" Target="https://pbs.twimg.com/tweet_video_thumb/D70_pXVXoAAhViH.jpg" TargetMode="External" /><Relationship Id="rId155" Type="http://schemas.openxmlformats.org/officeDocument/2006/relationships/hyperlink" Target="https://pbs.twimg.com/tweet_video_thumb/D75batpWwAELXTe.jpg" TargetMode="External" /><Relationship Id="rId156" Type="http://schemas.openxmlformats.org/officeDocument/2006/relationships/hyperlink" Target="https://pbs.twimg.com/media/D75fdClU8AEYsDI.jpg" TargetMode="External" /><Relationship Id="rId157" Type="http://schemas.openxmlformats.org/officeDocument/2006/relationships/hyperlink" Target="https://pbs.twimg.com/tweet_video_thumb/D76fg95W4AEb7oH.jpg" TargetMode="External" /><Relationship Id="rId158" Type="http://schemas.openxmlformats.org/officeDocument/2006/relationships/hyperlink" Target="https://pbs.twimg.com/media/D724w3WWsAACvPa.jpg" TargetMode="External" /><Relationship Id="rId159" Type="http://schemas.openxmlformats.org/officeDocument/2006/relationships/hyperlink" Target="https://pbs.twimg.com/media/D76nottXYAUNC1x.jpg" TargetMode="External" /><Relationship Id="rId160" Type="http://schemas.openxmlformats.org/officeDocument/2006/relationships/hyperlink" Target="https://pbs.twimg.com/media/D704DWlWwAA7739.jpg" TargetMode="External" /><Relationship Id="rId161" Type="http://schemas.openxmlformats.org/officeDocument/2006/relationships/hyperlink" Target="https://pbs.twimg.com/media/D75kFdKXoAAGY5q.jpg" TargetMode="External" /><Relationship Id="rId162" Type="http://schemas.openxmlformats.org/officeDocument/2006/relationships/hyperlink" Target="https://pbs.twimg.com/media/D75kFdKXoAAGY5q.jpg" TargetMode="External" /><Relationship Id="rId163" Type="http://schemas.openxmlformats.org/officeDocument/2006/relationships/hyperlink" Target="https://pbs.twimg.com/media/D7u_WFJWkAEjGjK.png" TargetMode="External" /><Relationship Id="rId164" Type="http://schemas.openxmlformats.org/officeDocument/2006/relationships/hyperlink" Target="https://pbs.twimg.com/media/D70QpaIW4AQD-Wv.png" TargetMode="External" /><Relationship Id="rId165" Type="http://schemas.openxmlformats.org/officeDocument/2006/relationships/hyperlink" Target="https://pbs.twimg.com/media/D70Jw9RW4AA0hec.png" TargetMode="External" /><Relationship Id="rId166" Type="http://schemas.openxmlformats.org/officeDocument/2006/relationships/hyperlink" Target="https://pbs.twimg.com/media/D70O-4qWsAAz78V.png" TargetMode="External" /><Relationship Id="rId167" Type="http://schemas.openxmlformats.org/officeDocument/2006/relationships/hyperlink" Target="https://pbs.twimg.com/media/D75WQbZWkAAXMbz.png" TargetMode="External" /><Relationship Id="rId168" Type="http://schemas.openxmlformats.org/officeDocument/2006/relationships/hyperlink" Target="https://pbs.twimg.com/media/D8Iwn18WkAA2Q2z.png" TargetMode="External" /><Relationship Id="rId169" Type="http://schemas.openxmlformats.org/officeDocument/2006/relationships/hyperlink" Target="https://pbs.twimg.com/media/D70O-4qWsAAz78V.png" TargetMode="External" /><Relationship Id="rId170" Type="http://schemas.openxmlformats.org/officeDocument/2006/relationships/hyperlink" Target="https://pbs.twimg.com/media/D8Q9Qk3UEAAhirl.jpg" TargetMode="External" /><Relationship Id="rId171" Type="http://schemas.openxmlformats.org/officeDocument/2006/relationships/hyperlink" Target="https://pbs.twimg.com/media/D8KL5yoXsAIAxZL.jpg" TargetMode="External" /><Relationship Id="rId172" Type="http://schemas.openxmlformats.org/officeDocument/2006/relationships/hyperlink" Target="https://pbs.twimg.com/media/D8pb-3nUIAEGgip.jpg" TargetMode="External" /><Relationship Id="rId173" Type="http://schemas.openxmlformats.org/officeDocument/2006/relationships/hyperlink" Target="https://pbs.twimg.com/media/D8vLXHuX4AEVsba.jpg" TargetMode="External" /><Relationship Id="rId174" Type="http://schemas.openxmlformats.org/officeDocument/2006/relationships/hyperlink" Target="https://pbs.twimg.com/media/D5FdNwoX4AACAOO.jpg" TargetMode="External" /><Relationship Id="rId175" Type="http://schemas.openxmlformats.org/officeDocument/2006/relationships/hyperlink" Target="https://pbs.twimg.com/ext_tw_video_thumb/1121780711990673408/pu/img/e0c4iKeCQfmzPPP8.jpg" TargetMode="External" /><Relationship Id="rId176" Type="http://schemas.openxmlformats.org/officeDocument/2006/relationships/hyperlink" Target="https://pbs.twimg.com/media/D7kIA1iW0AAz5xb.jpg" TargetMode="External" /><Relationship Id="rId177" Type="http://schemas.openxmlformats.org/officeDocument/2006/relationships/hyperlink" Target="https://pbs.twimg.com/media/D7kIrCHWwAEVSkP.jpg" TargetMode="External" /><Relationship Id="rId178" Type="http://schemas.openxmlformats.org/officeDocument/2006/relationships/hyperlink" Target="https://pbs.twimg.com/media/D7kI3BhXsAAhgEL.jpg" TargetMode="External" /><Relationship Id="rId179" Type="http://schemas.openxmlformats.org/officeDocument/2006/relationships/hyperlink" Target="https://pbs.twimg.com/media/D7kJK1nWwAEJJSJ.jpg" TargetMode="External" /><Relationship Id="rId180" Type="http://schemas.openxmlformats.org/officeDocument/2006/relationships/hyperlink" Target="https://pbs.twimg.com/media/D7kJkTnW0AAGIdG.jpg" TargetMode="External" /><Relationship Id="rId181" Type="http://schemas.openxmlformats.org/officeDocument/2006/relationships/hyperlink" Target="https://pbs.twimg.com/media/D7kJuZyXkAIPVo3.jpg" TargetMode="External" /><Relationship Id="rId182" Type="http://schemas.openxmlformats.org/officeDocument/2006/relationships/hyperlink" Target="https://pbs.twimg.com/media/D7kKH3JW0AU_d5r.jpg" TargetMode="External" /><Relationship Id="rId183" Type="http://schemas.openxmlformats.org/officeDocument/2006/relationships/hyperlink" Target="https://pbs.twimg.com/media/D7kKuXFXoAARh24.jpg" TargetMode="External" /><Relationship Id="rId184" Type="http://schemas.openxmlformats.org/officeDocument/2006/relationships/hyperlink" Target="https://pbs.twimg.com/ext_tw_video_thumb/1132948848672956418/pu/img/EQVFY63iuMStKyji.jpg" TargetMode="External" /><Relationship Id="rId185" Type="http://schemas.openxmlformats.org/officeDocument/2006/relationships/hyperlink" Target="https://pbs.twimg.com/media/D7kLPIWWwAAl1S1.jpg" TargetMode="External" /><Relationship Id="rId186" Type="http://schemas.openxmlformats.org/officeDocument/2006/relationships/hyperlink" Target="https://pbs.twimg.com/media/D7kLlTuXkAU0zTh.jpg" TargetMode="External" /><Relationship Id="rId187" Type="http://schemas.openxmlformats.org/officeDocument/2006/relationships/hyperlink" Target="https://pbs.twimg.com/media/D7kSMNyXsAAmyjJ.jpg" TargetMode="External" /><Relationship Id="rId188" Type="http://schemas.openxmlformats.org/officeDocument/2006/relationships/hyperlink" Target="https://pbs.twimg.com/media/D7kSoANXoAEZ5z8.jpg" TargetMode="External" /><Relationship Id="rId189" Type="http://schemas.openxmlformats.org/officeDocument/2006/relationships/hyperlink" Target="https://pbs.twimg.com/media/D8Tny4XUwAEchcJ.jpg" TargetMode="External" /><Relationship Id="rId190" Type="http://schemas.openxmlformats.org/officeDocument/2006/relationships/hyperlink" Target="https://pbs.twimg.com/media/D8s-pMaXoAAJbEG.jpg" TargetMode="External" /><Relationship Id="rId191" Type="http://schemas.openxmlformats.org/officeDocument/2006/relationships/hyperlink" Target="https://pbs.twimg.com/media/D8XxtPKXkAA5RXu.jpg" TargetMode="External" /><Relationship Id="rId192" Type="http://schemas.openxmlformats.org/officeDocument/2006/relationships/hyperlink" Target="https://pbs.twimg.com/media/D9cZiWJXkAAZ1Ra.jpg" TargetMode="External" /><Relationship Id="rId193" Type="http://schemas.openxmlformats.org/officeDocument/2006/relationships/hyperlink" Target="https://pbs.twimg.com/media/D9uZdBCWwAAy7Zz.jpg" TargetMode="External" /><Relationship Id="rId194" Type="http://schemas.openxmlformats.org/officeDocument/2006/relationships/hyperlink" Target="https://pbs.twimg.com/media/D76gRsuWwAEbKt4.jpg" TargetMode="External" /><Relationship Id="rId195" Type="http://schemas.openxmlformats.org/officeDocument/2006/relationships/hyperlink" Target="http://pbs.twimg.com/profile_images/1113495658831523840/HoGZJHWe_normal.jpg" TargetMode="External" /><Relationship Id="rId196" Type="http://schemas.openxmlformats.org/officeDocument/2006/relationships/hyperlink" Target="https://pbs.twimg.com/media/D7vR9TiXoAYM4HM.jpg" TargetMode="External" /><Relationship Id="rId197" Type="http://schemas.openxmlformats.org/officeDocument/2006/relationships/hyperlink" Target="http://pbs.twimg.com/profile_images/1133484647722225666/FsXR--nP_normal.jpg" TargetMode="External" /><Relationship Id="rId198" Type="http://schemas.openxmlformats.org/officeDocument/2006/relationships/hyperlink" Target="http://pbs.twimg.com/profile_images/3325717793/2cb311831031ee08061c4e11a9abeabb_normal.jpeg" TargetMode="External" /><Relationship Id="rId199" Type="http://schemas.openxmlformats.org/officeDocument/2006/relationships/hyperlink" Target="http://pbs.twimg.com/profile_images/1043113781016973313/aFcH7Q7d_normal.jpg" TargetMode="External" /><Relationship Id="rId200" Type="http://schemas.openxmlformats.org/officeDocument/2006/relationships/hyperlink" Target="http://pbs.twimg.com/profile_images/676062734237216768/ifBvf6Ju_normal.jpg" TargetMode="External" /><Relationship Id="rId201" Type="http://schemas.openxmlformats.org/officeDocument/2006/relationships/hyperlink" Target="http://pbs.twimg.com/profile_images/676062734237216768/ifBvf6Ju_normal.jpg" TargetMode="External" /><Relationship Id="rId202" Type="http://schemas.openxmlformats.org/officeDocument/2006/relationships/hyperlink" Target="http://pbs.twimg.com/profile_images/1102069437044158465/DmyIp86x_normal.jpg" TargetMode="External" /><Relationship Id="rId203" Type="http://schemas.openxmlformats.org/officeDocument/2006/relationships/hyperlink" Target="http://pbs.twimg.com/profile_images/1102069437044158465/DmyIp86x_normal.jpg" TargetMode="External" /><Relationship Id="rId204" Type="http://schemas.openxmlformats.org/officeDocument/2006/relationships/hyperlink" Target="http://pbs.twimg.com/profile_images/1108929568910524417/hyjFg_HE_normal.png" TargetMode="External" /><Relationship Id="rId205" Type="http://schemas.openxmlformats.org/officeDocument/2006/relationships/hyperlink" Target="http://pbs.twimg.com/profile_images/1071898182135750656/VPUUS-da_normal.jpg" TargetMode="External" /><Relationship Id="rId206" Type="http://schemas.openxmlformats.org/officeDocument/2006/relationships/hyperlink" Target="http://pbs.twimg.com/profile_images/3588433064/a8d500ce8b528105c9962c1b4adf408d_normal.jpeg" TargetMode="External" /><Relationship Id="rId207" Type="http://schemas.openxmlformats.org/officeDocument/2006/relationships/hyperlink" Target="http://pbs.twimg.com/profile_images/1118651123202711554/_finnLog_normal.jpg" TargetMode="External" /><Relationship Id="rId208" Type="http://schemas.openxmlformats.org/officeDocument/2006/relationships/hyperlink" Target="https://pbs.twimg.com/media/D8Fl2RhWkAMcFJY.jpg" TargetMode="External" /><Relationship Id="rId209" Type="http://schemas.openxmlformats.org/officeDocument/2006/relationships/hyperlink" Target="http://pbs.twimg.com/profile_images/1028030354001723392/CdsrmM6i_normal.jpg" TargetMode="External" /><Relationship Id="rId210" Type="http://schemas.openxmlformats.org/officeDocument/2006/relationships/hyperlink" Target="http://pbs.twimg.com/profile_images/2482831662/mg7omcrl0u2mbso76fjh_normal.jpeg" TargetMode="External" /><Relationship Id="rId211" Type="http://schemas.openxmlformats.org/officeDocument/2006/relationships/hyperlink" Target="http://pbs.twimg.com/profile_images/1140582060119199749/om3R6uQY_normal.png" TargetMode="External" /><Relationship Id="rId212" Type="http://schemas.openxmlformats.org/officeDocument/2006/relationships/hyperlink" Target="http://pbs.twimg.com/profile_images/966077246464253953/MHxANugM_normal.jpg" TargetMode="External" /><Relationship Id="rId213" Type="http://schemas.openxmlformats.org/officeDocument/2006/relationships/hyperlink" Target="http://pbs.twimg.com/profile_images/558054322726903808/g2BelW-G_normal.jpeg" TargetMode="External" /><Relationship Id="rId214" Type="http://schemas.openxmlformats.org/officeDocument/2006/relationships/hyperlink" Target="http://pbs.twimg.com/profile_images/1108035346707763200/u78z4edw_normal.jpg" TargetMode="External" /><Relationship Id="rId215" Type="http://schemas.openxmlformats.org/officeDocument/2006/relationships/hyperlink" Target="http://pbs.twimg.com/profile_images/1122600513994993666/NPfL84Md_normal.jpg" TargetMode="External" /><Relationship Id="rId216" Type="http://schemas.openxmlformats.org/officeDocument/2006/relationships/hyperlink" Target="http://pbs.twimg.com/profile_images/926301378238205952/rQ93UDfz_normal.jpg" TargetMode="External" /><Relationship Id="rId217" Type="http://schemas.openxmlformats.org/officeDocument/2006/relationships/hyperlink" Target="http://pbs.twimg.com/profile_images/1099682435233710081/ftCa5SNk_normal.jpg" TargetMode="External" /><Relationship Id="rId218" Type="http://schemas.openxmlformats.org/officeDocument/2006/relationships/hyperlink" Target="http://pbs.twimg.com/profile_images/431861340614176768/A50KdBJX_normal.jpeg" TargetMode="External" /><Relationship Id="rId219" Type="http://schemas.openxmlformats.org/officeDocument/2006/relationships/hyperlink" Target="http://pbs.twimg.com/profile_images/1112013081872396293/M4-ePv6w_normal.jpg" TargetMode="External" /><Relationship Id="rId220" Type="http://schemas.openxmlformats.org/officeDocument/2006/relationships/hyperlink" Target="http://pbs.twimg.com/profile_images/1090091248105467910/GGJ3ZMrm_normal.jpg" TargetMode="External" /><Relationship Id="rId221" Type="http://schemas.openxmlformats.org/officeDocument/2006/relationships/hyperlink" Target="http://pbs.twimg.com/profile_images/782931488778153984/b6Vekxzz_normal.jpg" TargetMode="External" /><Relationship Id="rId222" Type="http://schemas.openxmlformats.org/officeDocument/2006/relationships/hyperlink" Target="http://pbs.twimg.com/profile_images/1136139926473453568/H4rK52Pc_normal.jpg" TargetMode="External" /><Relationship Id="rId223" Type="http://schemas.openxmlformats.org/officeDocument/2006/relationships/hyperlink" Target="http://pbs.twimg.com/profile_images/1125333144121614336/TS0hchxH_normal.jpg" TargetMode="External" /><Relationship Id="rId224" Type="http://schemas.openxmlformats.org/officeDocument/2006/relationships/hyperlink" Target="http://pbs.twimg.com/profile_images/1067488823389683712/TQjEWoeD_normal.jpg" TargetMode="External" /><Relationship Id="rId225" Type="http://schemas.openxmlformats.org/officeDocument/2006/relationships/hyperlink" Target="http://pbs.twimg.com/profile_images/665529427498041348/SJQpfcEb_normal.jpg" TargetMode="External" /><Relationship Id="rId226" Type="http://schemas.openxmlformats.org/officeDocument/2006/relationships/hyperlink" Target="http://pbs.twimg.com/profile_images/1128733158013394945/N8x0Bei7_normal.jpg" TargetMode="External" /><Relationship Id="rId227" Type="http://schemas.openxmlformats.org/officeDocument/2006/relationships/hyperlink" Target="http://pbs.twimg.com/profile_images/1109512491988594688/NjPeZgPD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498935244117250048/ys75pcov_normal.jpeg" TargetMode="External" /><Relationship Id="rId230" Type="http://schemas.openxmlformats.org/officeDocument/2006/relationships/hyperlink" Target="http://pbs.twimg.com/profile_images/1062427635404472322/ohEi3hbI_normal.png" TargetMode="External" /><Relationship Id="rId231" Type="http://schemas.openxmlformats.org/officeDocument/2006/relationships/hyperlink" Target="http://pbs.twimg.com/profile_images/2173705988/2012-04-28_13-58-56_688_1__normal.jpg" TargetMode="External" /><Relationship Id="rId232" Type="http://schemas.openxmlformats.org/officeDocument/2006/relationships/hyperlink" Target="http://pbs.twimg.com/profile_images/2173705988/2012-04-28_13-58-56_688_1__normal.jpg" TargetMode="External" /><Relationship Id="rId233" Type="http://schemas.openxmlformats.org/officeDocument/2006/relationships/hyperlink" Target="http://pbs.twimg.com/profile_images/2173705988/2012-04-28_13-58-56_688_1__normal.jpg" TargetMode="External" /><Relationship Id="rId234" Type="http://schemas.openxmlformats.org/officeDocument/2006/relationships/hyperlink" Target="http://pbs.twimg.com/profile_images/2173705988/2012-04-28_13-58-56_688_1__normal.jpg" TargetMode="External" /><Relationship Id="rId235" Type="http://schemas.openxmlformats.org/officeDocument/2006/relationships/hyperlink" Target="http://pbs.twimg.com/profile_images/1082042793911074817/Zcfd7FVy_normal.jpg" TargetMode="External" /><Relationship Id="rId236" Type="http://schemas.openxmlformats.org/officeDocument/2006/relationships/hyperlink" Target="https://pbs.twimg.com/media/D8cZqIWXsAAN7sT.png" TargetMode="External" /><Relationship Id="rId237" Type="http://schemas.openxmlformats.org/officeDocument/2006/relationships/hyperlink" Target="http://pbs.twimg.com/profile_images/1080958313532133378/K0P0Yp5f_normal.jpg" TargetMode="External" /><Relationship Id="rId238" Type="http://schemas.openxmlformats.org/officeDocument/2006/relationships/hyperlink" Target="http://pbs.twimg.com/profile_images/1092519455844896769/aZmBJYcC_normal.jpg" TargetMode="External" /><Relationship Id="rId239" Type="http://schemas.openxmlformats.org/officeDocument/2006/relationships/hyperlink" Target="http://pbs.twimg.com/profile_images/1137613366745128960/S_4ZwTfx_normal.jpg" TargetMode="External" /><Relationship Id="rId240" Type="http://schemas.openxmlformats.org/officeDocument/2006/relationships/hyperlink" Target="http://pbs.twimg.com/profile_images/1134678811285622785/zG_purS6_normal.jpg" TargetMode="External" /><Relationship Id="rId241" Type="http://schemas.openxmlformats.org/officeDocument/2006/relationships/hyperlink" Target="http://pbs.twimg.com/profile_images/430171399760519170/lgOJZ1d3_normal.jpeg" TargetMode="External" /><Relationship Id="rId242" Type="http://schemas.openxmlformats.org/officeDocument/2006/relationships/hyperlink" Target="http://pbs.twimg.com/profile_images/1069692795588349952/_FfPT1-n_normal.jpg" TargetMode="External" /><Relationship Id="rId243" Type="http://schemas.openxmlformats.org/officeDocument/2006/relationships/hyperlink" Target="http://pbs.twimg.com/profile_images/727657945740263425/7vc-avWU_normal.jpg" TargetMode="External" /><Relationship Id="rId244" Type="http://schemas.openxmlformats.org/officeDocument/2006/relationships/hyperlink" Target="https://pbs.twimg.com/media/D86MHT3VsAARSzv.jpg" TargetMode="External" /><Relationship Id="rId245" Type="http://schemas.openxmlformats.org/officeDocument/2006/relationships/hyperlink" Target="http://pbs.twimg.com/profile_images/1092786664374706177/aqHN4bdn_normal.jpg" TargetMode="External" /><Relationship Id="rId246" Type="http://schemas.openxmlformats.org/officeDocument/2006/relationships/hyperlink" Target="http://pbs.twimg.com/profile_images/1092786664374706177/aqHN4bdn_normal.jpg" TargetMode="External" /><Relationship Id="rId247" Type="http://schemas.openxmlformats.org/officeDocument/2006/relationships/hyperlink" Target="http://pbs.twimg.com/profile_images/843312466280960000/lGHSSd0X_normal.jpg" TargetMode="External" /><Relationship Id="rId248" Type="http://schemas.openxmlformats.org/officeDocument/2006/relationships/hyperlink" Target="http://pbs.twimg.com/profile_images/843312466280960000/lGHSSd0X_normal.jpg" TargetMode="External" /><Relationship Id="rId249" Type="http://schemas.openxmlformats.org/officeDocument/2006/relationships/hyperlink" Target="http://pbs.twimg.com/profile_images/843312466280960000/lGHSSd0X_normal.jpg" TargetMode="External" /><Relationship Id="rId250" Type="http://schemas.openxmlformats.org/officeDocument/2006/relationships/hyperlink" Target="http://pbs.twimg.com/profile_images/843312466280960000/lGHSSd0X_normal.jpg" TargetMode="External" /><Relationship Id="rId251" Type="http://schemas.openxmlformats.org/officeDocument/2006/relationships/hyperlink" Target="http://pbs.twimg.com/profile_images/843312466280960000/lGHSSd0X_normal.jpg" TargetMode="External" /><Relationship Id="rId252" Type="http://schemas.openxmlformats.org/officeDocument/2006/relationships/hyperlink" Target="http://pbs.twimg.com/profile_images/843312466280960000/lGHSSd0X_normal.jpg" TargetMode="External" /><Relationship Id="rId253" Type="http://schemas.openxmlformats.org/officeDocument/2006/relationships/hyperlink" Target="http://pbs.twimg.com/profile_images/843312466280960000/lGHSSd0X_normal.jpg" TargetMode="External" /><Relationship Id="rId254" Type="http://schemas.openxmlformats.org/officeDocument/2006/relationships/hyperlink" Target="http://pbs.twimg.com/profile_images/843312466280960000/lGHSSd0X_normal.jpg" TargetMode="External" /><Relationship Id="rId255" Type="http://schemas.openxmlformats.org/officeDocument/2006/relationships/hyperlink" Target="http://pbs.twimg.com/profile_images/843312466280960000/lGHSSd0X_normal.jpg" TargetMode="External" /><Relationship Id="rId256" Type="http://schemas.openxmlformats.org/officeDocument/2006/relationships/hyperlink" Target="http://pbs.twimg.com/profile_images/843312466280960000/lGHSSd0X_normal.jpg" TargetMode="External" /><Relationship Id="rId257" Type="http://schemas.openxmlformats.org/officeDocument/2006/relationships/hyperlink" Target="http://pbs.twimg.com/profile_images/843312466280960000/lGHSSd0X_normal.jpg" TargetMode="External" /><Relationship Id="rId258" Type="http://schemas.openxmlformats.org/officeDocument/2006/relationships/hyperlink" Target="http://pbs.twimg.com/profile_images/843312466280960000/lGHSSd0X_normal.jpg" TargetMode="External" /><Relationship Id="rId259" Type="http://schemas.openxmlformats.org/officeDocument/2006/relationships/hyperlink" Target="http://pbs.twimg.com/profile_images/843312466280960000/lGHSSd0X_normal.jpg" TargetMode="External" /><Relationship Id="rId260" Type="http://schemas.openxmlformats.org/officeDocument/2006/relationships/hyperlink" Target="http://pbs.twimg.com/profile_images/843312466280960000/lGHSSd0X_normal.jpg" TargetMode="External" /><Relationship Id="rId261" Type="http://schemas.openxmlformats.org/officeDocument/2006/relationships/hyperlink" Target="http://pbs.twimg.com/profile_images/843312466280960000/lGHSSd0X_normal.jpg" TargetMode="External" /><Relationship Id="rId262" Type="http://schemas.openxmlformats.org/officeDocument/2006/relationships/hyperlink" Target="http://pbs.twimg.com/profile_images/843312466280960000/lGHSSd0X_normal.jpg" TargetMode="External" /><Relationship Id="rId263" Type="http://schemas.openxmlformats.org/officeDocument/2006/relationships/hyperlink" Target="http://pbs.twimg.com/profile_images/843312466280960000/lGHSSd0X_normal.jpg" TargetMode="External" /><Relationship Id="rId264" Type="http://schemas.openxmlformats.org/officeDocument/2006/relationships/hyperlink" Target="https://pbs.twimg.com/media/D9H38z8XYAEeDkC.jpg" TargetMode="External" /><Relationship Id="rId265" Type="http://schemas.openxmlformats.org/officeDocument/2006/relationships/hyperlink" Target="https://pbs.twimg.com/media/D6elJx_WsAAlQVq.jpg" TargetMode="External" /><Relationship Id="rId266" Type="http://schemas.openxmlformats.org/officeDocument/2006/relationships/hyperlink" Target="https://pbs.twimg.com/media/D7w4Zk8WsAAuOiE.jpg" TargetMode="External" /><Relationship Id="rId267" Type="http://schemas.openxmlformats.org/officeDocument/2006/relationships/hyperlink" Target="https://pbs.twimg.com/media/D7w5H4mW0AwL5IA.jpg" TargetMode="External" /><Relationship Id="rId268" Type="http://schemas.openxmlformats.org/officeDocument/2006/relationships/hyperlink" Target="http://pbs.twimg.com/profile_images/1108400744191967233/DTqBl-kM_normal.png" TargetMode="External" /><Relationship Id="rId269" Type="http://schemas.openxmlformats.org/officeDocument/2006/relationships/hyperlink" Target="https://pbs.twimg.com/media/D8LDSAMXUAA8jXi.jpg" TargetMode="External" /><Relationship Id="rId270" Type="http://schemas.openxmlformats.org/officeDocument/2006/relationships/hyperlink" Target="https://pbs.twimg.com/media/D8QFcUsXYAI11zP.png" TargetMode="External" /><Relationship Id="rId271" Type="http://schemas.openxmlformats.org/officeDocument/2006/relationships/hyperlink" Target="http://pbs.twimg.com/profile_images/1108400744191967233/DTqBl-kM_normal.png" TargetMode="External" /><Relationship Id="rId272" Type="http://schemas.openxmlformats.org/officeDocument/2006/relationships/hyperlink" Target="http://pbs.twimg.com/profile_images/1108400744191967233/DTqBl-kM_normal.png" TargetMode="External" /><Relationship Id="rId273" Type="http://schemas.openxmlformats.org/officeDocument/2006/relationships/hyperlink" Target="http://pbs.twimg.com/profile_images/1108400744191967233/DTqBl-kM_normal.png" TargetMode="External" /><Relationship Id="rId274" Type="http://schemas.openxmlformats.org/officeDocument/2006/relationships/hyperlink" Target="http://pbs.twimg.com/profile_images/1108400744191967233/DTqBl-kM_normal.png" TargetMode="External" /><Relationship Id="rId275" Type="http://schemas.openxmlformats.org/officeDocument/2006/relationships/hyperlink" Target="https://pbs.twimg.com/media/D9Cgg8RWkAY4-wN.jpg" TargetMode="External" /><Relationship Id="rId276" Type="http://schemas.openxmlformats.org/officeDocument/2006/relationships/hyperlink" Target="http://pbs.twimg.com/profile_images/1108400744191967233/DTqBl-kM_normal.png" TargetMode="External" /><Relationship Id="rId277" Type="http://schemas.openxmlformats.org/officeDocument/2006/relationships/hyperlink" Target="http://pbs.twimg.com/profile_images/908327820484501504/WvgTayLK_normal.jpg" TargetMode="External" /><Relationship Id="rId278" Type="http://schemas.openxmlformats.org/officeDocument/2006/relationships/hyperlink" Target="http://pbs.twimg.com/profile_images/908327820484501504/WvgTayLK_normal.jpg" TargetMode="External" /><Relationship Id="rId279" Type="http://schemas.openxmlformats.org/officeDocument/2006/relationships/hyperlink" Target="http://pbs.twimg.com/profile_images/908327820484501504/WvgTayLK_normal.jpg" TargetMode="External" /><Relationship Id="rId280" Type="http://schemas.openxmlformats.org/officeDocument/2006/relationships/hyperlink" Target="http://pbs.twimg.com/profile_images/908327820484501504/WvgTayLK_normal.jpg" TargetMode="External" /><Relationship Id="rId281" Type="http://schemas.openxmlformats.org/officeDocument/2006/relationships/hyperlink" Target="http://pbs.twimg.com/profile_images/908327820484501504/WvgTayLK_normal.jpg" TargetMode="External" /><Relationship Id="rId282" Type="http://schemas.openxmlformats.org/officeDocument/2006/relationships/hyperlink" Target="http://pbs.twimg.com/profile_images/908327820484501504/WvgTayLK_normal.jpg" TargetMode="External" /><Relationship Id="rId283" Type="http://schemas.openxmlformats.org/officeDocument/2006/relationships/hyperlink" Target="http://pbs.twimg.com/profile_images/908327820484501504/WvgTayLK_normal.jpg" TargetMode="External" /><Relationship Id="rId284" Type="http://schemas.openxmlformats.org/officeDocument/2006/relationships/hyperlink" Target="http://pbs.twimg.com/profile_images/908327820484501504/WvgTayLK_normal.jpg" TargetMode="External" /><Relationship Id="rId285" Type="http://schemas.openxmlformats.org/officeDocument/2006/relationships/hyperlink" Target="http://pbs.twimg.com/profile_images/908327820484501504/WvgTayLK_normal.jpg" TargetMode="External" /><Relationship Id="rId286" Type="http://schemas.openxmlformats.org/officeDocument/2006/relationships/hyperlink" Target="http://pbs.twimg.com/profile_images/908327820484501504/WvgTayLK_normal.jpg" TargetMode="External" /><Relationship Id="rId287" Type="http://schemas.openxmlformats.org/officeDocument/2006/relationships/hyperlink" Target="http://pbs.twimg.com/profile_images/908327820484501504/WvgTayLK_normal.jpg" TargetMode="External" /><Relationship Id="rId288" Type="http://schemas.openxmlformats.org/officeDocument/2006/relationships/hyperlink" Target="http://pbs.twimg.com/profile_images/908327820484501504/WvgTayLK_normal.jpg" TargetMode="External" /><Relationship Id="rId289" Type="http://schemas.openxmlformats.org/officeDocument/2006/relationships/hyperlink" Target="http://pbs.twimg.com/profile_images/908327820484501504/WvgTayLK_normal.jpg" TargetMode="External" /><Relationship Id="rId290" Type="http://schemas.openxmlformats.org/officeDocument/2006/relationships/hyperlink" Target="http://pbs.twimg.com/profile_images/908327820484501504/WvgTayLK_normal.jpg" TargetMode="External" /><Relationship Id="rId291" Type="http://schemas.openxmlformats.org/officeDocument/2006/relationships/hyperlink" Target="http://pbs.twimg.com/profile_images/908327820484501504/WvgTayLK_normal.jpg" TargetMode="External" /><Relationship Id="rId292" Type="http://schemas.openxmlformats.org/officeDocument/2006/relationships/hyperlink" Target="http://pbs.twimg.com/profile_images/908327820484501504/WvgTayLK_normal.jpg" TargetMode="External" /><Relationship Id="rId293" Type="http://schemas.openxmlformats.org/officeDocument/2006/relationships/hyperlink" Target="http://pbs.twimg.com/profile_images/908327820484501504/WvgTayLK_normal.jpg" TargetMode="External" /><Relationship Id="rId294" Type="http://schemas.openxmlformats.org/officeDocument/2006/relationships/hyperlink" Target="http://pbs.twimg.com/profile_images/908327820484501504/WvgTayLK_normal.jpg" TargetMode="External" /><Relationship Id="rId295" Type="http://schemas.openxmlformats.org/officeDocument/2006/relationships/hyperlink" Target="http://pbs.twimg.com/profile_images/908327820484501504/WvgTayLK_normal.jpg" TargetMode="External" /><Relationship Id="rId296" Type="http://schemas.openxmlformats.org/officeDocument/2006/relationships/hyperlink" Target="http://pbs.twimg.com/profile_images/908327820484501504/WvgTayLK_normal.jpg" TargetMode="External" /><Relationship Id="rId297" Type="http://schemas.openxmlformats.org/officeDocument/2006/relationships/hyperlink" Target="http://pbs.twimg.com/profile_images/908327820484501504/WvgTayLK_normal.jpg" TargetMode="External" /><Relationship Id="rId298" Type="http://schemas.openxmlformats.org/officeDocument/2006/relationships/hyperlink" Target="http://pbs.twimg.com/profile_images/908327820484501504/WvgTayLK_normal.jpg" TargetMode="External" /><Relationship Id="rId299" Type="http://schemas.openxmlformats.org/officeDocument/2006/relationships/hyperlink" Target="http://pbs.twimg.com/profile_images/908327820484501504/WvgTayLK_normal.jpg" TargetMode="External" /><Relationship Id="rId300" Type="http://schemas.openxmlformats.org/officeDocument/2006/relationships/hyperlink" Target="http://pbs.twimg.com/profile_images/908327820484501504/WvgTayLK_normal.jpg" TargetMode="External" /><Relationship Id="rId301" Type="http://schemas.openxmlformats.org/officeDocument/2006/relationships/hyperlink" Target="http://pbs.twimg.com/profile_images/1127433461306875904/jgj7icyC_normal.jpg" TargetMode="External" /><Relationship Id="rId302" Type="http://schemas.openxmlformats.org/officeDocument/2006/relationships/hyperlink" Target="http://pbs.twimg.com/profile_images/793300428368654336/o0AieVw3_normal.jpg" TargetMode="External" /><Relationship Id="rId303" Type="http://schemas.openxmlformats.org/officeDocument/2006/relationships/hyperlink" Target="https://pbs.twimg.com/media/D8JEXJIX4AAbJbS.jpg" TargetMode="External" /><Relationship Id="rId304" Type="http://schemas.openxmlformats.org/officeDocument/2006/relationships/hyperlink" Target="https://pbs.twimg.com/media/D7vR9TiXoAYM4HM.jpg" TargetMode="External" /><Relationship Id="rId305" Type="http://schemas.openxmlformats.org/officeDocument/2006/relationships/hyperlink" Target="https://pbs.twimg.com/ext_tw_video_thumb/1136143601187078144/pu/img/NkEGSzZpB6E4ZDf3.jpg" TargetMode="External" /><Relationship Id="rId306" Type="http://schemas.openxmlformats.org/officeDocument/2006/relationships/hyperlink" Target="https://pbs.twimg.com/ext_tw_video_thumb/1136617524152471553/pu/img/PRAmH0NjFylYopL7.jpg" TargetMode="External" /><Relationship Id="rId307" Type="http://schemas.openxmlformats.org/officeDocument/2006/relationships/hyperlink" Target="https://pbs.twimg.com/ext_tw_video_thumb/1137760950155694081/pu/img/lQDwavE6lLN8CIhW.jpg" TargetMode="External" /><Relationship Id="rId308" Type="http://schemas.openxmlformats.org/officeDocument/2006/relationships/hyperlink" Target="https://pbs.twimg.com/media/D89YrvGW4AIqzdy.jpg" TargetMode="External" /><Relationship Id="rId309" Type="http://schemas.openxmlformats.org/officeDocument/2006/relationships/hyperlink" Target="https://pbs.twimg.com/ext_tw_video_thumb/1140006393010884608/pu/img/swcM2m2wgd9K9w-Q.jpg" TargetMode="External" /><Relationship Id="rId310" Type="http://schemas.openxmlformats.org/officeDocument/2006/relationships/hyperlink" Target="https://pbs.twimg.com/media/D9WR9hdW4AElUHk.jpg" TargetMode="External" /><Relationship Id="rId311" Type="http://schemas.openxmlformats.org/officeDocument/2006/relationships/hyperlink" Target="https://pbs.twimg.com/ext_tw_video_thumb/1141382613799772161/pu/img/4NorFphbDep04Z67.jpg" TargetMode="External" /><Relationship Id="rId312" Type="http://schemas.openxmlformats.org/officeDocument/2006/relationships/hyperlink" Target="http://pbs.twimg.com/profile_images/1030065129092722690/rH_poR4g_normal.jpg" TargetMode="External" /><Relationship Id="rId313" Type="http://schemas.openxmlformats.org/officeDocument/2006/relationships/hyperlink" Target="http://pbs.twimg.com/profile_images/378800000252550034/e150e4afb19558f7c899a50be7d57797_normal.jpeg" TargetMode="External" /><Relationship Id="rId314" Type="http://schemas.openxmlformats.org/officeDocument/2006/relationships/hyperlink" Target="http://pbs.twimg.com/profile_images/378800000252550034/e150e4afb19558f7c899a50be7d57797_normal.jpeg" TargetMode="External" /><Relationship Id="rId315" Type="http://schemas.openxmlformats.org/officeDocument/2006/relationships/hyperlink" Target="http://pbs.twimg.com/profile_images/378800000252550034/e150e4afb19558f7c899a50be7d57797_normal.jpeg" TargetMode="External" /><Relationship Id="rId316" Type="http://schemas.openxmlformats.org/officeDocument/2006/relationships/hyperlink" Target="http://pbs.twimg.com/profile_images/793498273403199488/OoFtxree_normal.jpg" TargetMode="External" /><Relationship Id="rId317" Type="http://schemas.openxmlformats.org/officeDocument/2006/relationships/hyperlink" Target="http://pbs.twimg.com/profile_images/793498273403199488/OoFtxree_normal.jpg" TargetMode="External" /><Relationship Id="rId318" Type="http://schemas.openxmlformats.org/officeDocument/2006/relationships/hyperlink" Target="http://pbs.twimg.com/profile_images/1132049204086476801/PymMSsLb_normal.jpg" TargetMode="External" /><Relationship Id="rId319" Type="http://schemas.openxmlformats.org/officeDocument/2006/relationships/hyperlink" Target="http://pbs.twimg.com/profile_images/1132049204086476801/PymMSsLb_normal.jpg" TargetMode="External" /><Relationship Id="rId320" Type="http://schemas.openxmlformats.org/officeDocument/2006/relationships/hyperlink" Target="http://pbs.twimg.com/profile_images/793498273403199488/OoFtxree_normal.jpg" TargetMode="External" /><Relationship Id="rId321" Type="http://schemas.openxmlformats.org/officeDocument/2006/relationships/hyperlink" Target="http://pbs.twimg.com/profile_images/1019268912238637056/ZvCRqDMw_normal.jpg" TargetMode="External" /><Relationship Id="rId322" Type="http://schemas.openxmlformats.org/officeDocument/2006/relationships/hyperlink" Target="http://pbs.twimg.com/profile_images/793498273403199488/OoFtxree_normal.jpg" TargetMode="External" /><Relationship Id="rId323" Type="http://schemas.openxmlformats.org/officeDocument/2006/relationships/hyperlink" Target="http://pbs.twimg.com/profile_images/1078405649996963846/UdlS5bIo_normal.jpg" TargetMode="External" /><Relationship Id="rId324" Type="http://schemas.openxmlformats.org/officeDocument/2006/relationships/hyperlink" Target="http://pbs.twimg.com/profile_images/793498273403199488/OoFtxree_normal.jpg" TargetMode="External" /><Relationship Id="rId325" Type="http://schemas.openxmlformats.org/officeDocument/2006/relationships/hyperlink" Target="http://pbs.twimg.com/profile_images/793498273403199488/OoFtxree_normal.jpg" TargetMode="External" /><Relationship Id="rId326" Type="http://schemas.openxmlformats.org/officeDocument/2006/relationships/hyperlink" Target="http://pbs.twimg.com/profile_images/793498273403199488/OoFtxree_normal.jpg" TargetMode="External" /><Relationship Id="rId327" Type="http://schemas.openxmlformats.org/officeDocument/2006/relationships/hyperlink" Target="http://pbs.twimg.com/profile_images/793498273403199488/OoFtxree_normal.jpg" TargetMode="External" /><Relationship Id="rId328" Type="http://schemas.openxmlformats.org/officeDocument/2006/relationships/hyperlink" Target="http://pbs.twimg.com/profile_images/793498273403199488/OoFtxree_normal.jpg" TargetMode="External" /><Relationship Id="rId329" Type="http://schemas.openxmlformats.org/officeDocument/2006/relationships/hyperlink" Target="http://pbs.twimg.com/profile_images/793498273403199488/OoFtxree_normal.jpg" TargetMode="External" /><Relationship Id="rId330" Type="http://schemas.openxmlformats.org/officeDocument/2006/relationships/hyperlink" Target="http://pbs.twimg.com/profile_images/727657945740263425/7vc-avWU_normal.jpg" TargetMode="External" /><Relationship Id="rId331" Type="http://schemas.openxmlformats.org/officeDocument/2006/relationships/hyperlink" Target="http://pbs.twimg.com/profile_images/727657945740263425/7vc-avWU_normal.jpg" TargetMode="External" /><Relationship Id="rId332" Type="http://schemas.openxmlformats.org/officeDocument/2006/relationships/hyperlink" Target="http://pbs.twimg.com/profile_images/727657945740263425/7vc-avWU_normal.jpg" TargetMode="External" /><Relationship Id="rId333" Type="http://schemas.openxmlformats.org/officeDocument/2006/relationships/hyperlink" Target="http://pbs.twimg.com/profile_images/727657945740263425/7vc-avWU_normal.jpg" TargetMode="External" /><Relationship Id="rId334" Type="http://schemas.openxmlformats.org/officeDocument/2006/relationships/hyperlink" Target="http://pbs.twimg.com/profile_images/727657945740263425/7vc-avWU_normal.jpg" TargetMode="External" /><Relationship Id="rId335" Type="http://schemas.openxmlformats.org/officeDocument/2006/relationships/hyperlink" Target="http://pbs.twimg.com/profile_images/727657945740263425/7vc-avWU_normal.jpg" TargetMode="External" /><Relationship Id="rId336" Type="http://schemas.openxmlformats.org/officeDocument/2006/relationships/hyperlink" Target="http://pbs.twimg.com/profile_images/727657945740263425/7vc-avWU_normal.jpg" TargetMode="External" /><Relationship Id="rId337" Type="http://schemas.openxmlformats.org/officeDocument/2006/relationships/hyperlink" Target="http://pbs.twimg.com/profile_images/727657945740263425/7vc-avWU_normal.jpg" TargetMode="External" /><Relationship Id="rId338" Type="http://schemas.openxmlformats.org/officeDocument/2006/relationships/hyperlink" Target="http://pbs.twimg.com/profile_images/727657945740263425/7vc-avWU_normal.jpg" TargetMode="External" /><Relationship Id="rId339" Type="http://schemas.openxmlformats.org/officeDocument/2006/relationships/hyperlink" Target="http://pbs.twimg.com/profile_images/727657945740263425/7vc-avWU_normal.jpg" TargetMode="External" /><Relationship Id="rId340" Type="http://schemas.openxmlformats.org/officeDocument/2006/relationships/hyperlink" Target="http://pbs.twimg.com/profile_images/727657945740263425/7vc-avWU_normal.jpg" TargetMode="External" /><Relationship Id="rId341" Type="http://schemas.openxmlformats.org/officeDocument/2006/relationships/hyperlink" Target="http://pbs.twimg.com/profile_images/793498273403199488/OoFtxree_normal.jpg" TargetMode="External" /><Relationship Id="rId342" Type="http://schemas.openxmlformats.org/officeDocument/2006/relationships/hyperlink" Target="https://pbs.twimg.com/tweet_video_thumb/D70_pXVXoAAhViH.jpg" TargetMode="External" /><Relationship Id="rId343" Type="http://schemas.openxmlformats.org/officeDocument/2006/relationships/hyperlink" Target="http://pbs.twimg.com/profile_images/1600285497/SDIM2073fuzzy2_normal.png" TargetMode="External" /><Relationship Id="rId344" Type="http://schemas.openxmlformats.org/officeDocument/2006/relationships/hyperlink" Target="http://pbs.twimg.com/profile_images/793498273403199488/OoFtxree_normal.jpg" TargetMode="External" /><Relationship Id="rId345" Type="http://schemas.openxmlformats.org/officeDocument/2006/relationships/hyperlink" Target="http://pbs.twimg.com/profile_images/793498273403199488/OoFtxree_normal.jpg" TargetMode="External" /><Relationship Id="rId346" Type="http://schemas.openxmlformats.org/officeDocument/2006/relationships/hyperlink" Target="http://pbs.twimg.com/profile_images/1119294281410281473/6u6LtBd6_normal.png" TargetMode="External" /><Relationship Id="rId347" Type="http://schemas.openxmlformats.org/officeDocument/2006/relationships/hyperlink" Target="http://pbs.twimg.com/profile_images/793498273403199488/OoFtxree_normal.jpg" TargetMode="External" /><Relationship Id="rId348" Type="http://schemas.openxmlformats.org/officeDocument/2006/relationships/hyperlink" Target="http://pbs.twimg.com/profile_images/1129118683022921741/O4y72ZOT_normal.png" TargetMode="External" /><Relationship Id="rId349" Type="http://schemas.openxmlformats.org/officeDocument/2006/relationships/hyperlink" Target="http://pbs.twimg.com/profile_images/793498273403199488/OoFtxree_normal.jpg" TargetMode="External" /><Relationship Id="rId350" Type="http://schemas.openxmlformats.org/officeDocument/2006/relationships/hyperlink" Target="http://pbs.twimg.com/profile_images/1043929965971075072/JzNWxVl7_normal.jpg" TargetMode="External" /><Relationship Id="rId351" Type="http://schemas.openxmlformats.org/officeDocument/2006/relationships/hyperlink" Target="http://pbs.twimg.com/profile_images/1043929965971075072/JzNWxVl7_normal.jpg" TargetMode="External" /><Relationship Id="rId352" Type="http://schemas.openxmlformats.org/officeDocument/2006/relationships/hyperlink" Target="http://pbs.twimg.com/profile_images/793498273403199488/OoFtxree_normal.jpg" TargetMode="External" /><Relationship Id="rId353" Type="http://schemas.openxmlformats.org/officeDocument/2006/relationships/hyperlink" Target="https://pbs.twimg.com/tweet_video_thumb/D75batpWwAELXTe.jpg" TargetMode="External" /><Relationship Id="rId354" Type="http://schemas.openxmlformats.org/officeDocument/2006/relationships/hyperlink" Target="http://pbs.twimg.com/profile_images/946074422192066560/gbEcD8bS_normal.jpg" TargetMode="External" /><Relationship Id="rId355" Type="http://schemas.openxmlformats.org/officeDocument/2006/relationships/hyperlink" Target="http://pbs.twimg.com/profile_images/793498273403199488/OoFtxree_normal.jpg" TargetMode="External" /><Relationship Id="rId356" Type="http://schemas.openxmlformats.org/officeDocument/2006/relationships/hyperlink" Target="https://pbs.twimg.com/media/D75fdClU8AEYsDI.jpg" TargetMode="External" /><Relationship Id="rId357" Type="http://schemas.openxmlformats.org/officeDocument/2006/relationships/hyperlink" Target="http://pbs.twimg.com/profile_images/793498273403199488/OoFtxree_normal.jpg" TargetMode="External" /><Relationship Id="rId358" Type="http://schemas.openxmlformats.org/officeDocument/2006/relationships/hyperlink" Target="http://pbs.twimg.com/profile_images/793498273403199488/OoFtxree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793498273403199488/OoFtxree_normal.jpg" TargetMode="External" /><Relationship Id="rId361" Type="http://schemas.openxmlformats.org/officeDocument/2006/relationships/hyperlink" Target="http://pbs.twimg.com/profile_images/793498273403199488/OoFtxree_normal.jpg" TargetMode="External" /><Relationship Id="rId362" Type="http://schemas.openxmlformats.org/officeDocument/2006/relationships/hyperlink" Target="http://pbs.twimg.com/profile_images/946074422192066560/gbEcD8bS_normal.jpg" TargetMode="External" /><Relationship Id="rId363" Type="http://schemas.openxmlformats.org/officeDocument/2006/relationships/hyperlink" Target="http://pbs.twimg.com/profile_images/793498273403199488/OoFtxree_normal.jpg" TargetMode="External" /><Relationship Id="rId364" Type="http://schemas.openxmlformats.org/officeDocument/2006/relationships/hyperlink" Target="http://pbs.twimg.com/profile_images/793498273403199488/OoFtxree_normal.jpg" TargetMode="External" /><Relationship Id="rId365" Type="http://schemas.openxmlformats.org/officeDocument/2006/relationships/hyperlink" Target="http://pbs.twimg.com/profile_images/793498273403199488/OoFtxree_normal.jpg" TargetMode="External" /><Relationship Id="rId366" Type="http://schemas.openxmlformats.org/officeDocument/2006/relationships/hyperlink" Target="http://pbs.twimg.com/profile_images/793498273403199488/OoFtxree_normal.jpg" TargetMode="External" /><Relationship Id="rId367" Type="http://schemas.openxmlformats.org/officeDocument/2006/relationships/hyperlink" Target="http://pbs.twimg.com/profile_images/793498273403199488/OoFtxree_normal.jpg" TargetMode="External" /><Relationship Id="rId368" Type="http://schemas.openxmlformats.org/officeDocument/2006/relationships/hyperlink" Target="https://pbs.twimg.com/tweet_video_thumb/D76fg95W4AEb7oH.jpg" TargetMode="External" /><Relationship Id="rId369" Type="http://schemas.openxmlformats.org/officeDocument/2006/relationships/hyperlink" Target="https://pbs.twimg.com/media/D724w3WWsAACvPa.jpg" TargetMode="External" /><Relationship Id="rId370" Type="http://schemas.openxmlformats.org/officeDocument/2006/relationships/hyperlink" Target="http://pbs.twimg.com/profile_images/793498273403199488/OoFtxree_normal.jpg" TargetMode="External" /><Relationship Id="rId371" Type="http://schemas.openxmlformats.org/officeDocument/2006/relationships/hyperlink" Target="https://pbs.twimg.com/media/D76nottXYAUNC1x.jpg" TargetMode="External" /><Relationship Id="rId372" Type="http://schemas.openxmlformats.org/officeDocument/2006/relationships/hyperlink" Target="http://pbs.twimg.com/profile_images/793498273403199488/OoFtxree_normal.jpg" TargetMode="External" /><Relationship Id="rId373" Type="http://schemas.openxmlformats.org/officeDocument/2006/relationships/hyperlink" Target="https://pbs.twimg.com/media/D704DWlWwAA7739.jpg" TargetMode="External" /><Relationship Id="rId374" Type="http://schemas.openxmlformats.org/officeDocument/2006/relationships/hyperlink" Target="http://pbs.twimg.com/profile_images/793498273403199488/OoFtxree_normal.jpg" TargetMode="External" /><Relationship Id="rId375" Type="http://schemas.openxmlformats.org/officeDocument/2006/relationships/hyperlink" Target="http://pbs.twimg.com/profile_images/793498273403199488/OoFtxree_normal.jpg" TargetMode="External" /><Relationship Id="rId376" Type="http://schemas.openxmlformats.org/officeDocument/2006/relationships/hyperlink" Target="https://pbs.twimg.com/media/D75kFdKXoAAGY5q.jpg" TargetMode="External" /><Relationship Id="rId377" Type="http://schemas.openxmlformats.org/officeDocument/2006/relationships/hyperlink" Target="https://pbs.twimg.com/media/D75kFdKXoAAGY5q.jpg" TargetMode="External" /><Relationship Id="rId378" Type="http://schemas.openxmlformats.org/officeDocument/2006/relationships/hyperlink" Target="http://pbs.twimg.com/profile_images/793498273403199488/OoFtxree_normal.jpg" TargetMode="External" /><Relationship Id="rId379" Type="http://schemas.openxmlformats.org/officeDocument/2006/relationships/hyperlink" Target="http://pbs.twimg.com/profile_images/793498273403199488/OoFtxree_normal.jpg" TargetMode="External" /><Relationship Id="rId380" Type="http://schemas.openxmlformats.org/officeDocument/2006/relationships/hyperlink" Target="http://pbs.twimg.com/profile_images/793498273403199488/OoFtxree_normal.jpg" TargetMode="External" /><Relationship Id="rId381" Type="http://schemas.openxmlformats.org/officeDocument/2006/relationships/hyperlink" Target="http://pbs.twimg.com/profile_images/1140400849098825731/Q80NqNJY_normal.png" TargetMode="External" /><Relationship Id="rId382" Type="http://schemas.openxmlformats.org/officeDocument/2006/relationships/hyperlink" Target="http://pbs.twimg.com/profile_images/1140400849098825731/Q80NqNJY_normal.png" TargetMode="External" /><Relationship Id="rId383" Type="http://schemas.openxmlformats.org/officeDocument/2006/relationships/hyperlink" Target="http://pbs.twimg.com/profile_images/793498273403199488/OoFtxree_normal.jpg" TargetMode="External" /><Relationship Id="rId384" Type="http://schemas.openxmlformats.org/officeDocument/2006/relationships/hyperlink" Target="https://pbs.twimg.com/media/D7u_WFJWkAEjGjK.png" TargetMode="External" /><Relationship Id="rId385" Type="http://schemas.openxmlformats.org/officeDocument/2006/relationships/hyperlink" Target="https://pbs.twimg.com/media/D70QpaIW4AQD-Wv.png" TargetMode="External" /><Relationship Id="rId386" Type="http://schemas.openxmlformats.org/officeDocument/2006/relationships/hyperlink" Target="https://pbs.twimg.com/media/D70Jw9RW4AA0hec.png" TargetMode="External" /><Relationship Id="rId387" Type="http://schemas.openxmlformats.org/officeDocument/2006/relationships/hyperlink" Target="https://pbs.twimg.com/media/D70O-4qWsAAz78V.png" TargetMode="External" /><Relationship Id="rId388" Type="http://schemas.openxmlformats.org/officeDocument/2006/relationships/hyperlink" Target="https://pbs.twimg.com/media/D75WQbZWkAAXMbz.png" TargetMode="External" /><Relationship Id="rId389" Type="http://schemas.openxmlformats.org/officeDocument/2006/relationships/hyperlink" Target="https://pbs.twimg.com/media/D8Iwn18WkAA2Q2z.png" TargetMode="External" /><Relationship Id="rId390" Type="http://schemas.openxmlformats.org/officeDocument/2006/relationships/hyperlink" Target="http://pbs.twimg.com/profile_images/793498273403199488/OoFtxree_normal.jpg" TargetMode="External" /><Relationship Id="rId391" Type="http://schemas.openxmlformats.org/officeDocument/2006/relationships/hyperlink" Target="http://pbs.twimg.com/profile_images/793498273403199488/OoFtxree_normal.jpg" TargetMode="External" /><Relationship Id="rId392" Type="http://schemas.openxmlformats.org/officeDocument/2006/relationships/hyperlink" Target="http://pbs.twimg.com/profile_images/793498273403199488/OoFtxree_normal.jpg" TargetMode="External" /><Relationship Id="rId393" Type="http://schemas.openxmlformats.org/officeDocument/2006/relationships/hyperlink" Target="https://pbs.twimg.com/media/D70O-4qWsAAz78V.png" TargetMode="External" /><Relationship Id="rId394" Type="http://schemas.openxmlformats.org/officeDocument/2006/relationships/hyperlink" Target="http://pbs.twimg.com/profile_images/793498273403199488/OoFtxree_normal.jpg" TargetMode="External" /><Relationship Id="rId395" Type="http://schemas.openxmlformats.org/officeDocument/2006/relationships/hyperlink" Target="http://pbs.twimg.com/profile_images/793498273403199488/OoFtxree_normal.jpg" TargetMode="External" /><Relationship Id="rId396" Type="http://schemas.openxmlformats.org/officeDocument/2006/relationships/hyperlink" Target="https://pbs.twimg.com/media/D8Q9Qk3UEAAhirl.jpg" TargetMode="External" /><Relationship Id="rId397" Type="http://schemas.openxmlformats.org/officeDocument/2006/relationships/hyperlink" Target="http://pbs.twimg.com/profile_images/793498273403199488/OoFtxree_normal.jpg" TargetMode="External" /><Relationship Id="rId398" Type="http://schemas.openxmlformats.org/officeDocument/2006/relationships/hyperlink" Target="http://pbs.twimg.com/profile_images/793498273403199488/OoFtxree_normal.jpg" TargetMode="External" /><Relationship Id="rId399" Type="http://schemas.openxmlformats.org/officeDocument/2006/relationships/hyperlink" Target="http://pbs.twimg.com/profile_images/1113842429784932354/OerMamLy_normal.jpg" TargetMode="External" /><Relationship Id="rId400" Type="http://schemas.openxmlformats.org/officeDocument/2006/relationships/hyperlink" Target="http://pbs.twimg.com/profile_images/793498273403199488/OoFtxree_normal.jpg" TargetMode="External" /><Relationship Id="rId401" Type="http://schemas.openxmlformats.org/officeDocument/2006/relationships/hyperlink" Target="http://pbs.twimg.com/profile_images/793498273403199488/OoFtxree_normal.jpg" TargetMode="External" /><Relationship Id="rId402" Type="http://schemas.openxmlformats.org/officeDocument/2006/relationships/hyperlink" Target="https://pbs.twimg.com/media/D8KL5yoXsAIAxZL.jpg" TargetMode="External" /><Relationship Id="rId403" Type="http://schemas.openxmlformats.org/officeDocument/2006/relationships/hyperlink" Target="http://pbs.twimg.com/profile_images/793498273403199488/OoFtxree_normal.jpg" TargetMode="External" /><Relationship Id="rId404" Type="http://schemas.openxmlformats.org/officeDocument/2006/relationships/hyperlink" Target="http://pbs.twimg.com/profile_images/901170317749571585/wdLRMqgZ_normal.jpg" TargetMode="External" /><Relationship Id="rId405" Type="http://schemas.openxmlformats.org/officeDocument/2006/relationships/hyperlink" Target="http://pbs.twimg.com/profile_images/793498273403199488/OoFtxree_normal.jpg" TargetMode="External" /><Relationship Id="rId406" Type="http://schemas.openxmlformats.org/officeDocument/2006/relationships/hyperlink" Target="http://pbs.twimg.com/profile_images/793498273403199488/OoFtxree_normal.jpg" TargetMode="External" /><Relationship Id="rId407" Type="http://schemas.openxmlformats.org/officeDocument/2006/relationships/hyperlink" Target="http://pbs.twimg.com/profile_images/889113257734230016/sUqQEIoN_normal.jpg" TargetMode="External" /><Relationship Id="rId408" Type="http://schemas.openxmlformats.org/officeDocument/2006/relationships/hyperlink" Target="http://pbs.twimg.com/profile_images/793498273403199488/OoFtxree_normal.jpg" TargetMode="External" /><Relationship Id="rId409" Type="http://schemas.openxmlformats.org/officeDocument/2006/relationships/hyperlink" Target="http://pbs.twimg.com/profile_images/1109480390740377600/0xX508Nw_normal.jpg" TargetMode="External" /><Relationship Id="rId410" Type="http://schemas.openxmlformats.org/officeDocument/2006/relationships/hyperlink" Target="http://pbs.twimg.com/profile_images/793498273403199488/OoFtxree_normal.jpg" TargetMode="External" /><Relationship Id="rId411" Type="http://schemas.openxmlformats.org/officeDocument/2006/relationships/hyperlink" Target="https://pbs.twimg.com/media/D8pb-3nUIAEGgip.jpg" TargetMode="External" /><Relationship Id="rId412" Type="http://schemas.openxmlformats.org/officeDocument/2006/relationships/hyperlink" Target="http://pbs.twimg.com/profile_images/1084920961361600512/XEq12JCQ_normal.jpg" TargetMode="External" /><Relationship Id="rId413" Type="http://schemas.openxmlformats.org/officeDocument/2006/relationships/hyperlink" Target="http://pbs.twimg.com/profile_images/793498273403199488/OoFtxree_normal.jpg" TargetMode="External" /><Relationship Id="rId414" Type="http://schemas.openxmlformats.org/officeDocument/2006/relationships/hyperlink" Target="http://pbs.twimg.com/profile_images/793498273403199488/OoFtxree_normal.jpg" TargetMode="External" /><Relationship Id="rId415" Type="http://schemas.openxmlformats.org/officeDocument/2006/relationships/hyperlink" Target="http://pbs.twimg.com/profile_images/1618053519/24af04a0-4f77-4d85-b5b6-c9002de8930b_normal.png" TargetMode="External" /><Relationship Id="rId416" Type="http://schemas.openxmlformats.org/officeDocument/2006/relationships/hyperlink" Target="http://pbs.twimg.com/profile_images/793498273403199488/OoFtxree_normal.jpg" TargetMode="External" /><Relationship Id="rId417" Type="http://schemas.openxmlformats.org/officeDocument/2006/relationships/hyperlink" Target="http://pbs.twimg.com/profile_images/793498273403199488/OoFtxree_normal.jpg" TargetMode="External" /><Relationship Id="rId418" Type="http://schemas.openxmlformats.org/officeDocument/2006/relationships/hyperlink" Target="http://pbs.twimg.com/profile_images/996881289876787210/LnAshaWP_normal.jpg" TargetMode="External" /><Relationship Id="rId419" Type="http://schemas.openxmlformats.org/officeDocument/2006/relationships/hyperlink" Target="http://pbs.twimg.com/profile_images/793498273403199488/OoFtxree_normal.jpg" TargetMode="External" /><Relationship Id="rId420" Type="http://schemas.openxmlformats.org/officeDocument/2006/relationships/hyperlink" Target="http://pbs.twimg.com/profile_images/793498273403199488/OoFtxree_normal.jpg" TargetMode="External" /><Relationship Id="rId421" Type="http://schemas.openxmlformats.org/officeDocument/2006/relationships/hyperlink" Target="http://pbs.twimg.com/profile_images/378800000739460035/caecda512bd9e4cda723efea42a480c8_normal.jpeg" TargetMode="External" /><Relationship Id="rId422" Type="http://schemas.openxmlformats.org/officeDocument/2006/relationships/hyperlink" Target="http://pbs.twimg.com/profile_images/793498273403199488/OoFtxree_normal.jpg" TargetMode="External" /><Relationship Id="rId423" Type="http://schemas.openxmlformats.org/officeDocument/2006/relationships/hyperlink" Target="http://pbs.twimg.com/profile_images/793498273403199488/OoFtxree_normal.jpg" TargetMode="External" /><Relationship Id="rId424" Type="http://schemas.openxmlformats.org/officeDocument/2006/relationships/hyperlink" Target="http://pbs.twimg.com/profile_images/793498273403199488/OoFtxree_normal.jpg" TargetMode="External" /><Relationship Id="rId425" Type="http://schemas.openxmlformats.org/officeDocument/2006/relationships/hyperlink" Target="http://pbs.twimg.com/profile_images/502107091603976192/K3Kpwasd_normal.jpeg" TargetMode="External" /><Relationship Id="rId426" Type="http://schemas.openxmlformats.org/officeDocument/2006/relationships/hyperlink" Target="http://pbs.twimg.com/profile_images/502107091603976192/K3Kpwasd_normal.jpeg" TargetMode="External" /><Relationship Id="rId427" Type="http://schemas.openxmlformats.org/officeDocument/2006/relationships/hyperlink" Target="http://pbs.twimg.com/profile_images/502107091603976192/K3Kpwasd_normal.jpeg" TargetMode="External" /><Relationship Id="rId428" Type="http://schemas.openxmlformats.org/officeDocument/2006/relationships/hyperlink" Target="http://pbs.twimg.com/profile_images/793498273403199488/OoFtxree_normal.jpg" TargetMode="External" /><Relationship Id="rId429" Type="http://schemas.openxmlformats.org/officeDocument/2006/relationships/hyperlink" Target="http://pbs.twimg.com/profile_images/793498273403199488/OoFtxree_normal.jpg" TargetMode="External" /><Relationship Id="rId430" Type="http://schemas.openxmlformats.org/officeDocument/2006/relationships/hyperlink" Target="http://pbs.twimg.com/profile_images/793498273403199488/OoFtxree_normal.jpg" TargetMode="External" /><Relationship Id="rId431" Type="http://schemas.openxmlformats.org/officeDocument/2006/relationships/hyperlink" Target="https://pbs.twimg.com/media/D8vLXHuX4AEVsba.jpg" TargetMode="External" /><Relationship Id="rId432" Type="http://schemas.openxmlformats.org/officeDocument/2006/relationships/hyperlink" Target="http://pbs.twimg.com/profile_images/793498273403199488/OoFtxree_normal.jpg" TargetMode="External" /><Relationship Id="rId433" Type="http://schemas.openxmlformats.org/officeDocument/2006/relationships/hyperlink" Target="http://pbs.twimg.com/profile_images/793498273403199488/OoFtxree_normal.jpg" TargetMode="External" /><Relationship Id="rId434" Type="http://schemas.openxmlformats.org/officeDocument/2006/relationships/hyperlink" Target="http://pbs.twimg.com/profile_images/793498273403199488/OoFtxree_normal.jpg" TargetMode="External" /><Relationship Id="rId435" Type="http://schemas.openxmlformats.org/officeDocument/2006/relationships/hyperlink" Target="http://pbs.twimg.com/profile_images/793498273403199488/OoFtxree_normal.jpg" TargetMode="External" /><Relationship Id="rId436" Type="http://schemas.openxmlformats.org/officeDocument/2006/relationships/hyperlink" Target="http://pbs.twimg.com/profile_images/378800000252550034/e150e4afb19558f7c899a50be7d57797_normal.jpeg" TargetMode="External" /><Relationship Id="rId437" Type="http://schemas.openxmlformats.org/officeDocument/2006/relationships/hyperlink" Target="http://pbs.twimg.com/profile_images/378800000252550034/e150e4afb19558f7c899a50be7d57797_normal.jpeg" TargetMode="External" /><Relationship Id="rId438" Type="http://schemas.openxmlformats.org/officeDocument/2006/relationships/hyperlink" Target="http://pbs.twimg.com/profile_images/793498273403199488/OoFtxree_normal.jpg" TargetMode="External" /><Relationship Id="rId439" Type="http://schemas.openxmlformats.org/officeDocument/2006/relationships/hyperlink" Target="http://pbs.twimg.com/profile_images/793498273403199488/OoFtxree_normal.jpg" TargetMode="External" /><Relationship Id="rId440" Type="http://schemas.openxmlformats.org/officeDocument/2006/relationships/hyperlink" Target="http://pbs.twimg.com/profile_images/793498273403199488/OoFtxree_normal.jpg" TargetMode="External" /><Relationship Id="rId441" Type="http://schemas.openxmlformats.org/officeDocument/2006/relationships/hyperlink" Target="http://pbs.twimg.com/profile_images/793498273403199488/OoFtxree_normal.jpg" TargetMode="External" /><Relationship Id="rId442" Type="http://schemas.openxmlformats.org/officeDocument/2006/relationships/hyperlink" Target="https://pbs.twimg.com/media/D5FdNwoX4AACAOO.jpg" TargetMode="External" /><Relationship Id="rId443" Type="http://schemas.openxmlformats.org/officeDocument/2006/relationships/hyperlink" Target="https://pbs.twimg.com/ext_tw_video_thumb/1121780711990673408/pu/img/e0c4iKeCQfmzPPP8.jpg" TargetMode="External" /><Relationship Id="rId444" Type="http://schemas.openxmlformats.org/officeDocument/2006/relationships/hyperlink" Target="https://pbs.twimg.com/media/D7kIA1iW0AAz5xb.jpg" TargetMode="External" /><Relationship Id="rId445" Type="http://schemas.openxmlformats.org/officeDocument/2006/relationships/hyperlink" Target="https://pbs.twimg.com/media/D7kIrCHWwAEVSkP.jpg" TargetMode="External" /><Relationship Id="rId446" Type="http://schemas.openxmlformats.org/officeDocument/2006/relationships/hyperlink" Target="https://pbs.twimg.com/media/D7kI3BhXsAAhgEL.jpg" TargetMode="External" /><Relationship Id="rId447" Type="http://schemas.openxmlformats.org/officeDocument/2006/relationships/hyperlink" Target="https://pbs.twimg.com/media/D7kJK1nWwAEJJSJ.jpg" TargetMode="External" /><Relationship Id="rId448" Type="http://schemas.openxmlformats.org/officeDocument/2006/relationships/hyperlink" Target="https://pbs.twimg.com/media/D7kJkTnW0AAGIdG.jpg" TargetMode="External" /><Relationship Id="rId449" Type="http://schemas.openxmlformats.org/officeDocument/2006/relationships/hyperlink" Target="https://pbs.twimg.com/media/D7kJuZyXkAIPVo3.jpg" TargetMode="External" /><Relationship Id="rId450" Type="http://schemas.openxmlformats.org/officeDocument/2006/relationships/hyperlink" Target="https://pbs.twimg.com/media/D7kKH3JW0AU_d5r.jpg" TargetMode="External" /><Relationship Id="rId451" Type="http://schemas.openxmlformats.org/officeDocument/2006/relationships/hyperlink" Target="https://pbs.twimg.com/media/D7kKuXFXoAARh24.jpg" TargetMode="External" /><Relationship Id="rId452" Type="http://schemas.openxmlformats.org/officeDocument/2006/relationships/hyperlink" Target="https://pbs.twimg.com/ext_tw_video_thumb/1132948848672956418/pu/img/EQVFY63iuMStKyji.jpg" TargetMode="External" /><Relationship Id="rId453" Type="http://schemas.openxmlformats.org/officeDocument/2006/relationships/hyperlink" Target="https://pbs.twimg.com/media/D7kLPIWWwAAl1S1.jpg" TargetMode="External" /><Relationship Id="rId454" Type="http://schemas.openxmlformats.org/officeDocument/2006/relationships/hyperlink" Target="https://pbs.twimg.com/media/D7kLlTuXkAU0zTh.jpg" TargetMode="External" /><Relationship Id="rId455" Type="http://schemas.openxmlformats.org/officeDocument/2006/relationships/hyperlink" Target="https://pbs.twimg.com/media/D7kSMNyXsAAmyjJ.jpg" TargetMode="External" /><Relationship Id="rId456" Type="http://schemas.openxmlformats.org/officeDocument/2006/relationships/hyperlink" Target="https://pbs.twimg.com/media/D7kSoANXoAEZ5z8.jpg" TargetMode="External" /><Relationship Id="rId457" Type="http://schemas.openxmlformats.org/officeDocument/2006/relationships/hyperlink" Target="http://pbs.twimg.com/profile_images/1129293338002247680/e7IOJlpO_normal.jpg" TargetMode="External" /><Relationship Id="rId458" Type="http://schemas.openxmlformats.org/officeDocument/2006/relationships/hyperlink" Target="http://pbs.twimg.com/profile_images/2173705988/2012-04-28_13-58-56_688_1__normal.jpg" TargetMode="External" /><Relationship Id="rId459" Type="http://schemas.openxmlformats.org/officeDocument/2006/relationships/hyperlink" Target="https://pbs.twimg.com/media/D8Tny4XUwAEchcJ.jpg" TargetMode="External" /><Relationship Id="rId460" Type="http://schemas.openxmlformats.org/officeDocument/2006/relationships/hyperlink" Target="http://pbs.twimg.com/profile_images/2173705988/2012-04-28_13-58-56_688_1__normal.jpg" TargetMode="External" /><Relationship Id="rId461" Type="http://schemas.openxmlformats.org/officeDocument/2006/relationships/hyperlink" Target="http://pbs.twimg.com/profile_images/2173705988/2012-04-28_13-58-56_688_1__normal.jpg" TargetMode="External" /><Relationship Id="rId462" Type="http://schemas.openxmlformats.org/officeDocument/2006/relationships/hyperlink" Target="http://pbs.twimg.com/profile_images/793498273403199488/OoFtxree_normal.jpg" TargetMode="External" /><Relationship Id="rId463" Type="http://schemas.openxmlformats.org/officeDocument/2006/relationships/hyperlink" Target="http://pbs.twimg.com/profile_images/793498273403199488/OoFtxree_normal.jpg" TargetMode="External" /><Relationship Id="rId464" Type="http://schemas.openxmlformats.org/officeDocument/2006/relationships/hyperlink" Target="http://pbs.twimg.com/profile_images/449530728141684737/rWeG8oOH_normal.png" TargetMode="External" /><Relationship Id="rId465" Type="http://schemas.openxmlformats.org/officeDocument/2006/relationships/hyperlink" Target="http://pbs.twimg.com/profile_images/793498273403199488/OoFtxree_normal.jpg" TargetMode="External" /><Relationship Id="rId466" Type="http://schemas.openxmlformats.org/officeDocument/2006/relationships/hyperlink" Target="https://pbs.twimg.com/media/D8s-pMaXoAAJbEG.jpg" TargetMode="External" /><Relationship Id="rId467" Type="http://schemas.openxmlformats.org/officeDocument/2006/relationships/hyperlink" Target="https://pbs.twimg.com/media/D8XxtPKXkAA5RXu.jpg" TargetMode="External" /><Relationship Id="rId468" Type="http://schemas.openxmlformats.org/officeDocument/2006/relationships/hyperlink" Target="https://pbs.twimg.com/media/D9cZiWJXkAAZ1Ra.jpg" TargetMode="External" /><Relationship Id="rId469" Type="http://schemas.openxmlformats.org/officeDocument/2006/relationships/hyperlink" Target="https://pbs.twimg.com/media/D9uZdBCWwAAy7Zz.jpg" TargetMode="External" /><Relationship Id="rId470" Type="http://schemas.openxmlformats.org/officeDocument/2006/relationships/hyperlink" Target="https://twitter.com/#!/jdrfresearch/status/1134520384122961921" TargetMode="External" /><Relationship Id="rId471" Type="http://schemas.openxmlformats.org/officeDocument/2006/relationships/hyperlink" Target="https://twitter.com/#!/gingervieira/status/1135535881069170689" TargetMode="External" /><Relationship Id="rId472" Type="http://schemas.openxmlformats.org/officeDocument/2006/relationships/hyperlink" Target="https://twitter.com/#!/hemadurrehman/status/1133765451698323456" TargetMode="External" /><Relationship Id="rId473" Type="http://schemas.openxmlformats.org/officeDocument/2006/relationships/hyperlink" Target="https://twitter.com/#!/claire_cropper/status/1133922601661861890" TargetMode="External" /><Relationship Id="rId474" Type="http://schemas.openxmlformats.org/officeDocument/2006/relationships/hyperlink" Target="https://twitter.com/#!/jafazzone/status/1134089933390589954" TargetMode="External" /><Relationship Id="rId475" Type="http://schemas.openxmlformats.org/officeDocument/2006/relationships/hyperlink" Target="https://twitter.com/#!/plowboytrading/status/1134562339292950528" TargetMode="External" /><Relationship Id="rId476" Type="http://schemas.openxmlformats.org/officeDocument/2006/relationships/hyperlink" Target="https://twitter.com/#!/palaceian/status/1134621250054000645" TargetMode="External" /><Relationship Id="rId477" Type="http://schemas.openxmlformats.org/officeDocument/2006/relationships/hyperlink" Target="https://twitter.com/#!/palaceian/status/1134630378885353473" TargetMode="External" /><Relationship Id="rId478" Type="http://schemas.openxmlformats.org/officeDocument/2006/relationships/hyperlink" Target="https://twitter.com/#!/portfare/status/1134930802674937856" TargetMode="External" /><Relationship Id="rId479" Type="http://schemas.openxmlformats.org/officeDocument/2006/relationships/hyperlink" Target="https://twitter.com/#!/portfare/status/1134991308571979776" TargetMode="External" /><Relationship Id="rId480" Type="http://schemas.openxmlformats.org/officeDocument/2006/relationships/hyperlink" Target="https://twitter.com/#!/alejaddamo/status/1135009503311798272" TargetMode="External" /><Relationship Id="rId481" Type="http://schemas.openxmlformats.org/officeDocument/2006/relationships/hyperlink" Target="https://twitter.com/#!/ronicolet/status/1135024764576305152" TargetMode="External" /><Relationship Id="rId482" Type="http://schemas.openxmlformats.org/officeDocument/2006/relationships/hyperlink" Target="https://twitter.com/#!/mmarotis/status/1135271939117899777" TargetMode="External" /><Relationship Id="rId483" Type="http://schemas.openxmlformats.org/officeDocument/2006/relationships/hyperlink" Target="https://twitter.com/#!/moniquegaitan/status/1135272223399391234" TargetMode="External" /><Relationship Id="rId484" Type="http://schemas.openxmlformats.org/officeDocument/2006/relationships/hyperlink" Target="https://twitter.com/#!/estherrobotham/status/1135300579683643395" TargetMode="External" /><Relationship Id="rId485" Type="http://schemas.openxmlformats.org/officeDocument/2006/relationships/hyperlink" Target="https://twitter.com/#!/lilidebeni/status/1135310534499328000" TargetMode="External" /><Relationship Id="rId486" Type="http://schemas.openxmlformats.org/officeDocument/2006/relationships/hyperlink" Target="https://twitter.com/#!/aivliscuca/status/1135311749341745153" TargetMode="External" /><Relationship Id="rId487" Type="http://schemas.openxmlformats.org/officeDocument/2006/relationships/hyperlink" Target="https://twitter.com/#!/gastonmarraok/status/1135322595224674308" TargetMode="External" /><Relationship Id="rId488" Type="http://schemas.openxmlformats.org/officeDocument/2006/relationships/hyperlink" Target="https://twitter.com/#!/monica_b123/status/1135322789592870916" TargetMode="External" /><Relationship Id="rId489" Type="http://schemas.openxmlformats.org/officeDocument/2006/relationships/hyperlink" Target="https://twitter.com/#!/kdvin/status/1135323071404003332" TargetMode="External" /><Relationship Id="rId490" Type="http://schemas.openxmlformats.org/officeDocument/2006/relationships/hyperlink" Target="https://twitter.com/#!/graciela266/status/1135323893453996032" TargetMode="External" /><Relationship Id="rId491" Type="http://schemas.openxmlformats.org/officeDocument/2006/relationships/hyperlink" Target="https://twitter.com/#!/lvarangot/status/1135364633726992386" TargetMode="External" /><Relationship Id="rId492" Type="http://schemas.openxmlformats.org/officeDocument/2006/relationships/hyperlink" Target="https://twitter.com/#!/myribeatriz/status/1135365066017128448" TargetMode="External" /><Relationship Id="rId493" Type="http://schemas.openxmlformats.org/officeDocument/2006/relationships/hyperlink" Target="https://twitter.com/#!/maredondos72/status/1135367972279767041" TargetMode="External" /><Relationship Id="rId494" Type="http://schemas.openxmlformats.org/officeDocument/2006/relationships/hyperlink" Target="https://twitter.com/#!/xeneixexxx/status/1135504343497609221" TargetMode="External" /><Relationship Id="rId495" Type="http://schemas.openxmlformats.org/officeDocument/2006/relationships/hyperlink" Target="https://twitter.com/#!/exitosaabogada/status/1135550580850593793" TargetMode="External" /><Relationship Id="rId496" Type="http://schemas.openxmlformats.org/officeDocument/2006/relationships/hyperlink" Target="https://twitter.com/#!/rodoteescribe/status/1135558036330831872" TargetMode="External" /><Relationship Id="rId497" Type="http://schemas.openxmlformats.org/officeDocument/2006/relationships/hyperlink" Target="https://twitter.com/#!/caovaequipos/status/1136009761516924929" TargetMode="External" /><Relationship Id="rId498" Type="http://schemas.openxmlformats.org/officeDocument/2006/relationships/hyperlink" Target="https://twitter.com/#!/oar6lsee0alzk4t/status/1136169797136334849" TargetMode="External" /><Relationship Id="rId499" Type="http://schemas.openxmlformats.org/officeDocument/2006/relationships/hyperlink" Target="https://twitter.com/#!/semarroy72/status/1136336005814988801" TargetMode="External" /><Relationship Id="rId500" Type="http://schemas.openxmlformats.org/officeDocument/2006/relationships/hyperlink" Target="https://twitter.com/#!/helvelyn1960/status/1136338172542160897" TargetMode="External" /><Relationship Id="rId501" Type="http://schemas.openxmlformats.org/officeDocument/2006/relationships/hyperlink" Target="https://twitter.com/#!/katybowers87/status/1136338626311274496" TargetMode="External" /><Relationship Id="rId502" Type="http://schemas.openxmlformats.org/officeDocument/2006/relationships/hyperlink" Target="https://twitter.com/#!/tillybather/status/1136345053385940992" TargetMode="External" /><Relationship Id="rId503" Type="http://schemas.openxmlformats.org/officeDocument/2006/relationships/hyperlink" Target="https://twitter.com/#!/iammrswild/status/1136345161640947713" TargetMode="External" /><Relationship Id="rId504" Type="http://schemas.openxmlformats.org/officeDocument/2006/relationships/hyperlink" Target="https://twitter.com/#!/wilby71/status/1136379130256269313" TargetMode="External" /><Relationship Id="rId505" Type="http://schemas.openxmlformats.org/officeDocument/2006/relationships/hyperlink" Target="https://twitter.com/#!/lesleydmwest/status/1136382012703612930" TargetMode="External" /><Relationship Id="rId506" Type="http://schemas.openxmlformats.org/officeDocument/2006/relationships/hyperlink" Target="https://twitter.com/#!/diabetes_leeds/status/1136537647978098688" TargetMode="External" /><Relationship Id="rId507" Type="http://schemas.openxmlformats.org/officeDocument/2006/relationships/hyperlink" Target="https://twitter.com/#!/steelhoof/status/1136651407619006466" TargetMode="External" /><Relationship Id="rId508" Type="http://schemas.openxmlformats.org/officeDocument/2006/relationships/hyperlink" Target="https://twitter.com/#!/steelhoof/status/1136456918560415745" TargetMode="External" /><Relationship Id="rId509" Type="http://schemas.openxmlformats.org/officeDocument/2006/relationships/hyperlink" Target="https://twitter.com/#!/steelhoof/status/1136622420075302912" TargetMode="External" /><Relationship Id="rId510" Type="http://schemas.openxmlformats.org/officeDocument/2006/relationships/hyperlink" Target="https://twitter.com/#!/steelhoof/status/1136671752442875905" TargetMode="External" /><Relationship Id="rId511" Type="http://schemas.openxmlformats.org/officeDocument/2006/relationships/hyperlink" Target="https://twitter.com/#!/omissyangel/status/1136870338766225415" TargetMode="External" /><Relationship Id="rId512" Type="http://schemas.openxmlformats.org/officeDocument/2006/relationships/hyperlink" Target="https://twitter.com/#!/diabetesforo/status/1136905644626366464" TargetMode="External" /><Relationship Id="rId513" Type="http://schemas.openxmlformats.org/officeDocument/2006/relationships/hyperlink" Target="https://twitter.com/#!/jamerz1826/status/1136982538222755840" TargetMode="External" /><Relationship Id="rId514" Type="http://schemas.openxmlformats.org/officeDocument/2006/relationships/hyperlink" Target="https://twitter.com/#!/mum_type/status/1137273293483008000" TargetMode="External" /><Relationship Id="rId515" Type="http://schemas.openxmlformats.org/officeDocument/2006/relationships/hyperlink" Target="https://twitter.com/#!/moyaelgueta/status/1137752047766450176" TargetMode="External" /><Relationship Id="rId516" Type="http://schemas.openxmlformats.org/officeDocument/2006/relationships/hyperlink" Target="https://twitter.com/#!/stuffbydelle/status/1138225993536200704" TargetMode="External" /><Relationship Id="rId517" Type="http://schemas.openxmlformats.org/officeDocument/2006/relationships/hyperlink" Target="https://twitter.com/#!/abhinshah/status/1138490015594483714" TargetMode="External" /><Relationship Id="rId518" Type="http://schemas.openxmlformats.org/officeDocument/2006/relationships/hyperlink" Target="https://twitter.com/#!/juntos_salud/status/1138840067395350529" TargetMode="External" /><Relationship Id="rId519" Type="http://schemas.openxmlformats.org/officeDocument/2006/relationships/hyperlink" Target="https://twitter.com/#!/t1djohnny/status/1133805901230596099" TargetMode="External" /><Relationship Id="rId520" Type="http://schemas.openxmlformats.org/officeDocument/2006/relationships/hyperlink" Target="https://twitter.com/#!/gogobli/status/1139002009464365061" TargetMode="External" /><Relationship Id="rId521" Type="http://schemas.openxmlformats.org/officeDocument/2006/relationships/hyperlink" Target="https://twitter.com/#!/organiclemon/status/1139116062295953408" TargetMode="External" /><Relationship Id="rId522" Type="http://schemas.openxmlformats.org/officeDocument/2006/relationships/hyperlink" Target="https://twitter.com/#!/organiclemon/status/1139151284068585474" TargetMode="External" /><Relationship Id="rId523" Type="http://schemas.openxmlformats.org/officeDocument/2006/relationships/hyperlink" Target="https://twitter.com/#!/sweetpeagifts/status/1133910297025138690" TargetMode="External" /><Relationship Id="rId524" Type="http://schemas.openxmlformats.org/officeDocument/2006/relationships/hyperlink" Target="https://twitter.com/#!/sweetpeagifts/status/1133910356676481025" TargetMode="External" /><Relationship Id="rId525" Type="http://schemas.openxmlformats.org/officeDocument/2006/relationships/hyperlink" Target="https://twitter.com/#!/sweetpeagifts/status/1134536223727521794" TargetMode="External" /><Relationship Id="rId526" Type="http://schemas.openxmlformats.org/officeDocument/2006/relationships/hyperlink" Target="https://twitter.com/#!/sweetpeagifts/status/1134629330598998016" TargetMode="External" /><Relationship Id="rId527" Type="http://schemas.openxmlformats.org/officeDocument/2006/relationships/hyperlink" Target="https://twitter.com/#!/sweetpeagifts/status/1134846040467791872" TargetMode="External" /><Relationship Id="rId528" Type="http://schemas.openxmlformats.org/officeDocument/2006/relationships/hyperlink" Target="https://twitter.com/#!/sweetpeagifts/status/1134861204470607872" TargetMode="External" /><Relationship Id="rId529" Type="http://schemas.openxmlformats.org/officeDocument/2006/relationships/hyperlink" Target="https://twitter.com/#!/sweetpeagifts/status/1135221303349321728" TargetMode="External" /><Relationship Id="rId530" Type="http://schemas.openxmlformats.org/officeDocument/2006/relationships/hyperlink" Target="https://twitter.com/#!/sweetpeagifts/status/1135616483088904193" TargetMode="External" /><Relationship Id="rId531" Type="http://schemas.openxmlformats.org/officeDocument/2006/relationships/hyperlink" Target="https://twitter.com/#!/sweetpeagifts/status/1135988772624117762" TargetMode="External" /><Relationship Id="rId532" Type="http://schemas.openxmlformats.org/officeDocument/2006/relationships/hyperlink" Target="https://twitter.com/#!/sweetpeagifts/status/1136438930025451521" TargetMode="External" /><Relationship Id="rId533" Type="http://schemas.openxmlformats.org/officeDocument/2006/relationships/hyperlink" Target="https://twitter.com/#!/sweetpeagifts/status/1137764693249069056" TargetMode="External" /><Relationship Id="rId534" Type="http://schemas.openxmlformats.org/officeDocument/2006/relationships/hyperlink" Target="https://twitter.com/#!/sweetpeagifts/status/1137766920390926336" TargetMode="External" /><Relationship Id="rId535" Type="http://schemas.openxmlformats.org/officeDocument/2006/relationships/hyperlink" Target="https://twitter.com/#!/sweetpeagifts/status/1138403155899801605" TargetMode="External" /><Relationship Id="rId536" Type="http://schemas.openxmlformats.org/officeDocument/2006/relationships/hyperlink" Target="https://twitter.com/#!/sweetpeagifts/status/1138531233007374342" TargetMode="External" /><Relationship Id="rId537" Type="http://schemas.openxmlformats.org/officeDocument/2006/relationships/hyperlink" Target="https://twitter.com/#!/sweetpeagifts/status/1138531654698446850" TargetMode="External" /><Relationship Id="rId538" Type="http://schemas.openxmlformats.org/officeDocument/2006/relationships/hyperlink" Target="https://twitter.com/#!/sweetpeagifts/status/1138589533409284097" TargetMode="External" /><Relationship Id="rId539" Type="http://schemas.openxmlformats.org/officeDocument/2006/relationships/hyperlink" Target="https://twitter.com/#!/sweetpeagifts/status/1139197433232220160" TargetMode="External" /><Relationship Id="rId540" Type="http://schemas.openxmlformats.org/officeDocument/2006/relationships/hyperlink" Target="https://twitter.com/#!/shafiq_ahmed/status/1139964811352166402" TargetMode="External" /><Relationship Id="rId541" Type="http://schemas.openxmlformats.org/officeDocument/2006/relationships/hyperlink" Target="https://twitter.com/#!/accuchekchile/status/1128283821978279939" TargetMode="External" /><Relationship Id="rId542" Type="http://schemas.openxmlformats.org/officeDocument/2006/relationships/hyperlink" Target="https://twitter.com/#!/accuchekchile/status/1134172625716928513" TargetMode="External" /><Relationship Id="rId543" Type="http://schemas.openxmlformats.org/officeDocument/2006/relationships/hyperlink" Target="https://twitter.com/#!/accuchekchile/status/1134444421091606528" TargetMode="External" /><Relationship Id="rId544" Type="http://schemas.openxmlformats.org/officeDocument/2006/relationships/hyperlink" Target="https://twitter.com/#!/accuchekchile/status/1135531582725459969" TargetMode="External" /><Relationship Id="rId545" Type="http://schemas.openxmlformats.org/officeDocument/2006/relationships/hyperlink" Target="https://twitter.com/#!/accuchekchile/status/1135893972847595520" TargetMode="External" /><Relationship Id="rId546" Type="http://schemas.openxmlformats.org/officeDocument/2006/relationships/hyperlink" Target="https://twitter.com/#!/accuchekchile/status/1136618745831383041" TargetMode="External" /><Relationship Id="rId547" Type="http://schemas.openxmlformats.org/officeDocument/2006/relationships/hyperlink" Target="https://twitter.com/#!/accuchekchile/status/1136981132774445056" TargetMode="External" /><Relationship Id="rId548" Type="http://schemas.openxmlformats.org/officeDocument/2006/relationships/hyperlink" Target="https://twitter.com/#!/accuchekchile/status/1137343521298366464" TargetMode="External" /><Relationship Id="rId549" Type="http://schemas.openxmlformats.org/officeDocument/2006/relationships/hyperlink" Target="https://twitter.com/#!/accuchekchile/status/1137434116985507841" TargetMode="External" /><Relationship Id="rId550" Type="http://schemas.openxmlformats.org/officeDocument/2006/relationships/hyperlink" Target="https://twitter.com/#!/accuchekchile/status/1138068298317402112" TargetMode="External" /><Relationship Id="rId551" Type="http://schemas.openxmlformats.org/officeDocument/2006/relationships/hyperlink" Target="https://twitter.com/#!/accuchekchile/status/1140303019541594112" TargetMode="External" /><Relationship Id="rId552" Type="http://schemas.openxmlformats.org/officeDocument/2006/relationships/hyperlink" Target="https://twitter.com/#!/accuchekchile/status/1140393616000466946" TargetMode="External" /><Relationship Id="rId553" Type="http://schemas.openxmlformats.org/officeDocument/2006/relationships/hyperlink" Target="https://twitter.com/#!/lipbalmdesigns/status/1134926549373870080" TargetMode="External" /><Relationship Id="rId554" Type="http://schemas.openxmlformats.org/officeDocument/2006/relationships/hyperlink" Target="https://twitter.com/#!/lipbalmdesigns/status/1134926719620718593" TargetMode="External" /><Relationship Id="rId555" Type="http://schemas.openxmlformats.org/officeDocument/2006/relationships/hyperlink" Target="https://twitter.com/#!/lipbalmdesigns/status/1134951576563527680" TargetMode="External" /><Relationship Id="rId556" Type="http://schemas.openxmlformats.org/officeDocument/2006/relationships/hyperlink" Target="https://twitter.com/#!/lipbalmdesigns/status/1134951889194369025" TargetMode="External" /><Relationship Id="rId557" Type="http://schemas.openxmlformats.org/officeDocument/2006/relationships/hyperlink" Target="https://twitter.com/#!/lipbalmdesigns/status/1134990298134786049" TargetMode="External" /><Relationship Id="rId558" Type="http://schemas.openxmlformats.org/officeDocument/2006/relationships/hyperlink" Target="https://twitter.com/#!/lipbalmdesigns/status/1135198659216384001" TargetMode="External" /><Relationship Id="rId559" Type="http://schemas.openxmlformats.org/officeDocument/2006/relationships/hyperlink" Target="https://twitter.com/#!/lipbalmdesigns/status/1135221015133544449" TargetMode="External" /><Relationship Id="rId560" Type="http://schemas.openxmlformats.org/officeDocument/2006/relationships/hyperlink" Target="https://twitter.com/#!/lipbalmdesigns/status/1135620938203107329" TargetMode="External" /><Relationship Id="rId561" Type="http://schemas.openxmlformats.org/officeDocument/2006/relationships/hyperlink" Target="https://twitter.com/#!/lipbalmdesigns/status/1135621555080376321" TargetMode="External" /><Relationship Id="rId562" Type="http://schemas.openxmlformats.org/officeDocument/2006/relationships/hyperlink" Target="https://twitter.com/#!/lipbalmdesigns/status/1135655813836615681" TargetMode="External" /><Relationship Id="rId563" Type="http://schemas.openxmlformats.org/officeDocument/2006/relationships/hyperlink" Target="https://twitter.com/#!/lipbalmdesigns/status/1137862970791342082" TargetMode="External" /><Relationship Id="rId564" Type="http://schemas.openxmlformats.org/officeDocument/2006/relationships/hyperlink" Target="https://twitter.com/#!/lipbalmdesigns/status/1137864068138700802" TargetMode="External" /><Relationship Id="rId565" Type="http://schemas.openxmlformats.org/officeDocument/2006/relationships/hyperlink" Target="https://twitter.com/#!/lipbalmdesigns/status/1137874769188216832" TargetMode="External" /><Relationship Id="rId566" Type="http://schemas.openxmlformats.org/officeDocument/2006/relationships/hyperlink" Target="https://twitter.com/#!/lipbalmdesigns/status/1137875232210001921" TargetMode="External" /><Relationship Id="rId567" Type="http://schemas.openxmlformats.org/officeDocument/2006/relationships/hyperlink" Target="https://twitter.com/#!/lipbalmdesigns/status/1137906862161113089" TargetMode="External" /><Relationship Id="rId568" Type="http://schemas.openxmlformats.org/officeDocument/2006/relationships/hyperlink" Target="https://twitter.com/#!/lipbalmdesigns/status/1138096968339771392" TargetMode="External" /><Relationship Id="rId569" Type="http://schemas.openxmlformats.org/officeDocument/2006/relationships/hyperlink" Target="https://twitter.com/#!/lipbalmdesigns/status/1138100295387504642" TargetMode="External" /><Relationship Id="rId570" Type="http://schemas.openxmlformats.org/officeDocument/2006/relationships/hyperlink" Target="https://twitter.com/#!/lipbalmdesigns/status/1138166174611640320" TargetMode="External" /><Relationship Id="rId571" Type="http://schemas.openxmlformats.org/officeDocument/2006/relationships/hyperlink" Target="https://twitter.com/#!/lipbalmdesigns/status/1138196411978326016" TargetMode="External" /><Relationship Id="rId572" Type="http://schemas.openxmlformats.org/officeDocument/2006/relationships/hyperlink" Target="https://twitter.com/#!/lipbalmdesigns/status/1138232536310722561" TargetMode="External" /><Relationship Id="rId573" Type="http://schemas.openxmlformats.org/officeDocument/2006/relationships/hyperlink" Target="https://twitter.com/#!/lipbalmdesigns/status/1138235979645554693" TargetMode="External" /><Relationship Id="rId574" Type="http://schemas.openxmlformats.org/officeDocument/2006/relationships/hyperlink" Target="https://twitter.com/#!/lipbalmdesigns/status/1138639527373922304" TargetMode="External" /><Relationship Id="rId575" Type="http://schemas.openxmlformats.org/officeDocument/2006/relationships/hyperlink" Target="https://twitter.com/#!/lipbalmdesigns/status/1139246008628592641" TargetMode="External" /><Relationship Id="rId576" Type="http://schemas.openxmlformats.org/officeDocument/2006/relationships/hyperlink" Target="https://twitter.com/#!/lipbalmdesigns/status/1140710825558192129" TargetMode="External" /><Relationship Id="rId577" Type="http://schemas.openxmlformats.org/officeDocument/2006/relationships/hyperlink" Target="https://twitter.com/#!/sumitsh25408426/status/1139934578464813056" TargetMode="External" /><Relationship Id="rId578" Type="http://schemas.openxmlformats.org/officeDocument/2006/relationships/hyperlink" Target="https://twitter.com/#!/accuchekindia/status/1141002263063695360" TargetMode="External" /><Relationship Id="rId579" Type="http://schemas.openxmlformats.org/officeDocument/2006/relationships/hyperlink" Target="https://twitter.com/#!/accuchek_pk/status/1135545227907936257" TargetMode="External" /><Relationship Id="rId580" Type="http://schemas.openxmlformats.org/officeDocument/2006/relationships/hyperlink" Target="https://twitter.com/#!/accuchek_pk/status/1133730595908071424" TargetMode="External" /><Relationship Id="rId581" Type="http://schemas.openxmlformats.org/officeDocument/2006/relationships/hyperlink" Target="https://twitter.com/#!/accuchek_pk/status/1136143713665736704" TargetMode="External" /><Relationship Id="rId582" Type="http://schemas.openxmlformats.org/officeDocument/2006/relationships/hyperlink" Target="https://twitter.com/#!/accuchek_pk/status/1136618060503310342" TargetMode="External" /><Relationship Id="rId583" Type="http://schemas.openxmlformats.org/officeDocument/2006/relationships/hyperlink" Target="https://twitter.com/#!/accuchek_pk/status/1137760976550465536" TargetMode="External" /><Relationship Id="rId584" Type="http://schemas.openxmlformats.org/officeDocument/2006/relationships/hyperlink" Target="https://twitter.com/#!/accuchek_pk/status/1139226750225932288" TargetMode="External" /><Relationship Id="rId585" Type="http://schemas.openxmlformats.org/officeDocument/2006/relationships/hyperlink" Target="https://twitter.com/#!/accuchek_pk/status/1140006416826216448" TargetMode="External" /><Relationship Id="rId586" Type="http://schemas.openxmlformats.org/officeDocument/2006/relationships/hyperlink" Target="https://twitter.com/#!/accuchek_pk/status/1140978575644024832" TargetMode="External" /><Relationship Id="rId587" Type="http://schemas.openxmlformats.org/officeDocument/2006/relationships/hyperlink" Target="https://twitter.com/#!/accuchek_pk/status/1141382736969719809" TargetMode="External" /><Relationship Id="rId588" Type="http://schemas.openxmlformats.org/officeDocument/2006/relationships/hyperlink" Target="https://twitter.com/#!/nextwavet2d/status/1141426583263174656" TargetMode="External" /><Relationship Id="rId589" Type="http://schemas.openxmlformats.org/officeDocument/2006/relationships/hyperlink" Target="https://twitter.com/#!/rlapedis/status/1139603590601854976" TargetMode="External" /><Relationship Id="rId590" Type="http://schemas.openxmlformats.org/officeDocument/2006/relationships/hyperlink" Target="https://twitter.com/#!/rlapedis/status/1140261556350939137" TargetMode="External" /><Relationship Id="rId591" Type="http://schemas.openxmlformats.org/officeDocument/2006/relationships/hyperlink" Target="https://twitter.com/#!/rlapedis/status/1141699976168214528" TargetMode="External" /><Relationship Id="rId592" Type="http://schemas.openxmlformats.org/officeDocument/2006/relationships/hyperlink" Target="https://twitter.com/#!/accuchek_us/status/1133724872817991680" TargetMode="External" /><Relationship Id="rId593" Type="http://schemas.openxmlformats.org/officeDocument/2006/relationships/hyperlink" Target="https://twitter.com/#!/accuchek_us/status/1133830758756491264" TargetMode="External" /><Relationship Id="rId594" Type="http://schemas.openxmlformats.org/officeDocument/2006/relationships/hyperlink" Target="https://twitter.com/#!/marie_thompson1/status/1133778208908820481" TargetMode="External" /><Relationship Id="rId595" Type="http://schemas.openxmlformats.org/officeDocument/2006/relationships/hyperlink" Target="https://twitter.com/#!/marie_thompson1/status/1133832495349293056" TargetMode="External" /><Relationship Id="rId596" Type="http://schemas.openxmlformats.org/officeDocument/2006/relationships/hyperlink" Target="https://twitter.com/#!/accuchek_us/status/1133831878987927552" TargetMode="External" /><Relationship Id="rId597" Type="http://schemas.openxmlformats.org/officeDocument/2006/relationships/hyperlink" Target="https://twitter.com/#!/carmarky/status/1133835753643921408" TargetMode="External" /><Relationship Id="rId598" Type="http://schemas.openxmlformats.org/officeDocument/2006/relationships/hyperlink" Target="https://twitter.com/#!/accuchek_us/status/1133832090976444416" TargetMode="External" /><Relationship Id="rId599" Type="http://schemas.openxmlformats.org/officeDocument/2006/relationships/hyperlink" Target="https://twitter.com/#!/anniecoops/status/1133833168405061634" TargetMode="External" /><Relationship Id="rId600" Type="http://schemas.openxmlformats.org/officeDocument/2006/relationships/hyperlink" Target="https://twitter.com/#!/accuchek_us/status/1133832812526788608" TargetMode="External" /><Relationship Id="rId601" Type="http://schemas.openxmlformats.org/officeDocument/2006/relationships/hyperlink" Target="https://twitter.com/#!/accuchek_us/status/1133834211692089345" TargetMode="External" /><Relationship Id="rId602" Type="http://schemas.openxmlformats.org/officeDocument/2006/relationships/hyperlink" Target="https://twitter.com/#!/accuchek_us/status/1133841292729999361" TargetMode="External" /><Relationship Id="rId603" Type="http://schemas.openxmlformats.org/officeDocument/2006/relationships/hyperlink" Target="https://twitter.com/#!/accuchek_us/status/1133829234340892672" TargetMode="External" /><Relationship Id="rId604" Type="http://schemas.openxmlformats.org/officeDocument/2006/relationships/hyperlink" Target="https://twitter.com/#!/accuchek_us/status/1134078600339214337" TargetMode="External" /><Relationship Id="rId605" Type="http://schemas.openxmlformats.org/officeDocument/2006/relationships/hyperlink" Target="https://twitter.com/#!/accuchek_us/status/1134079730184007681" TargetMode="External" /><Relationship Id="rId606" Type="http://schemas.openxmlformats.org/officeDocument/2006/relationships/hyperlink" Target="https://twitter.com/#!/t1djohnny/status/1133855077779869697" TargetMode="External" /><Relationship Id="rId607" Type="http://schemas.openxmlformats.org/officeDocument/2006/relationships/hyperlink" Target="https://twitter.com/#!/t1djohnny/status/1133857852777467909" TargetMode="External" /><Relationship Id="rId608" Type="http://schemas.openxmlformats.org/officeDocument/2006/relationships/hyperlink" Target="https://twitter.com/#!/t1djohnny/status/1133860076228366336" TargetMode="External" /><Relationship Id="rId609" Type="http://schemas.openxmlformats.org/officeDocument/2006/relationships/hyperlink" Target="https://twitter.com/#!/t1djohnny/status/1133861404065304576" TargetMode="External" /><Relationship Id="rId610" Type="http://schemas.openxmlformats.org/officeDocument/2006/relationships/hyperlink" Target="https://twitter.com/#!/t1djohnny/status/1133875011918401536" TargetMode="External" /><Relationship Id="rId611" Type="http://schemas.openxmlformats.org/officeDocument/2006/relationships/hyperlink" Target="https://twitter.com/#!/t1djohnny/status/1133920746718289920" TargetMode="External" /><Relationship Id="rId612" Type="http://schemas.openxmlformats.org/officeDocument/2006/relationships/hyperlink" Target="https://twitter.com/#!/t1djohnny/status/1133926993895022592" TargetMode="External" /><Relationship Id="rId613" Type="http://schemas.openxmlformats.org/officeDocument/2006/relationships/hyperlink" Target="https://twitter.com/#!/t1djohnny/status/1134181216352182272" TargetMode="External" /><Relationship Id="rId614" Type="http://schemas.openxmlformats.org/officeDocument/2006/relationships/hyperlink" Target="https://twitter.com/#!/t1djohnny/status/1134345590140276736" TargetMode="External" /><Relationship Id="rId615" Type="http://schemas.openxmlformats.org/officeDocument/2006/relationships/hyperlink" Target="https://twitter.com/#!/t1djohnny/status/1134489026034118656" TargetMode="External" /><Relationship Id="rId616" Type="http://schemas.openxmlformats.org/officeDocument/2006/relationships/hyperlink" Target="https://twitter.com/#!/t1djohnny/status/1138929190160539649" TargetMode="External" /><Relationship Id="rId617" Type="http://schemas.openxmlformats.org/officeDocument/2006/relationships/hyperlink" Target="https://twitter.com/#!/accuchek_us/status/1134116659185291265" TargetMode="External" /><Relationship Id="rId618" Type="http://schemas.openxmlformats.org/officeDocument/2006/relationships/hyperlink" Target="https://twitter.com/#!/accuchek_us/status/1134132667191103488" TargetMode="External" /><Relationship Id="rId619" Type="http://schemas.openxmlformats.org/officeDocument/2006/relationships/hyperlink" Target="https://twitter.com/#!/joltdude/status/1134594748143013889" TargetMode="External" /><Relationship Id="rId620" Type="http://schemas.openxmlformats.org/officeDocument/2006/relationships/hyperlink" Target="https://twitter.com/#!/accuchek_us/status/1134152136340791296" TargetMode="External" /><Relationship Id="rId621" Type="http://schemas.openxmlformats.org/officeDocument/2006/relationships/hyperlink" Target="https://twitter.com/#!/accuchek_us/status/1134155376897724416" TargetMode="External" /><Relationship Id="rId622" Type="http://schemas.openxmlformats.org/officeDocument/2006/relationships/hyperlink" Target="https://twitter.com/#!/ieatkillerbees/status/1134171889818058753" TargetMode="External" /><Relationship Id="rId623" Type="http://schemas.openxmlformats.org/officeDocument/2006/relationships/hyperlink" Target="https://twitter.com/#!/accuchek_us/status/1134155940259880963" TargetMode="External" /><Relationship Id="rId624" Type="http://schemas.openxmlformats.org/officeDocument/2006/relationships/hyperlink" Target="https://twitter.com/#!/t2dremission/status/1133756231137599488" TargetMode="External" /><Relationship Id="rId625" Type="http://schemas.openxmlformats.org/officeDocument/2006/relationships/hyperlink" Target="https://twitter.com/#!/accuchek_us/status/1134156657649442818" TargetMode="External" /><Relationship Id="rId626" Type="http://schemas.openxmlformats.org/officeDocument/2006/relationships/hyperlink" Target="https://twitter.com/#!/thehangrywoman/status/1134097643779579904" TargetMode="External" /><Relationship Id="rId627" Type="http://schemas.openxmlformats.org/officeDocument/2006/relationships/hyperlink" Target="https://twitter.com/#!/thehangrywoman/status/1134459659388108801" TargetMode="External" /><Relationship Id="rId628" Type="http://schemas.openxmlformats.org/officeDocument/2006/relationships/hyperlink" Target="https://twitter.com/#!/accuchek_us/status/1134132885018042369" TargetMode="External" /><Relationship Id="rId629" Type="http://schemas.openxmlformats.org/officeDocument/2006/relationships/hyperlink" Target="https://twitter.com/#!/accuchek_us/status/1134444681113346048" TargetMode="External" /><Relationship Id="rId630" Type="http://schemas.openxmlformats.org/officeDocument/2006/relationships/hyperlink" Target="https://twitter.com/#!/hispurpleshirt/status/1134459541972815873" TargetMode="External" /><Relationship Id="rId631" Type="http://schemas.openxmlformats.org/officeDocument/2006/relationships/hyperlink" Target="https://twitter.com/#!/accuchek_us/status/1134449278875766784" TargetMode="External" /><Relationship Id="rId632" Type="http://schemas.openxmlformats.org/officeDocument/2006/relationships/hyperlink" Target="https://twitter.com/#!/cdcdiabetes/status/1134449241764458499" TargetMode="External" /><Relationship Id="rId633" Type="http://schemas.openxmlformats.org/officeDocument/2006/relationships/hyperlink" Target="https://twitter.com/#!/accuchek_us/status/1134458064487297024" TargetMode="External" /><Relationship Id="rId634" Type="http://schemas.openxmlformats.org/officeDocument/2006/relationships/hyperlink" Target="https://twitter.com/#!/accuchek_us/status/1134478748450004993" TargetMode="External" /><Relationship Id="rId635" Type="http://schemas.openxmlformats.org/officeDocument/2006/relationships/hyperlink" Target="https://twitter.com/#!/sharmilacommins/status/1134203945675444224" TargetMode="External" /><Relationship Id="rId636" Type="http://schemas.openxmlformats.org/officeDocument/2006/relationships/hyperlink" Target="https://twitter.com/#!/accuchek_us/status/1134479140109848576" TargetMode="External" /><Relationship Id="rId637" Type="http://schemas.openxmlformats.org/officeDocument/2006/relationships/hyperlink" Target="https://twitter.com/#!/accuchek_us/status/1134479172737404933" TargetMode="External" /><Relationship Id="rId638" Type="http://schemas.openxmlformats.org/officeDocument/2006/relationships/hyperlink" Target="https://twitter.com/#!/hispurpleshirt/status/1134543769905352704" TargetMode="External" /><Relationship Id="rId639" Type="http://schemas.openxmlformats.org/officeDocument/2006/relationships/hyperlink" Target="https://twitter.com/#!/accuchek_us/status/1134480058754719744" TargetMode="External" /><Relationship Id="rId640" Type="http://schemas.openxmlformats.org/officeDocument/2006/relationships/hyperlink" Target="https://twitter.com/#!/accuchek_us/status/1134510781851209728" TargetMode="External" /><Relationship Id="rId641" Type="http://schemas.openxmlformats.org/officeDocument/2006/relationships/hyperlink" Target="https://twitter.com/#!/accuchek_us/status/1134511858122186753" TargetMode="External" /><Relationship Id="rId642" Type="http://schemas.openxmlformats.org/officeDocument/2006/relationships/hyperlink" Target="https://twitter.com/#!/accuchek_us/status/1134517341713293312" TargetMode="External" /><Relationship Id="rId643" Type="http://schemas.openxmlformats.org/officeDocument/2006/relationships/hyperlink" Target="https://twitter.com/#!/accuchek_us/status/1134517627798396929" TargetMode="External" /><Relationship Id="rId644" Type="http://schemas.openxmlformats.org/officeDocument/2006/relationships/hyperlink" Target="https://twitter.com/#!/accuchek_us/status/1134519555269758976" TargetMode="External" /><Relationship Id="rId645" Type="http://schemas.openxmlformats.org/officeDocument/2006/relationships/hyperlink" Target="https://twitter.com/#!/justalittlesuga/status/1134265896686563328" TargetMode="External" /><Relationship Id="rId646" Type="http://schemas.openxmlformats.org/officeDocument/2006/relationships/hyperlink" Target="https://twitter.com/#!/accuchek_us/status/1134520541208109056" TargetMode="External" /><Relationship Id="rId647" Type="http://schemas.openxmlformats.org/officeDocument/2006/relationships/hyperlink" Target="https://twitter.com/#!/aadediabetes/status/1134528477313548288" TargetMode="External" /><Relationship Id="rId648" Type="http://schemas.openxmlformats.org/officeDocument/2006/relationships/hyperlink" Target="https://twitter.com/#!/accuchek_us/status/1134534888563105792" TargetMode="External" /><Relationship Id="rId649" Type="http://schemas.openxmlformats.org/officeDocument/2006/relationships/hyperlink" Target="https://twitter.com/#!/aadediabetes/status/1134124314515689474" TargetMode="External" /><Relationship Id="rId650" Type="http://schemas.openxmlformats.org/officeDocument/2006/relationships/hyperlink" Target="https://twitter.com/#!/accuchek_us/status/1134152066174263296" TargetMode="External" /><Relationship Id="rId651" Type="http://schemas.openxmlformats.org/officeDocument/2006/relationships/hyperlink" Target="https://twitter.com/#!/accuchek_us/status/1134544330406973440" TargetMode="External" /><Relationship Id="rId652" Type="http://schemas.openxmlformats.org/officeDocument/2006/relationships/hyperlink" Target="https://twitter.com/#!/diabetes4cast/status/1134557663059038208" TargetMode="External" /><Relationship Id="rId653" Type="http://schemas.openxmlformats.org/officeDocument/2006/relationships/hyperlink" Target="https://twitter.com/#!/accuchek_us/status/1134564024232873985" TargetMode="External" /><Relationship Id="rId654" Type="http://schemas.openxmlformats.org/officeDocument/2006/relationships/hyperlink" Target="https://twitter.com/#!/accuchek_us/status/1134566270723133441" TargetMode="External" /><Relationship Id="rId655" Type="http://schemas.openxmlformats.org/officeDocument/2006/relationships/hyperlink" Target="https://twitter.com/#!/accuchek_us/status/1134566795002679297" TargetMode="External" /><Relationship Id="rId656" Type="http://schemas.openxmlformats.org/officeDocument/2006/relationships/hyperlink" Target="https://twitter.com/#!/accuchek_us/status/1135538646398984193" TargetMode="External" /><Relationship Id="rId657" Type="http://schemas.openxmlformats.org/officeDocument/2006/relationships/hyperlink" Target="https://twitter.com/#!/soylapolaca/status/1135271241689047046" TargetMode="External" /><Relationship Id="rId658" Type="http://schemas.openxmlformats.org/officeDocument/2006/relationships/hyperlink" Target="https://twitter.com/#!/soylapolaca/status/1135307144235032582" TargetMode="External" /><Relationship Id="rId659" Type="http://schemas.openxmlformats.org/officeDocument/2006/relationships/hyperlink" Target="https://twitter.com/#!/accuchek_us/status/1135576349756788736" TargetMode="External" /><Relationship Id="rId660" Type="http://schemas.openxmlformats.org/officeDocument/2006/relationships/hyperlink" Target="https://twitter.com/#!/diabetesmine/status/1133710127129923585" TargetMode="External" /><Relationship Id="rId661" Type="http://schemas.openxmlformats.org/officeDocument/2006/relationships/hyperlink" Target="https://twitter.com/#!/diabetesmine/status/1134104677568507904" TargetMode="External" /><Relationship Id="rId662" Type="http://schemas.openxmlformats.org/officeDocument/2006/relationships/hyperlink" Target="https://twitter.com/#!/diabetesmine/status/1134089578610974720" TargetMode="External" /><Relationship Id="rId663" Type="http://schemas.openxmlformats.org/officeDocument/2006/relationships/hyperlink" Target="https://twitter.com/#!/diabetesmine/status/1134180174172319745" TargetMode="External" /><Relationship Id="rId664" Type="http://schemas.openxmlformats.org/officeDocument/2006/relationships/hyperlink" Target="https://twitter.com/#!/diabetesmine/status/1134542562990133248" TargetMode="External" /><Relationship Id="rId665" Type="http://schemas.openxmlformats.org/officeDocument/2006/relationships/hyperlink" Target="https://twitter.com/#!/diabetesmine/status/1135584429634547717" TargetMode="External" /><Relationship Id="rId666" Type="http://schemas.openxmlformats.org/officeDocument/2006/relationships/hyperlink" Target="https://twitter.com/#!/accuchek_us/status/1133842037919195136" TargetMode="External" /><Relationship Id="rId667" Type="http://schemas.openxmlformats.org/officeDocument/2006/relationships/hyperlink" Target="https://twitter.com/#!/accuchek_us/status/1134111651479904256" TargetMode="External" /><Relationship Id="rId668" Type="http://schemas.openxmlformats.org/officeDocument/2006/relationships/hyperlink" Target="https://twitter.com/#!/accuchek_us/status/1134152593758982144" TargetMode="External" /><Relationship Id="rId669" Type="http://schemas.openxmlformats.org/officeDocument/2006/relationships/hyperlink" Target="https://twitter.com/#!/accuchek_us/status/1134194353700839424" TargetMode="External" /><Relationship Id="rId670" Type="http://schemas.openxmlformats.org/officeDocument/2006/relationships/hyperlink" Target="https://twitter.com/#!/accuchek_us/status/1134545624412622848" TargetMode="External" /><Relationship Id="rId671" Type="http://schemas.openxmlformats.org/officeDocument/2006/relationships/hyperlink" Target="https://twitter.com/#!/accuchek_us/status/1135613876584759296" TargetMode="External" /><Relationship Id="rId672" Type="http://schemas.openxmlformats.org/officeDocument/2006/relationships/hyperlink" Target="https://twitter.com/#!/steelhoof/status/1136102590368763906" TargetMode="External" /><Relationship Id="rId673" Type="http://schemas.openxmlformats.org/officeDocument/2006/relationships/hyperlink" Target="https://twitter.com/#!/accuchek_us/status/1135654379263025158" TargetMode="External" /><Relationship Id="rId674" Type="http://schemas.openxmlformats.org/officeDocument/2006/relationships/hyperlink" Target="https://twitter.com/#!/accuchek_us/status/1136305405846536192" TargetMode="External" /><Relationship Id="rId675" Type="http://schemas.openxmlformats.org/officeDocument/2006/relationships/hyperlink" Target="https://twitter.com/#!/stubblefie1/status/1136973500776943618" TargetMode="External" /><Relationship Id="rId676" Type="http://schemas.openxmlformats.org/officeDocument/2006/relationships/hyperlink" Target="https://twitter.com/#!/accuchek_us/status/1136960024557830149" TargetMode="External" /><Relationship Id="rId677" Type="http://schemas.openxmlformats.org/officeDocument/2006/relationships/hyperlink" Target="https://twitter.com/#!/accuchek_us/status/1138098464687083521" TargetMode="External" /><Relationship Id="rId678" Type="http://schemas.openxmlformats.org/officeDocument/2006/relationships/hyperlink" Target="https://twitter.com/#!/accuchek_us/status/1135667477613023232" TargetMode="External" /><Relationship Id="rId679" Type="http://schemas.openxmlformats.org/officeDocument/2006/relationships/hyperlink" Target="https://twitter.com/#!/accuchek_us/status/1138099104704319489" TargetMode="External" /><Relationship Id="rId680" Type="http://schemas.openxmlformats.org/officeDocument/2006/relationships/hyperlink" Target="https://twitter.com/#!/grumpy_pumper/status/1134444331589390337" TargetMode="External" /><Relationship Id="rId681" Type="http://schemas.openxmlformats.org/officeDocument/2006/relationships/hyperlink" Target="https://twitter.com/#!/accuchek_us/status/1134444073119617026" TargetMode="External" /><Relationship Id="rId682" Type="http://schemas.openxmlformats.org/officeDocument/2006/relationships/hyperlink" Target="https://twitter.com/#!/accuchek_us/status/1134444794967658497" TargetMode="External" /><Relationship Id="rId683" Type="http://schemas.openxmlformats.org/officeDocument/2006/relationships/hyperlink" Target="https://twitter.com/#!/lividlipids/status/1138110041301639168" TargetMode="External" /><Relationship Id="rId684" Type="http://schemas.openxmlformats.org/officeDocument/2006/relationships/hyperlink" Target="https://twitter.com/#!/accuchek_us/status/1138126758346199041" TargetMode="External" /><Relationship Id="rId685" Type="http://schemas.openxmlformats.org/officeDocument/2006/relationships/hyperlink" Target="https://twitter.com/#!/princessxtia/status/1138138298273193984" TargetMode="External" /><Relationship Id="rId686" Type="http://schemas.openxmlformats.org/officeDocument/2006/relationships/hyperlink" Target="https://twitter.com/#!/accuchek_us/status/1138136855340290049" TargetMode="External" /><Relationship Id="rId687" Type="http://schemas.openxmlformats.org/officeDocument/2006/relationships/hyperlink" Target="https://twitter.com/#!/beyondtype2/status/1137822997115310080" TargetMode="External" /><Relationship Id="rId688" Type="http://schemas.openxmlformats.org/officeDocument/2006/relationships/hyperlink" Target="https://twitter.com/#!/beyondtype2/status/1134141624546496513" TargetMode="External" /><Relationship Id="rId689" Type="http://schemas.openxmlformats.org/officeDocument/2006/relationships/hyperlink" Target="https://twitter.com/#!/accuchek_us/status/1134142508458553344" TargetMode="External" /><Relationship Id="rId690" Type="http://schemas.openxmlformats.org/officeDocument/2006/relationships/hyperlink" Target="https://twitter.com/#!/accuchek_us/status/1138141667373080576" TargetMode="External" /><Relationship Id="rId691" Type="http://schemas.openxmlformats.org/officeDocument/2006/relationships/hyperlink" Target="https://twitter.com/#!/diabetesalish/status/1138086894107893760" TargetMode="External" /><Relationship Id="rId692" Type="http://schemas.openxmlformats.org/officeDocument/2006/relationships/hyperlink" Target="https://twitter.com/#!/accuchek_us/status/1138151275642703872" TargetMode="External" /><Relationship Id="rId693" Type="http://schemas.openxmlformats.org/officeDocument/2006/relationships/hyperlink" Target="https://twitter.com/#!/accuchek_us/status/1138151962313187335" TargetMode="External" /><Relationship Id="rId694" Type="http://schemas.openxmlformats.org/officeDocument/2006/relationships/hyperlink" Target="https://twitter.com/#!/jeezecriminy/status/1138154305251418113" TargetMode="External" /><Relationship Id="rId695" Type="http://schemas.openxmlformats.org/officeDocument/2006/relationships/hyperlink" Target="https://twitter.com/#!/accuchek_us/status/1138152635364773889" TargetMode="External" /><Relationship Id="rId696" Type="http://schemas.openxmlformats.org/officeDocument/2006/relationships/hyperlink" Target="https://twitter.com/#!/accuchek_us/status/1138162038352613376" TargetMode="External" /><Relationship Id="rId697" Type="http://schemas.openxmlformats.org/officeDocument/2006/relationships/hyperlink" Target="https://twitter.com/#!/kikisbetes/status/1138153163209490432" TargetMode="External" /><Relationship Id="rId698" Type="http://schemas.openxmlformats.org/officeDocument/2006/relationships/hyperlink" Target="https://twitter.com/#!/accuchek_us/status/1134551946369613824" TargetMode="External" /><Relationship Id="rId699" Type="http://schemas.openxmlformats.org/officeDocument/2006/relationships/hyperlink" Target="https://twitter.com/#!/accuchek_us/status/1138150399372869633" TargetMode="External" /><Relationship Id="rId700" Type="http://schemas.openxmlformats.org/officeDocument/2006/relationships/hyperlink" Target="https://twitter.com/#!/accuchek_us/status/1138162177402163202" TargetMode="External" /><Relationship Id="rId701" Type="http://schemas.openxmlformats.org/officeDocument/2006/relationships/hyperlink" Target="https://twitter.com/#!/rrobinson1216/status/1137101860148563968" TargetMode="External" /><Relationship Id="rId702" Type="http://schemas.openxmlformats.org/officeDocument/2006/relationships/hyperlink" Target="https://twitter.com/#!/rrobinson1216/status/1138110971527008256" TargetMode="External" /><Relationship Id="rId703" Type="http://schemas.openxmlformats.org/officeDocument/2006/relationships/hyperlink" Target="https://twitter.com/#!/rrobinson1216/status/1138166276910649345" TargetMode="External" /><Relationship Id="rId704" Type="http://schemas.openxmlformats.org/officeDocument/2006/relationships/hyperlink" Target="https://twitter.com/#!/accuchek_us/status/1138102083348062208" TargetMode="External" /><Relationship Id="rId705" Type="http://schemas.openxmlformats.org/officeDocument/2006/relationships/hyperlink" Target="https://twitter.com/#!/accuchek_us/status/1138124749777899522" TargetMode="External" /><Relationship Id="rId706" Type="http://schemas.openxmlformats.org/officeDocument/2006/relationships/hyperlink" Target="https://twitter.com/#!/accuchek_us/status/1138173461514395648" TargetMode="External" /><Relationship Id="rId707" Type="http://schemas.openxmlformats.org/officeDocument/2006/relationships/hyperlink" Target="https://twitter.com/#!/diabetessisters/status/1138226931160231936" TargetMode="External" /><Relationship Id="rId708" Type="http://schemas.openxmlformats.org/officeDocument/2006/relationships/hyperlink" Target="https://twitter.com/#!/accuchek_us/status/1134459376360656896" TargetMode="External" /><Relationship Id="rId709" Type="http://schemas.openxmlformats.org/officeDocument/2006/relationships/hyperlink" Target="https://twitter.com/#!/accuchek_us/status/1138414114714394629" TargetMode="External" /><Relationship Id="rId710" Type="http://schemas.openxmlformats.org/officeDocument/2006/relationships/hyperlink" Target="https://twitter.com/#!/accuchek_us/status/1140634620217700352" TargetMode="External" /><Relationship Id="rId711" Type="http://schemas.openxmlformats.org/officeDocument/2006/relationships/hyperlink" Target="https://twitter.com/#!/accuchek_us/status/1140646317917687809" TargetMode="External" /><Relationship Id="rId712" Type="http://schemas.openxmlformats.org/officeDocument/2006/relationships/hyperlink" Target="https://twitter.com/#!/rlapedis/status/1140808263778258944" TargetMode="External" /><Relationship Id="rId713" Type="http://schemas.openxmlformats.org/officeDocument/2006/relationships/hyperlink" Target="https://twitter.com/#!/rlapedis/status/1141071430471147521" TargetMode="External" /><Relationship Id="rId714" Type="http://schemas.openxmlformats.org/officeDocument/2006/relationships/hyperlink" Target="https://twitter.com/#!/accuchek_us/status/1140632004003807233" TargetMode="External" /><Relationship Id="rId715" Type="http://schemas.openxmlformats.org/officeDocument/2006/relationships/hyperlink" Target="https://twitter.com/#!/accuchek_us/status/1140999253101297670" TargetMode="External" /><Relationship Id="rId716" Type="http://schemas.openxmlformats.org/officeDocument/2006/relationships/hyperlink" Target="https://twitter.com/#!/accuchek_us/status/1141079921726566401" TargetMode="External" /><Relationship Id="rId717" Type="http://schemas.openxmlformats.org/officeDocument/2006/relationships/hyperlink" Target="https://twitter.com/#!/accuchek_us/status/1141734148891140097" TargetMode="External" /><Relationship Id="rId718" Type="http://schemas.openxmlformats.org/officeDocument/2006/relationships/hyperlink" Target="https://twitter.com/#!/accuchek_nl/status/1134106438849220609" TargetMode="External" /><Relationship Id="rId719" Type="http://schemas.openxmlformats.org/officeDocument/2006/relationships/hyperlink" Target="https://twitter.com/#!/accuchek_nl/status/1134469329536266240" TargetMode="External" /><Relationship Id="rId720" Type="http://schemas.openxmlformats.org/officeDocument/2006/relationships/hyperlink" Target="https://twitter.com/#!/accuchek_nl/status/1135426889387057153" TargetMode="External" /><Relationship Id="rId721" Type="http://schemas.openxmlformats.org/officeDocument/2006/relationships/hyperlink" Target="https://twitter.com/#!/accuchek_nl/status/1136152419803357185" TargetMode="External" /><Relationship Id="rId722" Type="http://schemas.openxmlformats.org/officeDocument/2006/relationships/hyperlink" Target="https://twitter.com/#!/accuchek_nl/status/1136545258185998338" TargetMode="External" /><Relationship Id="rId723" Type="http://schemas.openxmlformats.org/officeDocument/2006/relationships/hyperlink" Target="https://twitter.com/#!/accuchek_nl/status/1136636107351842822" TargetMode="External" /><Relationship Id="rId724" Type="http://schemas.openxmlformats.org/officeDocument/2006/relationships/hyperlink" Target="https://twitter.com/#!/accuchek_nl/status/1137995313317367808" TargetMode="External" /><Relationship Id="rId725" Type="http://schemas.openxmlformats.org/officeDocument/2006/relationships/hyperlink" Target="https://twitter.com/#!/accuchek_nl/status/1138358204251852800" TargetMode="External" /><Relationship Id="rId726" Type="http://schemas.openxmlformats.org/officeDocument/2006/relationships/hyperlink" Target="https://twitter.com/#!/accuchek_nl/status/1138690896772440067" TargetMode="External" /><Relationship Id="rId727" Type="http://schemas.openxmlformats.org/officeDocument/2006/relationships/hyperlink" Target="https://twitter.com/#!/accuchek_nl/status/1139099086320263170" TargetMode="External" /><Relationship Id="rId728" Type="http://schemas.openxmlformats.org/officeDocument/2006/relationships/hyperlink" Target="https://twitter.com/#!/accuchek_nl/status/1139537223764840450" TargetMode="External" /><Relationship Id="rId729" Type="http://schemas.openxmlformats.org/officeDocument/2006/relationships/hyperlink" Target="https://twitter.com/#!/accuchek_nl/status/1140156554009649152" TargetMode="External" /><Relationship Id="rId730" Type="http://schemas.openxmlformats.org/officeDocument/2006/relationships/hyperlink" Target="https://twitter.com/#!/accuchek_nl/status/1140534292977635328" TargetMode="External" /><Relationship Id="rId731" Type="http://schemas.openxmlformats.org/officeDocument/2006/relationships/hyperlink" Target="https://twitter.com/#!/accuchek_nl/status/1141281466443161601" TargetMode="External" /><Relationship Id="rId732" Type="http://schemas.openxmlformats.org/officeDocument/2006/relationships/hyperlink" Target="https://twitter.com/#!/accuchek_nl/status/1141961447053778947" TargetMode="External" /><Relationship Id="rId733" Type="http://schemas.openxmlformats.org/officeDocument/2006/relationships/hyperlink" Target="https://twitter.com/#!/nikimatts/status/1142388505915592704" TargetMode="External" /><Relationship Id="rId734" Type="http://schemas.openxmlformats.org/officeDocument/2006/relationships/hyperlink" Target="https://twitter.com/#!/steelhoof/status/1136286723900469248" TargetMode="External" /><Relationship Id="rId735" Type="http://schemas.openxmlformats.org/officeDocument/2006/relationships/hyperlink" Target="https://twitter.com/#!/steelhoof/status/1136287947391553539" TargetMode="External" /><Relationship Id="rId736" Type="http://schemas.openxmlformats.org/officeDocument/2006/relationships/hyperlink" Target="https://twitter.com/#!/steelhoof/status/1136456213309222913" TargetMode="External" /><Relationship Id="rId737" Type="http://schemas.openxmlformats.org/officeDocument/2006/relationships/hyperlink" Target="https://twitter.com/#!/steelhoof/status/1136614941270560768" TargetMode="External" /><Relationship Id="rId738" Type="http://schemas.openxmlformats.org/officeDocument/2006/relationships/hyperlink" Target="https://twitter.com/#!/accuchek_us/status/1136269988984164355" TargetMode="External" /><Relationship Id="rId739" Type="http://schemas.openxmlformats.org/officeDocument/2006/relationships/hyperlink" Target="https://twitter.com/#!/accuchek_us/status/1136355014035816448" TargetMode="External" /><Relationship Id="rId740" Type="http://schemas.openxmlformats.org/officeDocument/2006/relationships/hyperlink" Target="https://twitter.com/#!/mysugr/status/1136577869889581056" TargetMode="External" /><Relationship Id="rId741" Type="http://schemas.openxmlformats.org/officeDocument/2006/relationships/hyperlink" Target="https://twitter.com/#!/accuchek_us/status/1134136607576076288" TargetMode="External" /><Relationship Id="rId742" Type="http://schemas.openxmlformats.org/officeDocument/2006/relationships/hyperlink" Target="https://twitter.com/#!/accuchek_us/status/1138083399434813443" TargetMode="External" /><Relationship Id="rId743" Type="http://schemas.openxmlformats.org/officeDocument/2006/relationships/hyperlink" Target="https://twitter.com/#!/mysugr/status/1136580243689496576" TargetMode="External" /><Relationship Id="rId744" Type="http://schemas.openxmlformats.org/officeDocument/2006/relationships/hyperlink" Target="https://twitter.com/#!/mysugr/status/1141409111495598080" TargetMode="External" /><Relationship Id="rId745" Type="http://schemas.openxmlformats.org/officeDocument/2006/relationships/hyperlink" Target="https://twitter.com/#!/mysugr/status/1142675656561614850" TargetMode="External" /><Relationship Id="rId746" Type="http://schemas.openxmlformats.org/officeDocument/2006/relationships/hyperlink" Target="https://api.twitter.com/1.1/geo/id/008a6343d42a42f3.json" TargetMode="External" /><Relationship Id="rId747" Type="http://schemas.openxmlformats.org/officeDocument/2006/relationships/hyperlink" Target="https://api.twitter.com/1.1/geo/id/d98e7ce217ade2c5.json" TargetMode="External" /><Relationship Id="rId748" Type="http://schemas.openxmlformats.org/officeDocument/2006/relationships/comments" Target="../comments12.xml" /><Relationship Id="rId749" Type="http://schemas.openxmlformats.org/officeDocument/2006/relationships/vmlDrawing" Target="../drawings/vmlDrawing6.vml" /><Relationship Id="rId750" Type="http://schemas.openxmlformats.org/officeDocument/2006/relationships/table" Target="../tables/table22.xml" /><Relationship Id="rId75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Wd0eF6gaL" TargetMode="External" /><Relationship Id="rId2" Type="http://schemas.openxmlformats.org/officeDocument/2006/relationships/hyperlink" Target="https://t.co/sL0wwmiDIQ" TargetMode="External" /><Relationship Id="rId3" Type="http://schemas.openxmlformats.org/officeDocument/2006/relationships/hyperlink" Target="https://t.co/lEGQmiujOl" TargetMode="External" /><Relationship Id="rId4" Type="http://schemas.openxmlformats.org/officeDocument/2006/relationships/hyperlink" Target="http://t.co/8HsvgpfnBN" TargetMode="External" /><Relationship Id="rId5" Type="http://schemas.openxmlformats.org/officeDocument/2006/relationships/hyperlink" Target="https://t.co/wrQRudx1e9" TargetMode="External" /><Relationship Id="rId6" Type="http://schemas.openxmlformats.org/officeDocument/2006/relationships/hyperlink" Target="https://t.co/SPqi0x6w0x" TargetMode="External" /><Relationship Id="rId7" Type="http://schemas.openxmlformats.org/officeDocument/2006/relationships/hyperlink" Target="https://t.co/q3MLOv19r5" TargetMode="External" /><Relationship Id="rId8" Type="http://schemas.openxmlformats.org/officeDocument/2006/relationships/hyperlink" Target="http://t.co/OOTO6rmnxk" TargetMode="External" /><Relationship Id="rId9" Type="http://schemas.openxmlformats.org/officeDocument/2006/relationships/hyperlink" Target="http://t.co/k3RK8flqFY" TargetMode="External" /><Relationship Id="rId10" Type="http://schemas.openxmlformats.org/officeDocument/2006/relationships/hyperlink" Target="https://t.co/jxcNpb8mAr" TargetMode="External" /><Relationship Id="rId11" Type="http://schemas.openxmlformats.org/officeDocument/2006/relationships/hyperlink" Target="https://t.co/GU8aHaSJy7" TargetMode="External" /><Relationship Id="rId12" Type="http://schemas.openxmlformats.org/officeDocument/2006/relationships/hyperlink" Target="https://t.co/3QLhV8nakz" TargetMode="External" /><Relationship Id="rId13" Type="http://schemas.openxmlformats.org/officeDocument/2006/relationships/hyperlink" Target="https://t.co/givuGH2MBw" TargetMode="External" /><Relationship Id="rId14" Type="http://schemas.openxmlformats.org/officeDocument/2006/relationships/hyperlink" Target="http://t.co/nmb6fNw4r4" TargetMode="External" /><Relationship Id="rId15" Type="http://schemas.openxmlformats.org/officeDocument/2006/relationships/hyperlink" Target="https://t.co/Omek5dYNvB" TargetMode="External" /><Relationship Id="rId16" Type="http://schemas.openxmlformats.org/officeDocument/2006/relationships/hyperlink" Target="http://t.co/0OvglIWnLq" TargetMode="External" /><Relationship Id="rId17" Type="http://schemas.openxmlformats.org/officeDocument/2006/relationships/hyperlink" Target="https://t.co/wZRqtgkx9z" TargetMode="External" /><Relationship Id="rId18" Type="http://schemas.openxmlformats.org/officeDocument/2006/relationships/hyperlink" Target="https://t.co/WmoNOluCnE" TargetMode="External" /><Relationship Id="rId19" Type="http://schemas.openxmlformats.org/officeDocument/2006/relationships/hyperlink" Target="https://t.co/UbYxBHbEq4" TargetMode="External" /><Relationship Id="rId20" Type="http://schemas.openxmlformats.org/officeDocument/2006/relationships/hyperlink" Target="http://t.co/C2QCS6cdGV" TargetMode="External" /><Relationship Id="rId21" Type="http://schemas.openxmlformats.org/officeDocument/2006/relationships/hyperlink" Target="http://t.co/655Gl498Xy" TargetMode="External" /><Relationship Id="rId22" Type="http://schemas.openxmlformats.org/officeDocument/2006/relationships/hyperlink" Target="https://t.co/wgq1r8ZqrF" TargetMode="External" /><Relationship Id="rId23" Type="http://schemas.openxmlformats.org/officeDocument/2006/relationships/hyperlink" Target="https://t.co/6DXxi28xIN" TargetMode="External" /><Relationship Id="rId24" Type="http://schemas.openxmlformats.org/officeDocument/2006/relationships/hyperlink" Target="http://t.co/n3iwl5jf8Q" TargetMode="External" /><Relationship Id="rId25" Type="http://schemas.openxmlformats.org/officeDocument/2006/relationships/hyperlink" Target="https://t.co/VpkjLGkc7G" TargetMode="External" /><Relationship Id="rId26" Type="http://schemas.openxmlformats.org/officeDocument/2006/relationships/hyperlink" Target="https://t.co/7lxpN2gVnv" TargetMode="External" /><Relationship Id="rId27" Type="http://schemas.openxmlformats.org/officeDocument/2006/relationships/hyperlink" Target="http://t.co/R1AH1f2RN4" TargetMode="External" /><Relationship Id="rId28" Type="http://schemas.openxmlformats.org/officeDocument/2006/relationships/hyperlink" Target="https://t.co/0C4zptsiIS" TargetMode="External" /><Relationship Id="rId29" Type="http://schemas.openxmlformats.org/officeDocument/2006/relationships/hyperlink" Target="http://t.co/eRudcGJAFv" TargetMode="External" /><Relationship Id="rId30" Type="http://schemas.openxmlformats.org/officeDocument/2006/relationships/hyperlink" Target="https://t.co/zD0FriiK3f" TargetMode="External" /><Relationship Id="rId31" Type="http://schemas.openxmlformats.org/officeDocument/2006/relationships/hyperlink" Target="https://t.co/DdOrVmUglJ" TargetMode="External" /><Relationship Id="rId32" Type="http://schemas.openxmlformats.org/officeDocument/2006/relationships/hyperlink" Target="https://t.co/HIi9bSfNfu" TargetMode="External" /><Relationship Id="rId33" Type="http://schemas.openxmlformats.org/officeDocument/2006/relationships/hyperlink" Target="http://www.mygenteel.com/" TargetMode="External" /><Relationship Id="rId34" Type="http://schemas.openxmlformats.org/officeDocument/2006/relationships/hyperlink" Target="http://www.myabetic.com/" TargetMode="External" /><Relationship Id="rId35" Type="http://schemas.openxmlformats.org/officeDocument/2006/relationships/hyperlink" Target="http://t.co/cyP73VeUZw" TargetMode="External" /><Relationship Id="rId36" Type="http://schemas.openxmlformats.org/officeDocument/2006/relationships/hyperlink" Target="https://t.co/e06AG7BK6i" TargetMode="External" /><Relationship Id="rId37" Type="http://schemas.openxmlformats.org/officeDocument/2006/relationships/hyperlink" Target="https://t.co/m2amuj9zzJ" TargetMode="External" /><Relationship Id="rId38" Type="http://schemas.openxmlformats.org/officeDocument/2006/relationships/hyperlink" Target="https://t.co/4AHp7YM8hc" TargetMode="External" /><Relationship Id="rId39" Type="http://schemas.openxmlformats.org/officeDocument/2006/relationships/hyperlink" Target="https://www.accu-chek.ca/" TargetMode="External" /><Relationship Id="rId40" Type="http://schemas.openxmlformats.org/officeDocument/2006/relationships/hyperlink" Target="http://t.co/bAUXhUkF9S" TargetMode="External" /><Relationship Id="rId41" Type="http://schemas.openxmlformats.org/officeDocument/2006/relationships/hyperlink" Target="http://www.wasimakramlive.com/" TargetMode="External" /><Relationship Id="rId42" Type="http://schemas.openxmlformats.org/officeDocument/2006/relationships/hyperlink" Target="https://t.co/Ow2f4lQf9c" TargetMode="External" /><Relationship Id="rId43" Type="http://schemas.openxmlformats.org/officeDocument/2006/relationships/hyperlink" Target="https://t.co/xWsPhNomCD" TargetMode="External" /><Relationship Id="rId44" Type="http://schemas.openxmlformats.org/officeDocument/2006/relationships/hyperlink" Target="https://t.co/qSSYF39aL8" TargetMode="External" /><Relationship Id="rId45" Type="http://schemas.openxmlformats.org/officeDocument/2006/relationships/hyperlink" Target="https://t.co/W58PQcM5XA" TargetMode="External" /><Relationship Id="rId46" Type="http://schemas.openxmlformats.org/officeDocument/2006/relationships/hyperlink" Target="http://resoluteketo.com/" TargetMode="External" /><Relationship Id="rId47" Type="http://schemas.openxmlformats.org/officeDocument/2006/relationships/hyperlink" Target="https://t.co/vmK4izzWl7" TargetMode="External" /><Relationship Id="rId48" Type="http://schemas.openxmlformats.org/officeDocument/2006/relationships/hyperlink" Target="https://t.co/KD9vDQyL0Z" TargetMode="External" /><Relationship Id="rId49" Type="http://schemas.openxmlformats.org/officeDocument/2006/relationships/hyperlink" Target="http://aurorealisgame.tumblr.com/" TargetMode="External" /><Relationship Id="rId50" Type="http://schemas.openxmlformats.org/officeDocument/2006/relationships/hyperlink" Target="https://t.co/hE62IvboMR" TargetMode="External" /><Relationship Id="rId51" Type="http://schemas.openxmlformats.org/officeDocument/2006/relationships/hyperlink" Target="http://about.me/krisguy" TargetMode="External" /><Relationship Id="rId52" Type="http://schemas.openxmlformats.org/officeDocument/2006/relationships/hyperlink" Target="https://t.co/wIt5kcnojy" TargetMode="External" /><Relationship Id="rId53" Type="http://schemas.openxmlformats.org/officeDocument/2006/relationships/hyperlink" Target="https://t.co/d4uI6Maix6" TargetMode="External" /><Relationship Id="rId54" Type="http://schemas.openxmlformats.org/officeDocument/2006/relationships/hyperlink" Target="https://t.co/OzG4PeJ6SB" TargetMode="External" /><Relationship Id="rId55" Type="http://schemas.openxmlformats.org/officeDocument/2006/relationships/hyperlink" Target="https://t.co/EcmL3eaINy" TargetMode="External" /><Relationship Id="rId56" Type="http://schemas.openxmlformats.org/officeDocument/2006/relationships/hyperlink" Target="https://t.co/IsmIZH0x8m" TargetMode="External" /><Relationship Id="rId57" Type="http://schemas.openxmlformats.org/officeDocument/2006/relationships/hyperlink" Target="http://t.co/cSpbhtr1e5" TargetMode="External" /><Relationship Id="rId58" Type="http://schemas.openxmlformats.org/officeDocument/2006/relationships/hyperlink" Target="https://t.co/RKoqpNILjH" TargetMode="External" /><Relationship Id="rId59" Type="http://schemas.openxmlformats.org/officeDocument/2006/relationships/hyperlink" Target="http://pancreassassin.blogspot.com/" TargetMode="External" /><Relationship Id="rId60" Type="http://schemas.openxmlformats.org/officeDocument/2006/relationships/hyperlink" Target="https://t.co/IivQNKeirh" TargetMode="External" /><Relationship Id="rId61" Type="http://schemas.openxmlformats.org/officeDocument/2006/relationships/hyperlink" Target="https://t.co/C4ZpFIu2cP" TargetMode="External" /><Relationship Id="rId62" Type="http://schemas.openxmlformats.org/officeDocument/2006/relationships/hyperlink" Target="http://t.co/pJsmLPjJ98" TargetMode="External" /><Relationship Id="rId63" Type="http://schemas.openxmlformats.org/officeDocument/2006/relationships/hyperlink" Target="http://forecast.diabetes.org/" TargetMode="External" /><Relationship Id="rId64" Type="http://schemas.openxmlformats.org/officeDocument/2006/relationships/hyperlink" Target="http://www.wsj-b.com/" TargetMode="External" /><Relationship Id="rId65" Type="http://schemas.openxmlformats.org/officeDocument/2006/relationships/hyperlink" Target="https://t.co/CchNXvcfah" TargetMode="External" /><Relationship Id="rId66" Type="http://schemas.openxmlformats.org/officeDocument/2006/relationships/hyperlink" Target="https://t.co/ovTnvHYFLD" TargetMode="External" /><Relationship Id="rId67" Type="http://schemas.openxmlformats.org/officeDocument/2006/relationships/hyperlink" Target="https://t.co/dECnfQ8KRg" TargetMode="External" /><Relationship Id="rId68" Type="http://schemas.openxmlformats.org/officeDocument/2006/relationships/hyperlink" Target="https://t.co/qH9bo5ixrg" TargetMode="External" /><Relationship Id="rId69" Type="http://schemas.openxmlformats.org/officeDocument/2006/relationships/hyperlink" Target="https://t.co/gYByBeEPsJ" TargetMode="External" /><Relationship Id="rId70" Type="http://schemas.openxmlformats.org/officeDocument/2006/relationships/hyperlink" Target="http://t.co/ADVcWWhdEG" TargetMode="External" /><Relationship Id="rId71" Type="http://schemas.openxmlformats.org/officeDocument/2006/relationships/hyperlink" Target="https://t.co/xGQcmCKk2A" TargetMode="External" /><Relationship Id="rId72" Type="http://schemas.openxmlformats.org/officeDocument/2006/relationships/hyperlink" Target="https://pbs.twimg.com/profile_banners/971504962084712448/1520461201" TargetMode="External" /><Relationship Id="rId73" Type="http://schemas.openxmlformats.org/officeDocument/2006/relationships/hyperlink" Target="https://pbs.twimg.com/profile_banners/21927612/1555362786" TargetMode="External" /><Relationship Id="rId74" Type="http://schemas.openxmlformats.org/officeDocument/2006/relationships/hyperlink" Target="https://pbs.twimg.com/profile_banners/18366917/1489972265" TargetMode="External" /><Relationship Id="rId75" Type="http://schemas.openxmlformats.org/officeDocument/2006/relationships/hyperlink" Target="https://pbs.twimg.com/profile_banners/2486076709/1512164174" TargetMode="External" /><Relationship Id="rId76" Type="http://schemas.openxmlformats.org/officeDocument/2006/relationships/hyperlink" Target="https://pbs.twimg.com/profile_banners/1702106654/1558882138" TargetMode="External" /><Relationship Id="rId77" Type="http://schemas.openxmlformats.org/officeDocument/2006/relationships/hyperlink" Target="https://pbs.twimg.com/profile_banners/1009037550277808129/1545120528" TargetMode="External" /><Relationship Id="rId78" Type="http://schemas.openxmlformats.org/officeDocument/2006/relationships/hyperlink" Target="https://pbs.twimg.com/profile_banners/903266420489945090/1558846067" TargetMode="External" /><Relationship Id="rId79" Type="http://schemas.openxmlformats.org/officeDocument/2006/relationships/hyperlink" Target="https://pbs.twimg.com/profile_banners/397462571/1559917525" TargetMode="External" /><Relationship Id="rId80" Type="http://schemas.openxmlformats.org/officeDocument/2006/relationships/hyperlink" Target="https://pbs.twimg.com/profile_banners/52846066/1545233880" TargetMode="External" /><Relationship Id="rId81" Type="http://schemas.openxmlformats.org/officeDocument/2006/relationships/hyperlink" Target="https://pbs.twimg.com/profile_banners/280317686/1536806764" TargetMode="External" /><Relationship Id="rId82" Type="http://schemas.openxmlformats.org/officeDocument/2006/relationships/hyperlink" Target="https://pbs.twimg.com/profile_banners/1916114497/1542339046" TargetMode="External" /><Relationship Id="rId83" Type="http://schemas.openxmlformats.org/officeDocument/2006/relationships/hyperlink" Target="https://pbs.twimg.com/profile_banners/19709040/1554418975" TargetMode="External" /><Relationship Id="rId84" Type="http://schemas.openxmlformats.org/officeDocument/2006/relationships/hyperlink" Target="https://pbs.twimg.com/profile_banners/3166049867/1450020842" TargetMode="External" /><Relationship Id="rId85" Type="http://schemas.openxmlformats.org/officeDocument/2006/relationships/hyperlink" Target="https://pbs.twimg.com/profile_banners/2511461743/1469029796" TargetMode="External" /><Relationship Id="rId86" Type="http://schemas.openxmlformats.org/officeDocument/2006/relationships/hyperlink" Target="https://pbs.twimg.com/profile_banners/770392166749184000/1551588805" TargetMode="External" /><Relationship Id="rId87" Type="http://schemas.openxmlformats.org/officeDocument/2006/relationships/hyperlink" Target="https://pbs.twimg.com/profile_banners/899621888904892416/1503321715" TargetMode="External" /><Relationship Id="rId88" Type="http://schemas.openxmlformats.org/officeDocument/2006/relationships/hyperlink" Target="https://pbs.twimg.com/profile_banners/855245087663632386/1546047563" TargetMode="External" /><Relationship Id="rId89" Type="http://schemas.openxmlformats.org/officeDocument/2006/relationships/hyperlink" Target="https://pbs.twimg.com/profile_banners/1246505640/1511143285" TargetMode="External" /><Relationship Id="rId90" Type="http://schemas.openxmlformats.org/officeDocument/2006/relationships/hyperlink" Target="https://pbs.twimg.com/profile_banners/152738849/1475574488" TargetMode="External" /><Relationship Id="rId91" Type="http://schemas.openxmlformats.org/officeDocument/2006/relationships/hyperlink" Target="https://pbs.twimg.com/profile_banners/382425701/1502489410" TargetMode="External" /><Relationship Id="rId92" Type="http://schemas.openxmlformats.org/officeDocument/2006/relationships/hyperlink" Target="https://pbs.twimg.com/profile_banners/782954889123069952/1500141729" TargetMode="External" /><Relationship Id="rId93" Type="http://schemas.openxmlformats.org/officeDocument/2006/relationships/hyperlink" Target="https://pbs.twimg.com/profile_banners/452228151/1383442802" TargetMode="External" /><Relationship Id="rId94" Type="http://schemas.openxmlformats.org/officeDocument/2006/relationships/hyperlink" Target="https://pbs.twimg.com/profile_banners/164440463/1560348312" TargetMode="External" /><Relationship Id="rId95" Type="http://schemas.openxmlformats.org/officeDocument/2006/relationships/hyperlink" Target="https://pbs.twimg.com/profile_banners/390131799/1534530342" TargetMode="External" /><Relationship Id="rId96" Type="http://schemas.openxmlformats.org/officeDocument/2006/relationships/hyperlink" Target="https://pbs.twimg.com/profile_banners/1044278391363555329/1537969766" TargetMode="External" /><Relationship Id="rId97" Type="http://schemas.openxmlformats.org/officeDocument/2006/relationships/hyperlink" Target="https://pbs.twimg.com/profile_banners/20815041/1542794829" TargetMode="External" /><Relationship Id="rId98" Type="http://schemas.openxmlformats.org/officeDocument/2006/relationships/hyperlink" Target="https://pbs.twimg.com/profile_banners/2446437697/1552883261" TargetMode="External" /><Relationship Id="rId99" Type="http://schemas.openxmlformats.org/officeDocument/2006/relationships/hyperlink" Target="https://pbs.twimg.com/profile_banners/1318274024/1560219304" TargetMode="External" /><Relationship Id="rId100" Type="http://schemas.openxmlformats.org/officeDocument/2006/relationships/hyperlink" Target="https://pbs.twimg.com/profile_banners/175486366/1427583474" TargetMode="External" /><Relationship Id="rId101" Type="http://schemas.openxmlformats.org/officeDocument/2006/relationships/hyperlink" Target="https://pbs.twimg.com/profile_banners/2383253075/1557060664" TargetMode="External" /><Relationship Id="rId102" Type="http://schemas.openxmlformats.org/officeDocument/2006/relationships/hyperlink" Target="https://pbs.twimg.com/profile_banners/951889456918925313/1516039512" TargetMode="External" /><Relationship Id="rId103" Type="http://schemas.openxmlformats.org/officeDocument/2006/relationships/hyperlink" Target="https://pbs.twimg.com/profile_banners/401517766/1542366436" TargetMode="External" /><Relationship Id="rId104" Type="http://schemas.openxmlformats.org/officeDocument/2006/relationships/hyperlink" Target="https://pbs.twimg.com/profile_banners/1289713003/1539494660" TargetMode="External" /><Relationship Id="rId105" Type="http://schemas.openxmlformats.org/officeDocument/2006/relationships/hyperlink" Target="https://pbs.twimg.com/profile_banners/574638186/1548302426" TargetMode="External" /><Relationship Id="rId106" Type="http://schemas.openxmlformats.org/officeDocument/2006/relationships/hyperlink" Target="https://pbs.twimg.com/profile_banners/3750520643/1475508138" TargetMode="External" /><Relationship Id="rId107" Type="http://schemas.openxmlformats.org/officeDocument/2006/relationships/hyperlink" Target="https://pbs.twimg.com/profile_banners/745313635438854147/1528713255" TargetMode="External" /><Relationship Id="rId108" Type="http://schemas.openxmlformats.org/officeDocument/2006/relationships/hyperlink" Target="https://pbs.twimg.com/profile_banners/16864209/1560783705" TargetMode="External" /><Relationship Id="rId109" Type="http://schemas.openxmlformats.org/officeDocument/2006/relationships/hyperlink" Target="https://pbs.twimg.com/profile_banners/117420645/1560529571" TargetMode="External" /><Relationship Id="rId110" Type="http://schemas.openxmlformats.org/officeDocument/2006/relationships/hyperlink" Target="https://pbs.twimg.com/profile_banners/95022046/1558982178" TargetMode="External" /><Relationship Id="rId111" Type="http://schemas.openxmlformats.org/officeDocument/2006/relationships/hyperlink" Target="https://pbs.twimg.com/profile_banners/23922362/1560870097" TargetMode="External" /><Relationship Id="rId112" Type="http://schemas.openxmlformats.org/officeDocument/2006/relationships/hyperlink" Target="https://pbs.twimg.com/profile_banners/205615583/1529172445" TargetMode="External" /><Relationship Id="rId113" Type="http://schemas.openxmlformats.org/officeDocument/2006/relationships/hyperlink" Target="https://pbs.twimg.com/profile_banners/15925960/1494003095" TargetMode="External" /><Relationship Id="rId114" Type="http://schemas.openxmlformats.org/officeDocument/2006/relationships/hyperlink" Target="https://pbs.twimg.com/profile_banners/297169759/1555989058" TargetMode="External" /><Relationship Id="rId115" Type="http://schemas.openxmlformats.org/officeDocument/2006/relationships/hyperlink" Target="https://pbs.twimg.com/profile_banners/243381107/1544472499" TargetMode="External" /><Relationship Id="rId116" Type="http://schemas.openxmlformats.org/officeDocument/2006/relationships/hyperlink" Target="https://pbs.twimg.com/profile_banners/14620190/1559503494" TargetMode="External" /><Relationship Id="rId117" Type="http://schemas.openxmlformats.org/officeDocument/2006/relationships/hyperlink" Target="https://pbs.twimg.com/profile_banners/62643312/1530566283" TargetMode="External" /><Relationship Id="rId118" Type="http://schemas.openxmlformats.org/officeDocument/2006/relationships/hyperlink" Target="https://pbs.twimg.com/profile_banners/815929628/1521308219" TargetMode="External" /><Relationship Id="rId119" Type="http://schemas.openxmlformats.org/officeDocument/2006/relationships/hyperlink" Target="https://pbs.twimg.com/profile_banners/165693021/1553610193" TargetMode="External" /><Relationship Id="rId120" Type="http://schemas.openxmlformats.org/officeDocument/2006/relationships/hyperlink" Target="https://pbs.twimg.com/profile_banners/3588618214/1507141450" TargetMode="External" /><Relationship Id="rId121" Type="http://schemas.openxmlformats.org/officeDocument/2006/relationships/hyperlink" Target="https://pbs.twimg.com/profile_banners/227048262/1515596375" TargetMode="External" /><Relationship Id="rId122" Type="http://schemas.openxmlformats.org/officeDocument/2006/relationships/hyperlink" Target="https://pbs.twimg.com/profile_banners/72918950/1512392615" TargetMode="External" /><Relationship Id="rId123" Type="http://schemas.openxmlformats.org/officeDocument/2006/relationships/hyperlink" Target="https://pbs.twimg.com/profile_banners/17342225/1554303977" TargetMode="External" /><Relationship Id="rId124" Type="http://schemas.openxmlformats.org/officeDocument/2006/relationships/hyperlink" Target="https://pbs.twimg.com/profile_banners/1640882268/1555082532" TargetMode="External" /><Relationship Id="rId125" Type="http://schemas.openxmlformats.org/officeDocument/2006/relationships/hyperlink" Target="https://pbs.twimg.com/profile_banners/1092518486201516032/1559482638" TargetMode="External" /><Relationship Id="rId126" Type="http://schemas.openxmlformats.org/officeDocument/2006/relationships/hyperlink" Target="https://pbs.twimg.com/profile_banners/2910393595/1551738475" TargetMode="External" /><Relationship Id="rId127" Type="http://schemas.openxmlformats.org/officeDocument/2006/relationships/hyperlink" Target="https://pbs.twimg.com/profile_banners/1137612940981473281/1560135634" TargetMode="External" /><Relationship Id="rId128" Type="http://schemas.openxmlformats.org/officeDocument/2006/relationships/hyperlink" Target="https://pbs.twimg.com/profile_banners/551087679/1553098322" TargetMode="External" /><Relationship Id="rId129" Type="http://schemas.openxmlformats.org/officeDocument/2006/relationships/hyperlink" Target="https://pbs.twimg.com/profile_banners/896908728212967424/1534313266" TargetMode="External" /><Relationship Id="rId130" Type="http://schemas.openxmlformats.org/officeDocument/2006/relationships/hyperlink" Target="https://pbs.twimg.com/profile_banners/151874954/1552998769" TargetMode="External" /><Relationship Id="rId131" Type="http://schemas.openxmlformats.org/officeDocument/2006/relationships/hyperlink" Target="https://pbs.twimg.com/profile_banners/223220262/1392530247" TargetMode="External" /><Relationship Id="rId132" Type="http://schemas.openxmlformats.org/officeDocument/2006/relationships/hyperlink" Target="https://pbs.twimg.com/profile_banners/1024329637332230145/1536152332" TargetMode="External" /><Relationship Id="rId133" Type="http://schemas.openxmlformats.org/officeDocument/2006/relationships/hyperlink" Target="https://pbs.twimg.com/profile_banners/1074949914/1458803059" TargetMode="External" /><Relationship Id="rId134" Type="http://schemas.openxmlformats.org/officeDocument/2006/relationships/hyperlink" Target="https://pbs.twimg.com/profile_banners/2439420938/1478647872" TargetMode="External" /><Relationship Id="rId135" Type="http://schemas.openxmlformats.org/officeDocument/2006/relationships/hyperlink" Target="https://pbs.twimg.com/profile_banners/56292502/1510182018" TargetMode="External" /><Relationship Id="rId136" Type="http://schemas.openxmlformats.org/officeDocument/2006/relationships/hyperlink" Target="https://pbs.twimg.com/profile_banners/555883007/1560245209" TargetMode="External" /><Relationship Id="rId137" Type="http://schemas.openxmlformats.org/officeDocument/2006/relationships/hyperlink" Target="https://pbs.twimg.com/profile_banners/20883601/1541296670" TargetMode="External" /><Relationship Id="rId138" Type="http://schemas.openxmlformats.org/officeDocument/2006/relationships/hyperlink" Target="https://pbs.twimg.com/profile_banners/112063126/1489895004" TargetMode="External" /><Relationship Id="rId139" Type="http://schemas.openxmlformats.org/officeDocument/2006/relationships/hyperlink" Target="https://pbs.twimg.com/profile_banners/73875597/1558868548" TargetMode="External" /><Relationship Id="rId140" Type="http://schemas.openxmlformats.org/officeDocument/2006/relationships/hyperlink" Target="https://pbs.twimg.com/profile_banners/990427887244337152/1543850972" TargetMode="External" /><Relationship Id="rId141" Type="http://schemas.openxmlformats.org/officeDocument/2006/relationships/hyperlink" Target="https://pbs.twimg.com/profile_banners/44346920/1523044196" TargetMode="External" /><Relationship Id="rId142" Type="http://schemas.openxmlformats.org/officeDocument/2006/relationships/hyperlink" Target="https://pbs.twimg.com/profile_banners/172706762/1557468291" TargetMode="External" /><Relationship Id="rId143" Type="http://schemas.openxmlformats.org/officeDocument/2006/relationships/hyperlink" Target="https://pbs.twimg.com/profile_banners/210792232/1459931287" TargetMode="External" /><Relationship Id="rId144" Type="http://schemas.openxmlformats.org/officeDocument/2006/relationships/hyperlink" Target="https://pbs.twimg.com/profile_banners/1025108784379772929/1538399432" TargetMode="External" /><Relationship Id="rId145" Type="http://schemas.openxmlformats.org/officeDocument/2006/relationships/hyperlink" Target="https://pbs.twimg.com/profile_banners/17861812/1557319990" TargetMode="External" /><Relationship Id="rId146" Type="http://schemas.openxmlformats.org/officeDocument/2006/relationships/hyperlink" Target="https://pbs.twimg.com/profile_banners/173170166/1554228288" TargetMode="External" /><Relationship Id="rId147" Type="http://schemas.openxmlformats.org/officeDocument/2006/relationships/hyperlink" Target="https://pbs.twimg.com/profile_banners/330515173/1495136100" TargetMode="External" /><Relationship Id="rId148" Type="http://schemas.openxmlformats.org/officeDocument/2006/relationships/hyperlink" Target="https://pbs.twimg.com/profile_banners/110775353/1548434322" TargetMode="External" /><Relationship Id="rId149" Type="http://schemas.openxmlformats.org/officeDocument/2006/relationships/hyperlink" Target="https://pbs.twimg.com/profile_banners/730799564/1554593030" TargetMode="External" /><Relationship Id="rId150" Type="http://schemas.openxmlformats.org/officeDocument/2006/relationships/hyperlink" Target="https://pbs.twimg.com/profile_banners/922137173587058689/1545582800" TargetMode="External" /><Relationship Id="rId151" Type="http://schemas.openxmlformats.org/officeDocument/2006/relationships/hyperlink" Target="https://pbs.twimg.com/profile_banners/29047531/1400221016" TargetMode="External" /><Relationship Id="rId152" Type="http://schemas.openxmlformats.org/officeDocument/2006/relationships/hyperlink" Target="https://pbs.twimg.com/profile_banners/23794763/1558104754" TargetMode="External" /><Relationship Id="rId153" Type="http://schemas.openxmlformats.org/officeDocument/2006/relationships/hyperlink" Target="https://pbs.twimg.com/profile_banners/20327119/1545946918" TargetMode="External" /><Relationship Id="rId154" Type="http://schemas.openxmlformats.org/officeDocument/2006/relationships/hyperlink" Target="https://pbs.twimg.com/profile_banners/707279212768579584/1533614515" TargetMode="External" /><Relationship Id="rId155" Type="http://schemas.openxmlformats.org/officeDocument/2006/relationships/hyperlink" Target="https://pbs.twimg.com/profile_banners/7035392/1531324791" TargetMode="External" /><Relationship Id="rId156" Type="http://schemas.openxmlformats.org/officeDocument/2006/relationships/hyperlink" Target="https://pbs.twimg.com/profile_banners/1126911705416654849/1557512324" TargetMode="External" /><Relationship Id="rId157" Type="http://schemas.openxmlformats.org/officeDocument/2006/relationships/hyperlink" Target="https://pbs.twimg.com/profile_banners/3282812239/1504899814" TargetMode="External" /><Relationship Id="rId158" Type="http://schemas.openxmlformats.org/officeDocument/2006/relationships/hyperlink" Target="https://pbs.twimg.com/profile_banners/425171397/1501210714" TargetMode="External" /><Relationship Id="rId159" Type="http://schemas.openxmlformats.org/officeDocument/2006/relationships/hyperlink" Target="https://pbs.twimg.com/profile_banners/111644778/1532354843" TargetMode="External" /><Relationship Id="rId160" Type="http://schemas.openxmlformats.org/officeDocument/2006/relationships/hyperlink" Target="https://pbs.twimg.com/profile_banners/1385477996/1539133016" TargetMode="External" /><Relationship Id="rId161" Type="http://schemas.openxmlformats.org/officeDocument/2006/relationships/hyperlink" Target="https://pbs.twimg.com/profile_banners/33807353/1551066808" TargetMode="External" /><Relationship Id="rId162" Type="http://schemas.openxmlformats.org/officeDocument/2006/relationships/hyperlink" Target="https://pbs.twimg.com/profile_banners/909749732574146560/1546365173" TargetMode="External" /><Relationship Id="rId163" Type="http://schemas.openxmlformats.org/officeDocument/2006/relationships/hyperlink" Target="https://pbs.twimg.com/profile_banners/15117963/1527187842" TargetMode="External" /><Relationship Id="rId164" Type="http://schemas.openxmlformats.org/officeDocument/2006/relationships/hyperlink" Target="https://pbs.twimg.com/profile_banners/4077277331/1560267524" TargetMode="External" /><Relationship Id="rId165" Type="http://schemas.openxmlformats.org/officeDocument/2006/relationships/hyperlink" Target="https://pbs.twimg.com/profile_banners/1012059239077109760/1553176407" TargetMode="External" /><Relationship Id="rId166" Type="http://schemas.openxmlformats.org/officeDocument/2006/relationships/hyperlink" Target="https://pbs.twimg.com/profile_banners/15383851/1506554838" TargetMode="External" /><Relationship Id="rId167" Type="http://schemas.openxmlformats.org/officeDocument/2006/relationships/hyperlink" Target="https://pbs.twimg.com/profile_banners/3366476494/1560010210" TargetMode="External" /><Relationship Id="rId168" Type="http://schemas.openxmlformats.org/officeDocument/2006/relationships/hyperlink" Target="https://pbs.twimg.com/profile_banners/967383122/1535318143" TargetMode="External" /><Relationship Id="rId169" Type="http://schemas.openxmlformats.org/officeDocument/2006/relationships/hyperlink" Target="https://pbs.twimg.com/profile_banners/4222514439/1549576412" TargetMode="External" /><Relationship Id="rId170" Type="http://schemas.openxmlformats.org/officeDocument/2006/relationships/hyperlink" Target="https://pbs.twimg.com/profile_banners/1470413023/1400215432" TargetMode="External" /><Relationship Id="rId171" Type="http://schemas.openxmlformats.org/officeDocument/2006/relationships/hyperlink" Target="https://pbs.twimg.com/profile_banners/46826663/1536156741" TargetMode="External" /><Relationship Id="rId172" Type="http://schemas.openxmlformats.org/officeDocument/2006/relationships/hyperlink" Target="https://pbs.twimg.com/profile_banners/44195577/1492711385" TargetMode="External" /><Relationship Id="rId173" Type="http://schemas.openxmlformats.org/officeDocument/2006/relationships/hyperlink" Target="https://pbs.twimg.com/profile_banners/234644501/1554326447" TargetMode="External" /><Relationship Id="rId174" Type="http://schemas.openxmlformats.org/officeDocument/2006/relationships/hyperlink" Target="https://pbs.twimg.com/profile_banners/862409983/1507310973" TargetMode="External" /><Relationship Id="rId175" Type="http://schemas.openxmlformats.org/officeDocument/2006/relationships/hyperlink" Target="https://pbs.twimg.com/profile_banners/1858715516/1553922838" TargetMode="External" /><Relationship Id="rId176" Type="http://schemas.openxmlformats.org/officeDocument/2006/relationships/hyperlink" Target="https://pbs.twimg.com/profile_banners/809198082/1553181016" TargetMode="External" /><Relationship Id="rId177" Type="http://schemas.openxmlformats.org/officeDocument/2006/relationships/hyperlink" Target="https://pbs.twimg.com/profile_banners/41655655/1468025501" TargetMode="External" /><Relationship Id="rId178" Type="http://schemas.openxmlformats.org/officeDocument/2006/relationships/hyperlink" Target="https://pbs.twimg.com/profile_banners/2679677632/1404662286" TargetMode="External" /><Relationship Id="rId179" Type="http://schemas.openxmlformats.org/officeDocument/2006/relationships/hyperlink" Target="https://pbs.twimg.com/profile_banners/1074515582660370433/1554395705" TargetMode="External" /><Relationship Id="rId180" Type="http://schemas.openxmlformats.org/officeDocument/2006/relationships/hyperlink" Target="https://pbs.twimg.com/profile_banners/25663411/1560997117" TargetMode="External" /><Relationship Id="rId181" Type="http://schemas.openxmlformats.org/officeDocument/2006/relationships/hyperlink" Target="https://pbs.twimg.com/profile_banners/20064228/1545142041" TargetMode="External" /><Relationship Id="rId182" Type="http://schemas.openxmlformats.org/officeDocument/2006/relationships/hyperlink" Target="https://pbs.twimg.com/profile_banners/1952952398/1538569917" TargetMode="External" /><Relationship Id="rId183" Type="http://schemas.openxmlformats.org/officeDocument/2006/relationships/hyperlink" Target="https://pbs.twimg.com/profile_banners/19726024/1461371731" TargetMode="External" /><Relationship Id="rId184" Type="http://schemas.openxmlformats.org/officeDocument/2006/relationships/hyperlink" Target="https://pbs.twimg.com/profile_banners/44969057/1416477912" TargetMode="External" /><Relationship Id="rId185" Type="http://schemas.openxmlformats.org/officeDocument/2006/relationships/hyperlink" Target="https://pbs.twimg.com/profile_banners/904318810966040576/1514868267" TargetMode="External" /><Relationship Id="rId186" Type="http://schemas.openxmlformats.org/officeDocument/2006/relationships/hyperlink" Target="https://pbs.twimg.com/profile_banners/202848401/1353473641" TargetMode="External" /><Relationship Id="rId187" Type="http://schemas.openxmlformats.org/officeDocument/2006/relationships/hyperlink" Target="https://pbs.twimg.com/profile_banners/178589713/1538368167" TargetMode="External" /><Relationship Id="rId188" Type="http://schemas.openxmlformats.org/officeDocument/2006/relationships/hyperlink" Target="https://pbs.twimg.com/profile_banners/27914143/1525276898" TargetMode="External" /><Relationship Id="rId189" Type="http://schemas.openxmlformats.org/officeDocument/2006/relationships/hyperlink" Target="https://pbs.twimg.com/profile_banners/21624066/1531936992"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7/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2/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abs.twimg.com/images/themes/theme13/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1/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8/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2/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9/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8/bg.gif"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5/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5/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5/bg.gif"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7/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7/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0/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1/bg.gif" TargetMode="External" /><Relationship Id="rId304" Type="http://schemas.openxmlformats.org/officeDocument/2006/relationships/hyperlink" Target="http://abs.twimg.com/images/themes/theme10/bg.gif" TargetMode="External" /><Relationship Id="rId305" Type="http://schemas.openxmlformats.org/officeDocument/2006/relationships/hyperlink" Target="http://abs.twimg.com/images/themes/theme9/bg.gif" TargetMode="External" /><Relationship Id="rId306" Type="http://schemas.openxmlformats.org/officeDocument/2006/relationships/hyperlink" Target="http://abs.twimg.com/images/themes/theme13/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5/bg.gif" TargetMode="External" /><Relationship Id="rId310" Type="http://schemas.openxmlformats.org/officeDocument/2006/relationships/hyperlink" Target="http://pbs.twimg.com/profile_images/971508861290078208/ECaPt13H_normal.jpg" TargetMode="External" /><Relationship Id="rId311" Type="http://schemas.openxmlformats.org/officeDocument/2006/relationships/hyperlink" Target="http://pbs.twimg.com/profile_images/1052239737828847617/zW_1Ei-Q_normal.jpg" TargetMode="External" /><Relationship Id="rId312" Type="http://schemas.openxmlformats.org/officeDocument/2006/relationships/hyperlink" Target="http://pbs.twimg.com/profile_images/1113495658831523840/HoGZJHWe_normal.jpg" TargetMode="External" /><Relationship Id="rId313" Type="http://schemas.openxmlformats.org/officeDocument/2006/relationships/hyperlink" Target="http://pbs.twimg.com/profile_images/936710653451976704/wlLs9FvK_normal.jpg" TargetMode="External" /><Relationship Id="rId314" Type="http://schemas.openxmlformats.org/officeDocument/2006/relationships/hyperlink" Target="http://pbs.twimg.com/profile_images/1132659874117095425/x0r3HXe2_normal.jpg" TargetMode="External" /><Relationship Id="rId315" Type="http://schemas.openxmlformats.org/officeDocument/2006/relationships/hyperlink" Target="http://pbs.twimg.com/profile_images/1012266294433996800/c_xyE2fU_normal.jpg" TargetMode="External" /><Relationship Id="rId316" Type="http://schemas.openxmlformats.org/officeDocument/2006/relationships/hyperlink" Target="http://pbs.twimg.com/profile_images/1133484647722225666/FsXR--nP_normal.jpg" TargetMode="External" /><Relationship Id="rId317" Type="http://schemas.openxmlformats.org/officeDocument/2006/relationships/hyperlink" Target="http://pbs.twimg.com/profile_images/1048050584601866240/Rreb25hq_normal.jpg" TargetMode="External" /><Relationship Id="rId318" Type="http://schemas.openxmlformats.org/officeDocument/2006/relationships/hyperlink" Target="http://pbs.twimg.com/profile_images/793498273403199488/OoFtxree_normal.jpg" TargetMode="External" /><Relationship Id="rId319" Type="http://schemas.openxmlformats.org/officeDocument/2006/relationships/hyperlink" Target="http://pbs.twimg.com/profile_images/1075414865244651521/wFc0Y1dM_normal.jpg" TargetMode="External" /><Relationship Id="rId320" Type="http://schemas.openxmlformats.org/officeDocument/2006/relationships/hyperlink" Target="http://pbs.twimg.com/profile_images/3325717793/2cb311831031ee08061c4e11a9abeabb_normal.jpeg" TargetMode="External" /><Relationship Id="rId321" Type="http://schemas.openxmlformats.org/officeDocument/2006/relationships/hyperlink" Target="http://pbs.twimg.com/profile_images/1040060472710635520/_6KNENqV_normal.jpg" TargetMode="External" /><Relationship Id="rId322" Type="http://schemas.openxmlformats.org/officeDocument/2006/relationships/hyperlink" Target="http://pbs.twimg.com/profile_images/1043113781016973313/aFcH7Q7d_normal.jpg" TargetMode="External" /><Relationship Id="rId323" Type="http://schemas.openxmlformats.org/officeDocument/2006/relationships/hyperlink" Target="http://pbs.twimg.com/profile_images/1085296187383500800/8mUH1RjZ_normal.jpg" TargetMode="External" /><Relationship Id="rId324" Type="http://schemas.openxmlformats.org/officeDocument/2006/relationships/hyperlink" Target="http://pbs.twimg.com/profile_images/676062734237216768/ifBvf6Ju_normal.jpg" TargetMode="External" /><Relationship Id="rId325" Type="http://schemas.openxmlformats.org/officeDocument/2006/relationships/hyperlink" Target="http://pbs.twimg.com/profile_images/954314841056931840/qznAT7rw_normal.jpg" TargetMode="External" /><Relationship Id="rId326" Type="http://schemas.openxmlformats.org/officeDocument/2006/relationships/hyperlink" Target="http://pbs.twimg.com/profile_images/1102069437044158465/DmyIp86x_normal.jpg" TargetMode="External" /><Relationship Id="rId327" Type="http://schemas.openxmlformats.org/officeDocument/2006/relationships/hyperlink" Target="http://pbs.twimg.com/profile_images/908327820484501504/WvgTayLK_normal.jpg" TargetMode="External" /><Relationship Id="rId328" Type="http://schemas.openxmlformats.org/officeDocument/2006/relationships/hyperlink" Target="http://pbs.twimg.com/profile_images/1108929568910524417/hyjFg_HE_normal.png" TargetMode="External" /><Relationship Id="rId329" Type="http://schemas.openxmlformats.org/officeDocument/2006/relationships/hyperlink" Target="http://pbs.twimg.com/profile_images/926301378238205952/rQ93UDfz_normal.jpg" TargetMode="External" /><Relationship Id="rId330" Type="http://schemas.openxmlformats.org/officeDocument/2006/relationships/hyperlink" Target="http://pbs.twimg.com/profile_images/1071898182135750656/VPUUS-da_normal.jpg" TargetMode="External" /><Relationship Id="rId331" Type="http://schemas.openxmlformats.org/officeDocument/2006/relationships/hyperlink" Target="http://pbs.twimg.com/profile_images/1035248047071080448/CljA2to0_normal.jpg" TargetMode="External" /><Relationship Id="rId332" Type="http://schemas.openxmlformats.org/officeDocument/2006/relationships/hyperlink" Target="http://pbs.twimg.com/profile_images/886284772590444549/i4GdbeiF_normal.jpg" TargetMode="External" /><Relationship Id="rId333" Type="http://schemas.openxmlformats.org/officeDocument/2006/relationships/hyperlink" Target="http://pbs.twimg.com/profile_images/3588433064/a8d500ce8b528105c9962c1b4adf408d_normal.jpeg" TargetMode="External" /><Relationship Id="rId334" Type="http://schemas.openxmlformats.org/officeDocument/2006/relationships/hyperlink" Target="http://pbs.twimg.com/profile_images/1140400849098825731/Q80NqNJY_normal.png" TargetMode="External" /><Relationship Id="rId335" Type="http://schemas.openxmlformats.org/officeDocument/2006/relationships/hyperlink" Target="http://pbs.twimg.com/profile_images/1118651123202711554/_finnLog_normal.jpg" TargetMode="External" /><Relationship Id="rId336" Type="http://schemas.openxmlformats.org/officeDocument/2006/relationships/hyperlink" Target="http://pbs.twimg.com/profile_images/1044952157643067393/ESdd3ha5_normal.jpg" TargetMode="External" /><Relationship Id="rId337" Type="http://schemas.openxmlformats.org/officeDocument/2006/relationships/hyperlink" Target="http://pbs.twimg.com/profile_images/1115593276214484992/UeShSA-6_normal.png" TargetMode="External" /><Relationship Id="rId338" Type="http://schemas.openxmlformats.org/officeDocument/2006/relationships/hyperlink" Target="http://pbs.twimg.com/profile_images/1028030354001723392/CdsrmM6i_normal.jpg" TargetMode="External" /><Relationship Id="rId339" Type="http://schemas.openxmlformats.org/officeDocument/2006/relationships/hyperlink" Target="http://pbs.twimg.com/profile_images/2482831662/mg7omcrl0u2mbso76fjh_normal.jpeg" TargetMode="External" /><Relationship Id="rId340" Type="http://schemas.openxmlformats.org/officeDocument/2006/relationships/hyperlink" Target="http://pbs.twimg.com/profile_images/1140582060119199749/om3R6uQY_normal.png" TargetMode="External" /><Relationship Id="rId341" Type="http://schemas.openxmlformats.org/officeDocument/2006/relationships/hyperlink" Target="http://pbs.twimg.com/profile_images/966077246464253953/MHxANugM_normal.jpg" TargetMode="External" /><Relationship Id="rId342" Type="http://schemas.openxmlformats.org/officeDocument/2006/relationships/hyperlink" Target="http://pbs.twimg.com/profile_images/558054322726903808/g2BelW-G_normal.jpeg" TargetMode="External" /><Relationship Id="rId343" Type="http://schemas.openxmlformats.org/officeDocument/2006/relationships/hyperlink" Target="http://pbs.twimg.com/profile_images/1108035346707763200/u78z4edw_normal.jpg" TargetMode="External" /><Relationship Id="rId344" Type="http://schemas.openxmlformats.org/officeDocument/2006/relationships/hyperlink" Target="http://pbs.twimg.com/profile_images/1122600513994993666/NPfL84Md_normal.jpg" TargetMode="External" /><Relationship Id="rId345" Type="http://schemas.openxmlformats.org/officeDocument/2006/relationships/hyperlink" Target="http://pbs.twimg.com/profile_images/1099682435233710081/ftCa5SNk_normal.jpg" TargetMode="External" /><Relationship Id="rId346" Type="http://schemas.openxmlformats.org/officeDocument/2006/relationships/hyperlink" Target="http://pbs.twimg.com/profile_images/431861340614176768/A50KdBJX_normal.jpeg" TargetMode="External" /><Relationship Id="rId347" Type="http://schemas.openxmlformats.org/officeDocument/2006/relationships/hyperlink" Target="http://pbs.twimg.com/profile_images/1112013081872396293/M4-ePv6w_normal.jpg" TargetMode="External" /><Relationship Id="rId348" Type="http://schemas.openxmlformats.org/officeDocument/2006/relationships/hyperlink" Target="http://pbs.twimg.com/profile_images/1090091248105467910/GGJ3ZMrm_normal.jpg" TargetMode="External" /><Relationship Id="rId349" Type="http://schemas.openxmlformats.org/officeDocument/2006/relationships/hyperlink" Target="http://pbs.twimg.com/profile_images/782931488778153984/b6Vekxzz_normal.jpg" TargetMode="External" /><Relationship Id="rId350" Type="http://schemas.openxmlformats.org/officeDocument/2006/relationships/hyperlink" Target="http://pbs.twimg.com/profile_images/1136139926473453568/H4rK52Pc_normal.jpg" TargetMode="External" /><Relationship Id="rId351" Type="http://schemas.openxmlformats.org/officeDocument/2006/relationships/hyperlink" Target="http://pbs.twimg.com/profile_images/1125333144121614336/TS0hchxH_normal.jpg" TargetMode="External" /><Relationship Id="rId352" Type="http://schemas.openxmlformats.org/officeDocument/2006/relationships/hyperlink" Target="http://pbs.twimg.com/profile_images/1075711205216567296/VcckLdiO_normal.jpg" TargetMode="External" /><Relationship Id="rId353" Type="http://schemas.openxmlformats.org/officeDocument/2006/relationships/hyperlink" Target="http://pbs.twimg.com/profile_images/1065544860889989122/1EEtHbQz_normal.jpg" TargetMode="External" /><Relationship Id="rId354" Type="http://schemas.openxmlformats.org/officeDocument/2006/relationships/hyperlink" Target="http://pbs.twimg.com/profile_images/1124367743678132225/ThbzAYa6_normal.jpg" TargetMode="External" /><Relationship Id="rId355" Type="http://schemas.openxmlformats.org/officeDocument/2006/relationships/hyperlink" Target="http://pbs.twimg.com/profile_images/534655960430567424/PfbMsDMs_normal.png" TargetMode="External" /><Relationship Id="rId356" Type="http://schemas.openxmlformats.org/officeDocument/2006/relationships/hyperlink" Target="http://pbs.twimg.com/profile_images/1067488823389683712/TQjEWoeD_normal.jpg" TargetMode="External" /><Relationship Id="rId357" Type="http://schemas.openxmlformats.org/officeDocument/2006/relationships/hyperlink" Target="http://abs.twimg.com/sticky/default_profile_images/default_profile_6_normal.png" TargetMode="External" /><Relationship Id="rId358" Type="http://schemas.openxmlformats.org/officeDocument/2006/relationships/hyperlink" Target="http://pbs.twimg.com/profile_images/665529427498041348/SJQpfcEb_normal.jpg" TargetMode="External" /><Relationship Id="rId359" Type="http://schemas.openxmlformats.org/officeDocument/2006/relationships/hyperlink" Target="http://pbs.twimg.com/profile_images/1128733158013394945/N8x0Bei7_normal.jpg" TargetMode="External" /><Relationship Id="rId360" Type="http://schemas.openxmlformats.org/officeDocument/2006/relationships/hyperlink" Target="http://pbs.twimg.com/profile_images/1109512491988594688/NjPeZgPD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498935244117250048/ys75pcov_normal.jpeg" TargetMode="External" /><Relationship Id="rId363" Type="http://schemas.openxmlformats.org/officeDocument/2006/relationships/hyperlink" Target="http://pbs.twimg.com/profile_images/1062427635404472322/ohEi3hbI_normal.png" TargetMode="External" /><Relationship Id="rId364" Type="http://schemas.openxmlformats.org/officeDocument/2006/relationships/hyperlink" Target="http://pbs.twimg.com/profile_images/2173705988/2012-04-28_13-58-56_688_1__normal.jpg" TargetMode="External" /><Relationship Id="rId365" Type="http://schemas.openxmlformats.org/officeDocument/2006/relationships/hyperlink" Target="http://pbs.twimg.com/profile_images/1059579950896885760/BiT-ZGLE_normal.jpg" TargetMode="External" /><Relationship Id="rId366" Type="http://schemas.openxmlformats.org/officeDocument/2006/relationships/hyperlink" Target="http://pbs.twimg.com/profile_images/808350098178670592/bYyZI8Bp_normal.jpg" TargetMode="External" /><Relationship Id="rId367" Type="http://schemas.openxmlformats.org/officeDocument/2006/relationships/hyperlink" Target="http://pbs.twimg.com/profile_images/1135972351286419457/fdB5jUaZ_normal.png" TargetMode="External" /><Relationship Id="rId368" Type="http://schemas.openxmlformats.org/officeDocument/2006/relationships/hyperlink" Target="http://pbs.twimg.com/profile_images/1024377729028771840/59NvGSC7_normal.jpg" TargetMode="External" /><Relationship Id="rId369" Type="http://schemas.openxmlformats.org/officeDocument/2006/relationships/hyperlink" Target="http://pbs.twimg.com/profile_images/1082042793911074817/Zcfd7FVy_normal.jpg" TargetMode="External" /><Relationship Id="rId370" Type="http://schemas.openxmlformats.org/officeDocument/2006/relationships/hyperlink" Target="http://pbs.twimg.com/profile_images/1075710136/facebook_profile_normal.jpg" TargetMode="External" /><Relationship Id="rId371" Type="http://schemas.openxmlformats.org/officeDocument/2006/relationships/hyperlink" Target="http://pbs.twimg.com/profile_images/902670929188311040/EHiLAHTd_normal.jpg" TargetMode="External" /><Relationship Id="rId372" Type="http://schemas.openxmlformats.org/officeDocument/2006/relationships/hyperlink" Target="http://pbs.twimg.com/profile_images/951106588198174720/A9_kbjNa_normal.jpg" TargetMode="External" /><Relationship Id="rId373" Type="http://schemas.openxmlformats.org/officeDocument/2006/relationships/hyperlink" Target="http://pbs.twimg.com/profile_images/1080958313532133378/K0P0Yp5f_normal.jpg" TargetMode="External" /><Relationship Id="rId374" Type="http://schemas.openxmlformats.org/officeDocument/2006/relationships/hyperlink" Target="http://pbs.twimg.com/profile_images/839179433936302080/EqnTP5lh_normal.jpg" TargetMode="External" /><Relationship Id="rId375" Type="http://schemas.openxmlformats.org/officeDocument/2006/relationships/hyperlink" Target="http://pbs.twimg.com/profile_images/1113267335375335425/IOnrf0cS_normal.jpg" TargetMode="External" /><Relationship Id="rId376" Type="http://schemas.openxmlformats.org/officeDocument/2006/relationships/hyperlink" Target="http://pbs.twimg.com/profile_images/1092519455844896769/aZmBJYcC_normal.jpg" TargetMode="External" /><Relationship Id="rId377" Type="http://schemas.openxmlformats.org/officeDocument/2006/relationships/hyperlink" Target="http://pbs.twimg.com/profile_images/743568137900044288/NB71scoI_normal.jpg" TargetMode="External" /><Relationship Id="rId378" Type="http://schemas.openxmlformats.org/officeDocument/2006/relationships/hyperlink" Target="http://pbs.twimg.com/profile_images/1137613366745128960/S_4ZwTfx_normal.jpg" TargetMode="External" /><Relationship Id="rId379" Type="http://schemas.openxmlformats.org/officeDocument/2006/relationships/hyperlink" Target="http://pbs.twimg.com/profile_images/1108400744191967233/DTqBl-kM_normal.png" TargetMode="External" /><Relationship Id="rId380" Type="http://schemas.openxmlformats.org/officeDocument/2006/relationships/hyperlink" Target="http://pbs.twimg.com/profile_images/1134678811285622785/zG_purS6_normal.jpg" TargetMode="External" /><Relationship Id="rId381" Type="http://schemas.openxmlformats.org/officeDocument/2006/relationships/hyperlink" Target="http://pbs.twimg.com/profile_images/889113257734230016/sUqQEIoN_normal.jpg" TargetMode="External" /><Relationship Id="rId382" Type="http://schemas.openxmlformats.org/officeDocument/2006/relationships/hyperlink" Target="http://pbs.twimg.com/profile_images/430171399760519170/lgOJZ1d3_normal.jpeg" TargetMode="External" /><Relationship Id="rId383" Type="http://schemas.openxmlformats.org/officeDocument/2006/relationships/hyperlink" Target="http://pbs.twimg.com/profile_images/1069692795588349952/_FfPT1-n_normal.jpg" TargetMode="External" /><Relationship Id="rId384" Type="http://schemas.openxmlformats.org/officeDocument/2006/relationships/hyperlink" Target="http://pbs.twimg.com/profile_images/727657945740263425/7vc-avWU_normal.jpg" TargetMode="External" /><Relationship Id="rId385" Type="http://schemas.openxmlformats.org/officeDocument/2006/relationships/hyperlink" Target="http://pbs.twimg.com/profile_images/900766123901173760/NH5c14uv_normal.jpg" TargetMode="External" /><Relationship Id="rId386" Type="http://schemas.openxmlformats.org/officeDocument/2006/relationships/hyperlink" Target="http://pbs.twimg.com/profile_images/928322213614198784/K77beUDV_normal.jpg" TargetMode="External" /><Relationship Id="rId387" Type="http://schemas.openxmlformats.org/officeDocument/2006/relationships/hyperlink" Target="http://pbs.twimg.com/profile_images/1138376971719626753/LwKWOyxp_normal.png" TargetMode="External" /><Relationship Id="rId388" Type="http://schemas.openxmlformats.org/officeDocument/2006/relationships/hyperlink" Target="http://pbs.twimg.com/profile_images/1092786664374706177/aqHN4bdn_normal.jpg" TargetMode="External" /><Relationship Id="rId389" Type="http://schemas.openxmlformats.org/officeDocument/2006/relationships/hyperlink" Target="http://pbs.twimg.com/profile_images/843312466280960000/lGHSSd0X_normal.jpg" TargetMode="External" /><Relationship Id="rId390" Type="http://schemas.openxmlformats.org/officeDocument/2006/relationships/hyperlink" Target="http://pbs.twimg.com/profile_images/1120431618576068608/TwNOShLZ_normal.png" TargetMode="External" /><Relationship Id="rId391" Type="http://schemas.openxmlformats.org/officeDocument/2006/relationships/hyperlink" Target="http://pbs.twimg.com/profile_images/1127433461306875904/jgj7icyC_normal.jpg" TargetMode="External" /><Relationship Id="rId392" Type="http://schemas.openxmlformats.org/officeDocument/2006/relationships/hyperlink" Target="http://pbs.twimg.com/profile_images/620937430938554368/TseGZVDU_normal.jpg" TargetMode="External" /><Relationship Id="rId393" Type="http://schemas.openxmlformats.org/officeDocument/2006/relationships/hyperlink" Target="http://pbs.twimg.com/profile_images/793300428368654336/o0AieVw3_normal.jpg" TargetMode="External" /><Relationship Id="rId394" Type="http://schemas.openxmlformats.org/officeDocument/2006/relationships/hyperlink" Target="http://pbs.twimg.com/profile_images/981363003122741249/IIO52xEp_normal.jpg" TargetMode="External" /><Relationship Id="rId395" Type="http://schemas.openxmlformats.org/officeDocument/2006/relationships/hyperlink" Target="http://pbs.twimg.com/profile_images/1030065129092722690/rH_poR4g_normal.jpg" TargetMode="External" /><Relationship Id="rId396" Type="http://schemas.openxmlformats.org/officeDocument/2006/relationships/hyperlink" Target="http://pbs.twimg.com/profile_images/1139943861206302721/g-JlW4X-_normal.jpg" TargetMode="External" /><Relationship Id="rId397" Type="http://schemas.openxmlformats.org/officeDocument/2006/relationships/hyperlink" Target="http://pbs.twimg.com/profile_images/449530728141684737/rWeG8oOH_normal.png" TargetMode="External" /><Relationship Id="rId398" Type="http://schemas.openxmlformats.org/officeDocument/2006/relationships/hyperlink" Target="http://pbs.twimg.com/profile_images/378800000252550034/e150e4afb19558f7c899a50be7d57797_normal.jpeg" TargetMode="External" /><Relationship Id="rId399" Type="http://schemas.openxmlformats.org/officeDocument/2006/relationships/hyperlink" Target="http://pbs.twimg.com/profile_images/1088838575884550146/ApAxqFLl_normal.jpg" TargetMode="External" /><Relationship Id="rId400" Type="http://schemas.openxmlformats.org/officeDocument/2006/relationships/hyperlink" Target="http://pbs.twimg.com/profile_images/1122563749267644416/8RCSZtSf_normal.jpg" TargetMode="External" /><Relationship Id="rId401" Type="http://schemas.openxmlformats.org/officeDocument/2006/relationships/hyperlink" Target="http://pbs.twimg.com/profile_images/1132049204086476801/PymMSsLb_normal.jpg" TargetMode="External" /><Relationship Id="rId402" Type="http://schemas.openxmlformats.org/officeDocument/2006/relationships/hyperlink" Target="http://pbs.twimg.com/profile_images/1019268912238637056/ZvCRqDMw_normal.jpg" TargetMode="External" /><Relationship Id="rId403" Type="http://schemas.openxmlformats.org/officeDocument/2006/relationships/hyperlink" Target="http://pbs.twimg.com/profile_images/1129399046630760450/1o3-Tz2M_normal.png" TargetMode="External" /><Relationship Id="rId404" Type="http://schemas.openxmlformats.org/officeDocument/2006/relationships/hyperlink" Target="http://pbs.twimg.com/profile_images/1078405649996963846/UdlS5bIo_normal.jpg" TargetMode="External" /><Relationship Id="rId405" Type="http://schemas.openxmlformats.org/officeDocument/2006/relationships/hyperlink" Target="http://pbs.twimg.com/profile_images/1094334531157585921/1gNs0XpN_normal.jpg" TargetMode="External" /><Relationship Id="rId406" Type="http://schemas.openxmlformats.org/officeDocument/2006/relationships/hyperlink" Target="http://pbs.twimg.com/profile_images/1132645395396517889/kcKkT44P_normal.jpg" TargetMode="External" /><Relationship Id="rId407" Type="http://schemas.openxmlformats.org/officeDocument/2006/relationships/hyperlink" Target="http://pbs.twimg.com/profile_images/1126914480833802241/RC60lJe7_normal.jpg" TargetMode="External" /><Relationship Id="rId408" Type="http://schemas.openxmlformats.org/officeDocument/2006/relationships/hyperlink" Target="http://pbs.twimg.com/profile_images/813405483243544576/PdVBN43__normal.jpg" TargetMode="External" /><Relationship Id="rId409" Type="http://schemas.openxmlformats.org/officeDocument/2006/relationships/hyperlink" Target="http://pbs.twimg.com/profile_images/1600285497/SDIM2073fuzzy2_normal.png" TargetMode="External" /><Relationship Id="rId410" Type="http://schemas.openxmlformats.org/officeDocument/2006/relationships/hyperlink" Target="http://pbs.twimg.com/profile_images/1122015135479025664/b7JPJs3x_normal.jpg" TargetMode="External" /><Relationship Id="rId411" Type="http://schemas.openxmlformats.org/officeDocument/2006/relationships/hyperlink" Target="http://pbs.twimg.com/profile_images/890768539510071296/yCH08bfn_normal.jpg" TargetMode="External" /><Relationship Id="rId412" Type="http://schemas.openxmlformats.org/officeDocument/2006/relationships/hyperlink" Target="http://pbs.twimg.com/profile_images/1119294281410281473/6u6LtBd6_normal.png" TargetMode="External" /><Relationship Id="rId413" Type="http://schemas.openxmlformats.org/officeDocument/2006/relationships/hyperlink" Target="http://pbs.twimg.com/profile_images/1129118683022921741/O4y72ZOT_normal.png" TargetMode="External" /><Relationship Id="rId414" Type="http://schemas.openxmlformats.org/officeDocument/2006/relationships/hyperlink" Target="http://pbs.twimg.com/profile_images/1043929965971075072/JzNWxVl7_normal.jpg" TargetMode="External" /><Relationship Id="rId415" Type="http://schemas.openxmlformats.org/officeDocument/2006/relationships/hyperlink" Target="http://pbs.twimg.com/profile_images/946074422192066560/gbEcD8bS_normal.jpg" TargetMode="External" /><Relationship Id="rId416" Type="http://schemas.openxmlformats.org/officeDocument/2006/relationships/hyperlink" Target="http://pbs.twimg.com/profile_images/999723826614362113/TDeoBDyT_normal.jpg" TargetMode="External" /><Relationship Id="rId417" Type="http://schemas.openxmlformats.org/officeDocument/2006/relationships/hyperlink" Target="http://pbs.twimg.com/profile_images/875717829223489538/U3LazBoA_normal.jpg" TargetMode="External" /><Relationship Id="rId418" Type="http://schemas.openxmlformats.org/officeDocument/2006/relationships/hyperlink" Target="http://pbs.twimg.com/profile_images/1108728324262690816/B-o2yp1s_normal.jp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913183219641487361/tOz_jELC_normal.jpg" TargetMode="External" /><Relationship Id="rId421" Type="http://schemas.openxmlformats.org/officeDocument/2006/relationships/hyperlink" Target="http://pbs.twimg.com/profile_images/1084920961361600512/XEq12JCQ_normal.jpg" TargetMode="External" /><Relationship Id="rId422" Type="http://schemas.openxmlformats.org/officeDocument/2006/relationships/hyperlink" Target="http://pbs.twimg.com/profile_images/1033820546889277441/bYD9P7kA_normal.jpg" TargetMode="External" /><Relationship Id="rId423" Type="http://schemas.openxmlformats.org/officeDocument/2006/relationships/hyperlink" Target="http://pbs.twimg.com/profile_images/820736730668011521/qn6BpwE4_normal.jpg" TargetMode="External" /><Relationship Id="rId424" Type="http://schemas.openxmlformats.org/officeDocument/2006/relationships/hyperlink" Target="http://pbs.twimg.com/profile_images/1093628852591566848/EJ3_QhKN_normal.jpg" TargetMode="External" /><Relationship Id="rId425" Type="http://schemas.openxmlformats.org/officeDocument/2006/relationships/hyperlink" Target="http://pbs.twimg.com/profile_images/1097913515946463234/foUqotpr_normal.jpg" TargetMode="External" /><Relationship Id="rId426" Type="http://schemas.openxmlformats.org/officeDocument/2006/relationships/hyperlink" Target="http://pbs.twimg.com/profile_images/1045495187638759425/ZVjAr0EI_normal.jpg" TargetMode="External" /><Relationship Id="rId427" Type="http://schemas.openxmlformats.org/officeDocument/2006/relationships/hyperlink" Target="http://pbs.twimg.com/profile_images/789174816838258689/2uthldwJ_normal.jpg" TargetMode="External" /><Relationship Id="rId428" Type="http://schemas.openxmlformats.org/officeDocument/2006/relationships/hyperlink" Target="http://pbs.twimg.com/profile_images/1031142233079070720/7vA5lBQq_normal.jpg" TargetMode="External" /><Relationship Id="rId429" Type="http://schemas.openxmlformats.org/officeDocument/2006/relationships/hyperlink" Target="http://pbs.twimg.com/profile_images/948015144453500928/m3RVZFR5_normal.jpg" TargetMode="External" /><Relationship Id="rId430" Type="http://schemas.openxmlformats.org/officeDocument/2006/relationships/hyperlink" Target="http://pbs.twimg.com/profile_images/1123609375782920197/Exg-lqw9_normal.png" TargetMode="External" /><Relationship Id="rId431" Type="http://schemas.openxmlformats.org/officeDocument/2006/relationships/hyperlink" Target="http://pbs.twimg.com/profile_images/1130494534603821056/yeVh2Z7N_normal.jpg" TargetMode="External" /><Relationship Id="rId432" Type="http://schemas.openxmlformats.org/officeDocument/2006/relationships/hyperlink" Target="http://pbs.twimg.com/profile_images/779159254653468672/wbWnI1mC_normal.jpg" TargetMode="External" /><Relationship Id="rId433" Type="http://schemas.openxmlformats.org/officeDocument/2006/relationships/hyperlink" Target="http://pbs.twimg.com/profile_images/901170317749571585/wdLRMqgZ_normal.jpg" TargetMode="External" /><Relationship Id="rId434" Type="http://schemas.openxmlformats.org/officeDocument/2006/relationships/hyperlink" Target="http://pbs.twimg.com/profile_images/378800000509487365/64ded3561568a9d533dca3364762f291_normal.jpeg" TargetMode="External" /><Relationship Id="rId435" Type="http://schemas.openxmlformats.org/officeDocument/2006/relationships/hyperlink" Target="http://pbs.twimg.com/profile_images/485814961504284672/fUbE2zN0_normal.jpeg" TargetMode="External" /><Relationship Id="rId436" Type="http://schemas.openxmlformats.org/officeDocument/2006/relationships/hyperlink" Target="http://pbs.twimg.com/profile_images/1113842429784932354/OerMamLy_normal.jpg" TargetMode="External" /><Relationship Id="rId437" Type="http://schemas.openxmlformats.org/officeDocument/2006/relationships/hyperlink" Target="http://pbs.twimg.com/profile_images/1068493065675976704/Z5ukqtm9_normal.jpg" TargetMode="External" /><Relationship Id="rId438" Type="http://schemas.openxmlformats.org/officeDocument/2006/relationships/hyperlink" Target="http://pbs.twimg.com/profile_images/1075029961654833152/d3wT-BwI_normal.jpg" TargetMode="External" /><Relationship Id="rId439" Type="http://schemas.openxmlformats.org/officeDocument/2006/relationships/hyperlink" Target="http://pbs.twimg.com/profile_images/1109480390740377600/0xX508Nw_normal.jpg" TargetMode="External" /><Relationship Id="rId440" Type="http://schemas.openxmlformats.org/officeDocument/2006/relationships/hyperlink" Target="http://pbs.twimg.com/profile_images/1618053519/24af04a0-4f77-4d85-b5b6-c9002de8930b_normal.png" TargetMode="External" /><Relationship Id="rId441" Type="http://schemas.openxmlformats.org/officeDocument/2006/relationships/hyperlink" Target="http://pbs.twimg.com/profile_images/378800000724690075/0514dbe38e938001602cdc213b3df85a_normal.png" TargetMode="External" /><Relationship Id="rId442" Type="http://schemas.openxmlformats.org/officeDocument/2006/relationships/hyperlink" Target="http://pbs.twimg.com/profile_images/996881289876787210/LnAshaWP_normal.jpg" TargetMode="External" /><Relationship Id="rId443" Type="http://schemas.openxmlformats.org/officeDocument/2006/relationships/hyperlink" Target="http://pbs.twimg.com/profile_images/378800000739460035/caecda512bd9e4cda723efea42a480c8_normal.jpeg" TargetMode="External" /><Relationship Id="rId444" Type="http://schemas.openxmlformats.org/officeDocument/2006/relationships/hyperlink" Target="http://pbs.twimg.com/profile_images/502107091603976192/K3Kpwasd_normal.jpeg" TargetMode="External" /><Relationship Id="rId445" Type="http://schemas.openxmlformats.org/officeDocument/2006/relationships/hyperlink" Target="http://pbs.twimg.com/profile_images/991864012592775168/dUBmousT_normal.jpg" TargetMode="External" /><Relationship Id="rId446" Type="http://schemas.openxmlformats.org/officeDocument/2006/relationships/hyperlink" Target="http://pbs.twimg.com/profile_images/1129293338002247680/e7IOJlpO_normal.jpg" TargetMode="External" /><Relationship Id="rId447" Type="http://schemas.openxmlformats.org/officeDocument/2006/relationships/hyperlink" Target="https://twitter.com/jdrfresearch" TargetMode="External" /><Relationship Id="rId448" Type="http://schemas.openxmlformats.org/officeDocument/2006/relationships/hyperlink" Target="https://twitter.com/jdrf" TargetMode="External" /><Relationship Id="rId449" Type="http://schemas.openxmlformats.org/officeDocument/2006/relationships/hyperlink" Target="https://twitter.com/gingervieira" TargetMode="External" /><Relationship Id="rId450" Type="http://schemas.openxmlformats.org/officeDocument/2006/relationships/hyperlink" Target="https://twitter.com/diabetesstrong" TargetMode="External" /><Relationship Id="rId451" Type="http://schemas.openxmlformats.org/officeDocument/2006/relationships/hyperlink" Target="https://twitter.com/hemadurrehman" TargetMode="External" /><Relationship Id="rId452" Type="http://schemas.openxmlformats.org/officeDocument/2006/relationships/hyperlink" Target="https://twitter.com/accuchek_pk" TargetMode="External" /><Relationship Id="rId453" Type="http://schemas.openxmlformats.org/officeDocument/2006/relationships/hyperlink" Target="https://twitter.com/claire_cropper" TargetMode="External" /><Relationship Id="rId454" Type="http://schemas.openxmlformats.org/officeDocument/2006/relationships/hyperlink" Target="https://twitter.com/uhc" TargetMode="External" /><Relationship Id="rId455" Type="http://schemas.openxmlformats.org/officeDocument/2006/relationships/hyperlink" Target="https://twitter.com/accuchek_us" TargetMode="External" /><Relationship Id="rId456" Type="http://schemas.openxmlformats.org/officeDocument/2006/relationships/hyperlink" Target="https://twitter.com/medtronic" TargetMode="External" /><Relationship Id="rId457" Type="http://schemas.openxmlformats.org/officeDocument/2006/relationships/hyperlink" Target="https://twitter.com/jafazzone" TargetMode="External" /><Relationship Id="rId458" Type="http://schemas.openxmlformats.org/officeDocument/2006/relationships/hyperlink" Target="https://twitter.com/skipamania" TargetMode="External" /><Relationship Id="rId459" Type="http://schemas.openxmlformats.org/officeDocument/2006/relationships/hyperlink" Target="https://twitter.com/plowboytrading" TargetMode="External" /><Relationship Id="rId460" Type="http://schemas.openxmlformats.org/officeDocument/2006/relationships/hyperlink" Target="https://twitter.com/ebay" TargetMode="External" /><Relationship Id="rId461" Type="http://schemas.openxmlformats.org/officeDocument/2006/relationships/hyperlink" Target="https://twitter.com/palaceian" TargetMode="External" /><Relationship Id="rId462" Type="http://schemas.openxmlformats.org/officeDocument/2006/relationships/hyperlink" Target="https://twitter.com/rightrelevance" TargetMode="External" /><Relationship Id="rId463" Type="http://schemas.openxmlformats.org/officeDocument/2006/relationships/hyperlink" Target="https://twitter.com/portfare" TargetMode="External" /><Relationship Id="rId464" Type="http://schemas.openxmlformats.org/officeDocument/2006/relationships/hyperlink" Target="https://twitter.com/lipbalmdesigns" TargetMode="External" /><Relationship Id="rId465" Type="http://schemas.openxmlformats.org/officeDocument/2006/relationships/hyperlink" Target="https://twitter.com/alejaddamo" TargetMode="External" /><Relationship Id="rId466" Type="http://schemas.openxmlformats.org/officeDocument/2006/relationships/hyperlink" Target="https://twitter.com/myribeatriz" TargetMode="External" /><Relationship Id="rId467" Type="http://schemas.openxmlformats.org/officeDocument/2006/relationships/hyperlink" Target="https://twitter.com/ronicolet" TargetMode="External" /><Relationship Id="rId468" Type="http://schemas.openxmlformats.org/officeDocument/2006/relationships/hyperlink" Target="https://twitter.com/alefiliberti" TargetMode="External" /><Relationship Id="rId469" Type="http://schemas.openxmlformats.org/officeDocument/2006/relationships/hyperlink" Target="https://twitter.com/remolino202" TargetMode="External" /><Relationship Id="rId470" Type="http://schemas.openxmlformats.org/officeDocument/2006/relationships/hyperlink" Target="https://twitter.com/mmarotis" TargetMode="External" /><Relationship Id="rId471" Type="http://schemas.openxmlformats.org/officeDocument/2006/relationships/hyperlink" Target="https://twitter.com/soylapolaca" TargetMode="External" /><Relationship Id="rId472" Type="http://schemas.openxmlformats.org/officeDocument/2006/relationships/hyperlink" Target="https://twitter.com/moniquegaitan" TargetMode="External" /><Relationship Id="rId473" Type="http://schemas.openxmlformats.org/officeDocument/2006/relationships/hyperlink" Target="https://twitter.com/estherrobotham" TargetMode="External" /><Relationship Id="rId474" Type="http://schemas.openxmlformats.org/officeDocument/2006/relationships/hyperlink" Target="https://twitter.com/roche" TargetMode="External" /><Relationship Id="rId475" Type="http://schemas.openxmlformats.org/officeDocument/2006/relationships/hyperlink" Target="https://twitter.com/lilidebeni" TargetMode="External" /><Relationship Id="rId476" Type="http://schemas.openxmlformats.org/officeDocument/2006/relationships/hyperlink" Target="https://twitter.com/aivliscuca" TargetMode="External" /><Relationship Id="rId477" Type="http://schemas.openxmlformats.org/officeDocument/2006/relationships/hyperlink" Target="https://twitter.com/gastonmarraok" TargetMode="External" /><Relationship Id="rId478" Type="http://schemas.openxmlformats.org/officeDocument/2006/relationships/hyperlink" Target="https://twitter.com/monica_b123" TargetMode="External" /><Relationship Id="rId479" Type="http://schemas.openxmlformats.org/officeDocument/2006/relationships/hyperlink" Target="https://twitter.com/kdvin" TargetMode="External" /><Relationship Id="rId480" Type="http://schemas.openxmlformats.org/officeDocument/2006/relationships/hyperlink" Target="https://twitter.com/graciela266" TargetMode="External" /><Relationship Id="rId481" Type="http://schemas.openxmlformats.org/officeDocument/2006/relationships/hyperlink" Target="https://twitter.com/lvarangot" TargetMode="External" /><Relationship Id="rId482" Type="http://schemas.openxmlformats.org/officeDocument/2006/relationships/hyperlink" Target="https://twitter.com/maredondos72" TargetMode="External" /><Relationship Id="rId483" Type="http://schemas.openxmlformats.org/officeDocument/2006/relationships/hyperlink" Target="https://twitter.com/xeneixexxx" TargetMode="External" /><Relationship Id="rId484" Type="http://schemas.openxmlformats.org/officeDocument/2006/relationships/hyperlink" Target="https://twitter.com/exitosaabogada" TargetMode="External" /><Relationship Id="rId485" Type="http://schemas.openxmlformats.org/officeDocument/2006/relationships/hyperlink" Target="https://twitter.com/rodoteescribe" TargetMode="External" /><Relationship Id="rId486" Type="http://schemas.openxmlformats.org/officeDocument/2006/relationships/hyperlink" Target="https://twitter.com/caovaequipos" TargetMode="External" /><Relationship Id="rId487" Type="http://schemas.openxmlformats.org/officeDocument/2006/relationships/hyperlink" Target="https://twitter.com/oar6lsee0alzk4t" TargetMode="External" /><Relationship Id="rId488" Type="http://schemas.openxmlformats.org/officeDocument/2006/relationships/hyperlink" Target="https://twitter.com/semarroy72" TargetMode="External" /><Relationship Id="rId489" Type="http://schemas.openxmlformats.org/officeDocument/2006/relationships/hyperlink" Target="https://twitter.com/diabetesuk" TargetMode="External" /><Relationship Id="rId490" Type="http://schemas.openxmlformats.org/officeDocument/2006/relationships/hyperlink" Target="https://twitter.com/jdrfuk" TargetMode="External" /><Relationship Id="rId491" Type="http://schemas.openxmlformats.org/officeDocument/2006/relationships/hyperlink" Target="https://twitter.com/parthaskar" TargetMode="External" /><Relationship Id="rId492" Type="http://schemas.openxmlformats.org/officeDocument/2006/relationships/hyperlink" Target="https://twitter.com/diabetescouk" TargetMode="External" /><Relationship Id="rId493" Type="http://schemas.openxmlformats.org/officeDocument/2006/relationships/hyperlink" Target="https://twitter.com/helvelyn1960" TargetMode="External" /><Relationship Id="rId494" Type="http://schemas.openxmlformats.org/officeDocument/2006/relationships/hyperlink" Target="https://twitter.com/diabe" TargetMode="External" /><Relationship Id="rId495" Type="http://schemas.openxmlformats.org/officeDocument/2006/relationships/hyperlink" Target="https://twitter.com/katybowers87" TargetMode="External" /><Relationship Id="rId496" Type="http://schemas.openxmlformats.org/officeDocument/2006/relationships/hyperlink" Target="https://twitter.com/tillybather" TargetMode="External" /><Relationship Id="rId497" Type="http://schemas.openxmlformats.org/officeDocument/2006/relationships/hyperlink" Target="https://twitter.com/iammrswild" TargetMode="External" /><Relationship Id="rId498" Type="http://schemas.openxmlformats.org/officeDocument/2006/relationships/hyperlink" Target="https://twitter.com/wilby71" TargetMode="External" /><Relationship Id="rId499" Type="http://schemas.openxmlformats.org/officeDocument/2006/relationships/hyperlink" Target="https://twitter.com/lesleydmwest" TargetMode="External" /><Relationship Id="rId500" Type="http://schemas.openxmlformats.org/officeDocument/2006/relationships/hyperlink" Target="https://twitter.com/diabetes_leeds" TargetMode="External" /><Relationship Id="rId501" Type="http://schemas.openxmlformats.org/officeDocument/2006/relationships/hyperlink" Target="https://twitter.com/steelhoof" TargetMode="External" /><Relationship Id="rId502" Type="http://schemas.openxmlformats.org/officeDocument/2006/relationships/hyperlink" Target="https://twitter.com/samsungmobile" TargetMode="External" /><Relationship Id="rId503" Type="http://schemas.openxmlformats.org/officeDocument/2006/relationships/hyperlink" Target="https://twitter.com/googleplay" TargetMode="External" /><Relationship Id="rId504" Type="http://schemas.openxmlformats.org/officeDocument/2006/relationships/hyperlink" Target="https://twitter.com/att" TargetMode="External" /><Relationship Id="rId505" Type="http://schemas.openxmlformats.org/officeDocument/2006/relationships/hyperlink" Target="https://twitter.com/attcares" TargetMode="External" /><Relationship Id="rId506" Type="http://schemas.openxmlformats.org/officeDocument/2006/relationships/hyperlink" Target="https://twitter.com/omissyangel" TargetMode="External" /><Relationship Id="rId507" Type="http://schemas.openxmlformats.org/officeDocument/2006/relationships/hyperlink" Target="https://twitter.com/accuchek_nl" TargetMode="External" /><Relationship Id="rId508" Type="http://schemas.openxmlformats.org/officeDocument/2006/relationships/hyperlink" Target="https://twitter.com/freestylediabet" TargetMode="External" /><Relationship Id="rId509" Type="http://schemas.openxmlformats.org/officeDocument/2006/relationships/hyperlink" Target="https://twitter.com/diabetesforo" TargetMode="External" /><Relationship Id="rId510" Type="http://schemas.openxmlformats.org/officeDocument/2006/relationships/hyperlink" Target="https://twitter.com/jamerz1826" TargetMode="External" /><Relationship Id="rId511" Type="http://schemas.openxmlformats.org/officeDocument/2006/relationships/hyperlink" Target="https://twitter.com/carefirst" TargetMode="External" /><Relationship Id="rId512" Type="http://schemas.openxmlformats.org/officeDocument/2006/relationships/hyperlink" Target="https://twitter.com/gdubs_16" TargetMode="External" /><Relationship Id="rId513" Type="http://schemas.openxmlformats.org/officeDocument/2006/relationships/hyperlink" Target="https://twitter.com/mum_type" TargetMode="External" /><Relationship Id="rId514" Type="http://schemas.openxmlformats.org/officeDocument/2006/relationships/hyperlink" Target="https://twitter.com/beyondtype1" TargetMode="External" /><Relationship Id="rId515" Type="http://schemas.openxmlformats.org/officeDocument/2006/relationships/hyperlink" Target="https://twitter.com/moyaelgueta" TargetMode="External" /><Relationship Id="rId516" Type="http://schemas.openxmlformats.org/officeDocument/2006/relationships/hyperlink" Target="https://twitter.com/accuchekchile" TargetMode="External" /><Relationship Id="rId517" Type="http://schemas.openxmlformats.org/officeDocument/2006/relationships/hyperlink" Target="https://twitter.com/stuffbydelle" TargetMode="External" /><Relationship Id="rId518" Type="http://schemas.openxmlformats.org/officeDocument/2006/relationships/hyperlink" Target="https://twitter.com/lividlipids" TargetMode="External" /><Relationship Id="rId519" Type="http://schemas.openxmlformats.org/officeDocument/2006/relationships/hyperlink" Target="https://twitter.com/abhinshah" TargetMode="External" /><Relationship Id="rId520" Type="http://schemas.openxmlformats.org/officeDocument/2006/relationships/hyperlink" Target="https://twitter.com/juntos_salud" TargetMode="External" /><Relationship Id="rId521" Type="http://schemas.openxmlformats.org/officeDocument/2006/relationships/hyperlink" Target="https://twitter.com/t1djohnny" TargetMode="External" /><Relationship Id="rId522" Type="http://schemas.openxmlformats.org/officeDocument/2006/relationships/hyperlink" Target="https://twitter.com/mygenteel" TargetMode="External" /><Relationship Id="rId523" Type="http://schemas.openxmlformats.org/officeDocument/2006/relationships/hyperlink" Target="https://twitter.com/myabetic" TargetMode="External" /><Relationship Id="rId524" Type="http://schemas.openxmlformats.org/officeDocument/2006/relationships/hyperlink" Target="https://twitter.com/gogobli" TargetMode="External" /><Relationship Id="rId525" Type="http://schemas.openxmlformats.org/officeDocument/2006/relationships/hyperlink" Target="https://twitter.com/organiclemon" TargetMode="External" /><Relationship Id="rId526" Type="http://schemas.openxmlformats.org/officeDocument/2006/relationships/hyperlink" Target="https://twitter.com/sweetpeagifts" TargetMode="External" /><Relationship Id="rId527" Type="http://schemas.openxmlformats.org/officeDocument/2006/relationships/hyperlink" Target="https://twitter.com/shafiq_ahmed" TargetMode="External" /><Relationship Id="rId528" Type="http://schemas.openxmlformats.org/officeDocument/2006/relationships/hyperlink" Target="https://twitter.com/sumitsh25408426" TargetMode="External" /><Relationship Id="rId529" Type="http://schemas.openxmlformats.org/officeDocument/2006/relationships/hyperlink" Target="https://twitter.com/accuchek_ca" TargetMode="External" /><Relationship Id="rId530" Type="http://schemas.openxmlformats.org/officeDocument/2006/relationships/hyperlink" Target="https://twitter.com/accuchekindia" TargetMode="External" /><Relationship Id="rId531" Type="http://schemas.openxmlformats.org/officeDocument/2006/relationships/hyperlink" Target="https://twitter.com/wasimakramlive" TargetMode="External" /><Relationship Id="rId532" Type="http://schemas.openxmlformats.org/officeDocument/2006/relationships/hyperlink" Target="https://twitter.com/nextwavet2d" TargetMode="External" /><Relationship Id="rId533" Type="http://schemas.openxmlformats.org/officeDocument/2006/relationships/hyperlink" Target="https://twitter.com/sweetercherise" TargetMode="External" /><Relationship Id="rId534" Type="http://schemas.openxmlformats.org/officeDocument/2006/relationships/hyperlink" Target="https://twitter.com/mysugr" TargetMode="External" /><Relationship Id="rId535" Type="http://schemas.openxmlformats.org/officeDocument/2006/relationships/hyperlink" Target="https://twitter.com/rlapedis" TargetMode="External" /><Relationship Id="rId536" Type="http://schemas.openxmlformats.org/officeDocument/2006/relationships/hyperlink" Target="https://twitter.com/cvspharmacy" TargetMode="External" /><Relationship Id="rId537" Type="http://schemas.openxmlformats.org/officeDocument/2006/relationships/hyperlink" Target="https://twitter.com/resoluteketo" TargetMode="External" /><Relationship Id="rId538" Type="http://schemas.openxmlformats.org/officeDocument/2006/relationships/hyperlink" Target="https://twitter.com/marie_thompson1" TargetMode="External" /><Relationship Id="rId539" Type="http://schemas.openxmlformats.org/officeDocument/2006/relationships/hyperlink" Target="https://twitter.com/carmarky" TargetMode="External" /><Relationship Id="rId540" Type="http://schemas.openxmlformats.org/officeDocument/2006/relationships/hyperlink" Target="https://twitter.com/amdiabetesassn" TargetMode="External" /><Relationship Id="rId541" Type="http://schemas.openxmlformats.org/officeDocument/2006/relationships/hyperlink" Target="https://twitter.com/anniecoops" TargetMode="External" /><Relationship Id="rId542" Type="http://schemas.openxmlformats.org/officeDocument/2006/relationships/hyperlink" Target="https://twitter.com/uptown_grrrl" TargetMode="External" /><Relationship Id="rId543" Type="http://schemas.openxmlformats.org/officeDocument/2006/relationships/hyperlink" Target="https://twitter.com/chelcierice" TargetMode="External" /><Relationship Id="rId544" Type="http://schemas.openxmlformats.org/officeDocument/2006/relationships/hyperlink" Target="https://twitter.com/diabeticdiva77" TargetMode="External" /><Relationship Id="rId545" Type="http://schemas.openxmlformats.org/officeDocument/2006/relationships/hyperlink" Target="https://twitter.com/krisguy" TargetMode="External" /><Relationship Id="rId546" Type="http://schemas.openxmlformats.org/officeDocument/2006/relationships/hyperlink" Target="https://twitter.com/joltdude" TargetMode="External" /><Relationship Id="rId547" Type="http://schemas.openxmlformats.org/officeDocument/2006/relationships/hyperlink" Target="https://twitter.com/mindofsnaps" TargetMode="External" /><Relationship Id="rId548" Type="http://schemas.openxmlformats.org/officeDocument/2006/relationships/hyperlink" Target="https://twitter.com/cmorri24" TargetMode="External" /><Relationship Id="rId549" Type="http://schemas.openxmlformats.org/officeDocument/2006/relationships/hyperlink" Target="https://twitter.com/ieatkillerbees" TargetMode="External" /><Relationship Id="rId550" Type="http://schemas.openxmlformats.org/officeDocument/2006/relationships/hyperlink" Target="https://twitter.com/t2dremission" TargetMode="External" /><Relationship Id="rId551" Type="http://schemas.openxmlformats.org/officeDocument/2006/relationships/hyperlink" Target="https://twitter.com/thehangrywoman" TargetMode="External" /><Relationship Id="rId552" Type="http://schemas.openxmlformats.org/officeDocument/2006/relationships/hyperlink" Target="https://twitter.com/hispurpleshirt" TargetMode="External" /><Relationship Id="rId553" Type="http://schemas.openxmlformats.org/officeDocument/2006/relationships/hyperlink" Target="https://twitter.com/diatribe" TargetMode="External" /><Relationship Id="rId554" Type="http://schemas.openxmlformats.org/officeDocument/2006/relationships/hyperlink" Target="https://twitter.com/cdcdiabetes" TargetMode="External" /><Relationship Id="rId555" Type="http://schemas.openxmlformats.org/officeDocument/2006/relationships/hyperlink" Target="https://twitter.com/therealrose_xo" TargetMode="External" /><Relationship Id="rId556" Type="http://schemas.openxmlformats.org/officeDocument/2006/relationships/hyperlink" Target="https://twitter.com/sharmilacommins" TargetMode="External" /><Relationship Id="rId557" Type="http://schemas.openxmlformats.org/officeDocument/2006/relationships/hyperlink" Target="https://twitter.com/diabetesmine" TargetMode="External" /><Relationship Id="rId558" Type="http://schemas.openxmlformats.org/officeDocument/2006/relationships/hyperlink" Target="https://twitter.com/beyondtype2" TargetMode="External" /><Relationship Id="rId559" Type="http://schemas.openxmlformats.org/officeDocument/2006/relationships/hyperlink" Target="https://twitter.com/sarahkohler07" TargetMode="External" /><Relationship Id="rId560" Type="http://schemas.openxmlformats.org/officeDocument/2006/relationships/hyperlink" Target="https://twitter.com/johnnycoffee650" TargetMode="External" /><Relationship Id="rId561" Type="http://schemas.openxmlformats.org/officeDocument/2006/relationships/hyperlink" Target="https://twitter.com/type1hurdles" TargetMode="External" /><Relationship Id="rId562" Type="http://schemas.openxmlformats.org/officeDocument/2006/relationships/hyperlink" Target="https://twitter.com/pancreassassin" TargetMode="External" /><Relationship Id="rId563" Type="http://schemas.openxmlformats.org/officeDocument/2006/relationships/hyperlink" Target="https://twitter.com/t1dchick_" TargetMode="External" /><Relationship Id="rId564" Type="http://schemas.openxmlformats.org/officeDocument/2006/relationships/hyperlink" Target="https://twitter.com/justalittlesuga" TargetMode="External" /><Relationship Id="rId565" Type="http://schemas.openxmlformats.org/officeDocument/2006/relationships/hyperlink" Target="https://twitter.com/aadediabetes" TargetMode="External" /><Relationship Id="rId566" Type="http://schemas.openxmlformats.org/officeDocument/2006/relationships/hyperlink" Target="https://twitter.com/fuelyourcore" TargetMode="External" /><Relationship Id="rId567" Type="http://schemas.openxmlformats.org/officeDocument/2006/relationships/hyperlink" Target="https://twitter.com/diabetes4cast" TargetMode="External" /><Relationship Id="rId568" Type="http://schemas.openxmlformats.org/officeDocument/2006/relationships/hyperlink" Target="https://twitter.com/yojennnny" TargetMode="External" /><Relationship Id="rId569" Type="http://schemas.openxmlformats.org/officeDocument/2006/relationships/hyperlink" Target="https://twitter.com/diabetes" TargetMode="External" /><Relationship Id="rId570" Type="http://schemas.openxmlformats.org/officeDocument/2006/relationships/hyperlink" Target="https://twitter.com/grumpy_pumper" TargetMode="External" /><Relationship Id="rId571" Type="http://schemas.openxmlformats.org/officeDocument/2006/relationships/hyperlink" Target="https://twitter.com/peppgrad" TargetMode="External" /><Relationship Id="rId572" Type="http://schemas.openxmlformats.org/officeDocument/2006/relationships/hyperlink" Target="https://twitter.com/renza" TargetMode="External" /><Relationship Id="rId573" Type="http://schemas.openxmlformats.org/officeDocument/2006/relationships/hyperlink" Target="https://twitter.com/stubblefie1" TargetMode="External" /><Relationship Id="rId574" Type="http://schemas.openxmlformats.org/officeDocument/2006/relationships/hyperlink" Target="https://twitter.com/renzas" TargetMode="External" /><Relationship Id="rId575" Type="http://schemas.openxmlformats.org/officeDocument/2006/relationships/hyperlink" Target="https://twitter.com/cwdiabetes" TargetMode="External" /><Relationship Id="rId576" Type="http://schemas.openxmlformats.org/officeDocument/2006/relationships/hyperlink" Target="https://twitter.com/princessxtia" TargetMode="External" /><Relationship Id="rId577" Type="http://schemas.openxmlformats.org/officeDocument/2006/relationships/hyperlink" Target="https://twitter.com/diabetesalish" TargetMode="External" /><Relationship Id="rId578" Type="http://schemas.openxmlformats.org/officeDocument/2006/relationships/hyperlink" Target="https://twitter.com/squatchlive" TargetMode="External" /><Relationship Id="rId579" Type="http://schemas.openxmlformats.org/officeDocument/2006/relationships/hyperlink" Target="https://twitter.com/jeezecriminy" TargetMode="External" /><Relationship Id="rId580" Type="http://schemas.openxmlformats.org/officeDocument/2006/relationships/hyperlink" Target="https://twitter.com/kikisbetes" TargetMode="External" /><Relationship Id="rId581" Type="http://schemas.openxmlformats.org/officeDocument/2006/relationships/hyperlink" Target="https://twitter.com/rrobinson1216" TargetMode="External" /><Relationship Id="rId582" Type="http://schemas.openxmlformats.org/officeDocument/2006/relationships/hyperlink" Target="https://twitter.com/diabetessisters" TargetMode="External" /><Relationship Id="rId583" Type="http://schemas.openxmlformats.org/officeDocument/2006/relationships/hyperlink" Target="https://twitter.com/nikimatts" TargetMode="External" /><Relationship Id="rId584" Type="http://schemas.openxmlformats.org/officeDocument/2006/relationships/comments" Target="../comments2.xml" /><Relationship Id="rId585" Type="http://schemas.openxmlformats.org/officeDocument/2006/relationships/vmlDrawing" Target="../drawings/vmlDrawing2.vml" /><Relationship Id="rId586" Type="http://schemas.openxmlformats.org/officeDocument/2006/relationships/table" Target="../tables/table2.xml" /><Relationship Id="rId5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hange.org/p/airport-authorities-standard-policy-for-insulin-pumps-at-airport-security/u/24659858" TargetMode="External" /><Relationship Id="rId2"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4"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5"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6" Type="http://schemas.openxmlformats.org/officeDocument/2006/relationships/hyperlink" Target="https://www.accu-chek.com/device-compatibility" TargetMode="External" /><Relationship Id="rId7" Type="http://schemas.openxmlformats.org/officeDocument/2006/relationships/hyperlink" Target="https://www.healthline.com/diabetesmine/diabetes-foot-complications-tools?utm_source=twitter&amp;utm_medium=social&amp;utm_campaign=diabetesmineom" TargetMode="External" /><Relationship Id="rId8" Type="http://schemas.openxmlformats.org/officeDocument/2006/relationships/hyperlink" Target="http://www.diabetesforecast.org/2015/nov-dec/recipes/golden-roasted-turkey-breast.html" TargetMode="External" /><Relationship Id="rId9"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10"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11" Type="http://schemas.openxmlformats.org/officeDocument/2006/relationships/hyperlink" Target="https://www.accu-chek.com/device-compatibility" TargetMode="External" /><Relationship Id="rId12" Type="http://schemas.openxmlformats.org/officeDocument/2006/relationships/hyperlink" Target="https://www.healthline.com/diabetesmine/diabetes-foot-complications-tools?utm_source=twitter&amp;utm_medium=social&amp;utm_campaign=diabetesmineom" TargetMode="External" /><Relationship Id="rId13" Type="http://schemas.openxmlformats.org/officeDocument/2006/relationships/hyperlink" Target="https://www.accu-chek.com/chat-live-now" TargetMode="External" /><Relationship Id="rId14" Type="http://schemas.openxmlformats.org/officeDocument/2006/relationships/hyperlink" Target="https://hangrywoman.com/5-filling-diabetes-breakfast-recipes/" TargetMode="External" /><Relationship Id="rId15" Type="http://schemas.openxmlformats.org/officeDocument/2006/relationships/hyperlink" Target="https://www.cdc.gov/diabetes/library/features/traveling-with-diabetes.html" TargetMode="External" /><Relationship Id="rId16" Type="http://schemas.openxmlformats.org/officeDocument/2006/relationships/hyperlink" Target="https://www.healthline.com/diabetesmine/apply-for-2019-diabetesmine-patient-voices-contest?utm_source=twitter&amp;utm_medium=social&amp;utm_campaign=diabetesmineom&amp;utm_content=Technology+News" TargetMode="External" /><Relationship Id="rId17" Type="http://schemas.openxmlformats.org/officeDocument/2006/relationships/hyperlink" Target="https://www.healthline.com/diabetesmine/american-diabetes-association-rebranding?utm_source=twitter&amp;utm_medium=social&amp;utm_campaign=diabetesmineom" TargetMode="External" /><Relationship Id="rId18" Type="http://schemas.openxmlformats.org/officeDocument/2006/relationships/hyperlink" Target="https://www.healthline.com/diabetesmine/around-diabetes-online-community-may-2019?utm_source=twitter&amp;utm_medium=social&amp;utm_campaign=diabetesmineom" TargetMode="External" /><Relationship Id="rId19" Type="http://schemas.openxmlformats.org/officeDocument/2006/relationships/hyperlink" Target="https://www.healthline.com/diabetesmine/apply-for-2019-diabetesmine-patient-voices-contest?utm_source=instagram&amp;utm_medium=social&amp;utm_campaign=diabetesmineom&amp;utm_content=Technology+News" TargetMode="External" /><Relationship Id="rId20" Type="http://schemas.openxmlformats.org/officeDocument/2006/relationships/hyperlink" Target="http://www.diabetesforecast.org/2015/nov-dec/recipes/golden-roasted-turkey-breast.html" TargetMode="External" /><Relationship Id="rId21" Type="http://schemas.openxmlformats.org/officeDocument/2006/relationships/hyperlink" Target="https://www.change.org/p/airport-authorities-standard-policy-for-insulin-pumps-at-airport-security/u/24659858" TargetMode="External" /><Relationship Id="rId22" Type="http://schemas.openxmlformats.org/officeDocument/2006/relationships/hyperlink" Target="https://www.accu-chek.nl/aanvraag-leeninsulinepomp-voor-vakantie" TargetMode="External" /><Relationship Id="rId23" Type="http://schemas.openxmlformats.org/officeDocument/2006/relationships/hyperlink" Target="https://www.accu-chek.nl/programmas/zou-insulinepomptherapie-geschikt-kunnen-zijn" TargetMode="External" /><Relationship Id="rId24" Type="http://schemas.openxmlformats.org/officeDocument/2006/relationships/hyperlink" Target="https://www.accu-chek.nl/basiskennis-diabetes/tips-om-gemakkelijker-te-testen" TargetMode="External" /><Relationship Id="rId25" Type="http://schemas.openxmlformats.org/officeDocument/2006/relationships/hyperlink" Target="https://www.accu-chek.nl/eversense-zelf-aanschaffen" TargetMode="External" /><Relationship Id="rId26" Type="http://schemas.openxmlformats.org/officeDocument/2006/relationships/hyperlink" Target="https://www.accu-chek.nl/basiskennis-diabetes/wat-diabetes" TargetMode="External" /><Relationship Id="rId27" Type="http://schemas.openxmlformats.org/officeDocument/2006/relationships/hyperlink" Target="https://www.accu-chek.nl/bestelformulier-accu-chek-mobile-draadloze-adapter" TargetMode="External" /><Relationship Id="rId28" Type="http://schemas.openxmlformats.org/officeDocument/2006/relationships/hyperlink" Target="https://www.accu-chek.nl/basiskennis-diabetes/gesprek-met-je-arts" TargetMode="External" /><Relationship Id="rId29" Type="http://schemas.openxmlformats.org/officeDocument/2006/relationships/hyperlink" Target="https://www.accu-chek.nl/ervaringen/met-mysugr-krijg-ik-grip-op-mijn-diabetes" TargetMode="External" /><Relationship Id="rId30" Type="http://schemas.openxmlformats.org/officeDocument/2006/relationships/hyperlink" Target="https://twitter.com/MyriBeatriz/status/1134917437193891841" TargetMode="External" /><Relationship Id="rId31" Type="http://schemas.openxmlformats.org/officeDocument/2006/relationships/hyperlink" Target="https://mysugr.com/inspiration-exchange-diabetes-moments-podcast-with-cherise-shockley/?utm_source=twitter&amp;utm_medium=post&amp;utm_campaign=content&amp;utm_content=blog-fblive-cherise-shockley" TargetMode="External" /><Relationship Id="rId32" Type="http://schemas.openxmlformats.org/officeDocument/2006/relationships/hyperlink" Target="https://mysugr.com/apps/" TargetMode="External" /><Relationship Id="rId33" Type="http://schemas.openxmlformats.org/officeDocument/2006/relationships/hyperlink" Target="https://www.samsung.com/us/mobile/phones/all-other-phones/galaxy-j7-16gb--at-t--sm-j737azkaatt/" TargetMode="External" /><Relationship Id="rId34" Type="http://schemas.openxmlformats.org/officeDocument/2006/relationships/hyperlink" Target="https://www.instagram.com/p/ByTTSc4nvXE/?igshid=1oa5jdi5f375l" TargetMode="External" /><Relationship Id="rId35" Type="http://schemas.openxmlformats.org/officeDocument/2006/relationships/hyperlink" Target="https://apteka.ru/accuchek/" TargetMode="External" /><Relationship Id="rId36" Type="http://schemas.openxmlformats.org/officeDocument/2006/relationships/hyperlink" Target="https://www.diabetesforo.com/msg-t14943.html" TargetMode="External" /><Relationship Id="rId37" Type="http://schemas.openxmlformats.org/officeDocument/2006/relationships/hyperlink" Target="https://lnkd.in/fGnnQXT" TargetMode="External" /><Relationship Id="rId38" Type="http://schemas.openxmlformats.org/officeDocument/2006/relationships/hyperlink" Target="https://www.instagram.com/p/BynaWAvggNp/?igshid=1ampm0nnj337h" TargetMode="External" /><Relationship Id="rId39" Type="http://schemas.openxmlformats.org/officeDocument/2006/relationships/hyperlink" Target="https://www.gogobli.com/" TargetMode="External" /><Relationship Id="rId40" Type="http://schemas.openxmlformats.org/officeDocument/2006/relationships/hyperlink" Target="https://www.gogobli.com/accu-chek" TargetMode="External" /><Relationship Id="rId41" Type="http://schemas.openxmlformats.org/officeDocument/2006/relationships/hyperlink" Target="https://rover.ebay.com/rover/1/711-127632-2357-0/16?itm=333213381267&amp;user_name=lipbalmdesigns&amp;spid=2047675&amp;mpre=https%3A%2F%2Fwww.ebay.com%2Fitm%2F-%2F333213381267&amp;swd=3&amp;mplxParams=user_name%2Citm%2Cswd%2Cmpre%2C&amp;sojTags=du%3Dmpre%2Citm%3Ditm%2Cuser_name%3Duser_name%2Csuri%3Dsuri%2Cspid%3Dspid%2Cswd%3Dswd%2C" TargetMode="External" /><Relationship Id="rId42" Type="http://schemas.openxmlformats.org/officeDocument/2006/relationships/hyperlink" Target="https://rover.ebay.com/rover/1/711-127632-2357-0/16?itm=333218722295&amp;user_name=lipbalmdesigns&amp;spid=2047675&amp;mpre=https%3A%2F%2Fwww.ebay.com%2Fitm%2F-%2F333218722295&amp;swd=3&amp;mplxParams=user_name%2Citm%2Cswd%2Cmpre%2C&amp;sojTags=du%3Dmpre%2Citm%3Ditm%2Cuser_name%3Duser_name%2Csuri%3Dsuri%2Cspid%3Dspid%2Cswd%3Dswd%2C" TargetMode="External" /><Relationship Id="rId43" Type="http://schemas.openxmlformats.org/officeDocument/2006/relationships/hyperlink" Target="https://rover.ebay.com/rover/1/711-127632-2357-0/16?itm=333227831444&amp;user_name=lipbalmdesigns&amp;spid=2047675&amp;mpre=https%3A%2F%2Fwww.ebay.com%2Fitm%2F-%2F333227831444&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333227833243&amp;user_name=lipbalmdesigns&amp;spid=6115&amp;mpre=https%3A%2F%2Fwww.ebay.com%2Fitm%2F333227833243&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333213381267&amp;user_name=lipbalmdesigns&amp;spid=6115&amp;mpre=https%3A%2F%2Fwww.ebay.com%2Fitm%2F333213381267&amp;swd=3&amp;mplxParams=user_name%2Citm%2Cswd%2Cmpre%2C&amp;sojTags=du%3Dmpre%2Citm%3Ditm%2Cuser_name%3Duser_name%2Csuri%3Dsuri%2Cspid%3Dspid%2Cswd%3Dswd%2C" TargetMode="External" /><Relationship Id="rId46" Type="http://schemas.openxmlformats.org/officeDocument/2006/relationships/hyperlink" Target="https://rover.ebay.com/rover/1/711-127632-2357-0/16?itm=333227833243&amp;user_name=lipbalmdesigns&amp;spid=2047675&amp;mpre=https%3A%2F%2Fwww.ebay.com%2Fitm%2F-%2F333227833243&amp;swd=3&amp;mplxParams=user_name%2Citm%2Cswd%2Cmpre%2C&amp;sojTags=du%3Dmpre%2Citm%3Ditm%2Cuser_name%3Duser_name%2Csuri%3Dsuri%2Cspid%3Dspid%2Cswd%3Dswd%2C" TargetMode="External" /><Relationship Id="rId47" Type="http://schemas.openxmlformats.org/officeDocument/2006/relationships/hyperlink" Target="https://rover.ebay.com/rover/1/711-127632-2357-0/16?itm=333229259989&amp;user_name=lipbalmdesigns&amp;spid=6115&amp;mpre=https%3A%2F%2Fwww.ebay.com%2Fitm%2F333229259989&amp;swd=3&amp;mplxParams=user_name%2Citm%2Cswd%2Cmpre%2C&amp;sojTags=du%3Dmpre%2Citm%3Ditm%2Cuser_name%3Duser_name%2Csuri%3Dsuri%2Cspid%3Dspid%2Cswd%3Dswd%2C" TargetMode="External" /><Relationship Id="rId48" Type="http://schemas.openxmlformats.org/officeDocument/2006/relationships/hyperlink" Target="https://rover.ebay.com/rover/1/711-127632-2357-0/16?itm=333213382334&amp;user_name=lipbalmdesigns&amp;spid=2047675&amp;mpre=https%3A%2F%2Fwww.ebay.com%2Fitm%2F-%2F333213382334&amp;swd=3&amp;mplxParams=user_name%2Citm%2Cswd%2Cmpre%2C&amp;sojTags=du%3Dmpre%2Citm%3Ditm%2Cuser_name%3Duser_name%2Csuri%3Dsuri%2Cspid%3Dspid%2Cswd%3Dswd%2C" TargetMode="External" /><Relationship Id="rId49" Type="http://schemas.openxmlformats.org/officeDocument/2006/relationships/hyperlink" Target="https://rover.ebay.com/rover/1/711-127632-2357-0/16?itm=333218722295&amp;user_name=lipbalmdesigns&amp;spid=6115&amp;mpre=https%3A%2F%2Fwww.ebay.com%2Fitm%2F333218722295&amp;swd=3&amp;mplxParams=user_name%2Citm%2Cswd%2Cmpre%2C&amp;sojTags=du%3Dmpre%2Citm%3Ditm%2Cuser_name%3Duser_name%2Csuri%3Dsuri%2Cspid%3Dspid%2Cswd%3Dswd%2C" TargetMode="External" /><Relationship Id="rId50" Type="http://schemas.openxmlformats.org/officeDocument/2006/relationships/hyperlink" Target="https://rover.ebay.com/rover/1/711-127632-2357-0/16?itm=333222287927&amp;user_name=lipbalmdesigns&amp;spid=6115&amp;mpre=https%3A%2F%2Fwww.ebay.com%2Fitm%2F333222287927&amp;swd=3&amp;mplxParams=user_name%2Citm%2Cswd%2Cmpre%2C&amp;sojTags=du%3Dmpre%2Citm%3Ditm%2Cuser_name%3Duser_name%2Csuri%3Dsuri%2Cspid%3Dspid%2Cswd%3Dswd%2C" TargetMode="External" /><Relationship Id="rId51" Type="http://schemas.openxmlformats.org/officeDocument/2006/relationships/hyperlink" Target="https://www.accu-chek.in/" TargetMode="External" /><Relationship Id="rId52" Type="http://schemas.openxmlformats.org/officeDocument/2006/relationships/hyperlink" Target="https://blnk.in/gh7YHc" TargetMode="External" /><Relationship Id="rId53" Type="http://schemas.openxmlformats.org/officeDocument/2006/relationships/hyperlink" Target="https://www.instagram.com/p/ByDo35zB6xO/?igshid=1l1indnateha8" TargetMode="External" /><Relationship Id="rId54" Type="http://schemas.openxmlformats.org/officeDocument/2006/relationships/hyperlink" Target="https://www.instagram.com/p/ByD_ctrhcA3/?igshid=11c3vmo35jmbh" TargetMode="External" /><Relationship Id="rId55" Type="http://schemas.openxmlformats.org/officeDocument/2006/relationships/hyperlink" Target="https://www.instagram.com/p/ByEAdPUhOtu/?igshid=et9pyth2rrli" TargetMode="External" /><Relationship Id="rId56" Type="http://schemas.openxmlformats.org/officeDocument/2006/relationships/hyperlink" Target="https://www.instagram.com/p/ByEBt4rBHSN/?igshid=13wyi1ce13p94" TargetMode="External" /><Relationship Id="rId57" Type="http://schemas.openxmlformats.org/officeDocument/2006/relationships/hyperlink" Target="https://www.instagram.com/p/ByECUzsBiYi/?igshid=fg1pdiw3t9or" TargetMode="External" /><Relationship Id="rId58" Type="http://schemas.openxmlformats.org/officeDocument/2006/relationships/hyperlink" Target="https://www.instagram.com/p/ByEIgYqh4Mk/?igshid=1ivbo0g6fh9u5" TargetMode="External" /><Relationship Id="rId59" Type="http://schemas.openxmlformats.org/officeDocument/2006/relationships/hyperlink" Target="https://www.instagram.com/p/ByEdUFeBTMi/?igshid=6opprje106n5" TargetMode="External" /><Relationship Id="rId60" Type="http://schemas.openxmlformats.org/officeDocument/2006/relationships/hyperlink" Target="https://www.instagram.com/p/ByEgJ0oBmhZ/?igshid=kpawzevzrcfp" TargetMode="External" /><Relationship Id="rId61" Type="http://schemas.openxmlformats.org/officeDocument/2006/relationships/hyperlink" Target="https://www.instagram.com/p/ByGTwqNBQBr/?igshid=md0sw43tdbqg" TargetMode="External" /><Relationship Id="rId62" Type="http://schemas.openxmlformats.org/officeDocument/2006/relationships/hyperlink" Target="https://www.instagram.com/p/ByHegGehtLc/?igshid=1hnxi8movsuc5" TargetMode="External" /><Relationship Id="rId63" Type="http://schemas.openxmlformats.org/officeDocument/2006/relationships/table" Target="../tables/table12.xml" /><Relationship Id="rId64" Type="http://schemas.openxmlformats.org/officeDocument/2006/relationships/table" Target="../tables/table13.xml" /><Relationship Id="rId65" Type="http://schemas.openxmlformats.org/officeDocument/2006/relationships/table" Target="../tables/table14.xml" /><Relationship Id="rId66" Type="http://schemas.openxmlformats.org/officeDocument/2006/relationships/table" Target="../tables/table15.xml" /><Relationship Id="rId67" Type="http://schemas.openxmlformats.org/officeDocument/2006/relationships/table" Target="../tables/table16.xml" /><Relationship Id="rId68" Type="http://schemas.openxmlformats.org/officeDocument/2006/relationships/table" Target="../tables/table17.xml" /><Relationship Id="rId69" Type="http://schemas.openxmlformats.org/officeDocument/2006/relationships/table" Target="../tables/table18.xml" /><Relationship Id="rId7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2560</v>
      </c>
      <c r="BB2" s="13" t="s">
        <v>2591</v>
      </c>
      <c r="BC2" s="13" t="s">
        <v>2592</v>
      </c>
      <c r="BD2" s="117" t="s">
        <v>3659</v>
      </c>
      <c r="BE2" s="117" t="s">
        <v>3660</v>
      </c>
      <c r="BF2" s="117" t="s">
        <v>3661</v>
      </c>
      <c r="BG2" s="117" t="s">
        <v>3662</v>
      </c>
      <c r="BH2" s="117" t="s">
        <v>3663</v>
      </c>
      <c r="BI2" s="117" t="s">
        <v>3664</v>
      </c>
      <c r="BJ2" s="117" t="s">
        <v>3665</v>
      </c>
      <c r="BK2" s="117" t="s">
        <v>3666</v>
      </c>
      <c r="BL2" s="117" t="s">
        <v>3667</v>
      </c>
    </row>
    <row r="3" spans="1:64" ht="15" customHeight="1">
      <c r="A3" s="64" t="s">
        <v>212</v>
      </c>
      <c r="B3" s="64" t="s">
        <v>297</v>
      </c>
      <c r="C3" s="65" t="s">
        <v>3727</v>
      </c>
      <c r="D3" s="66">
        <v>3</v>
      </c>
      <c r="E3" s="67" t="s">
        <v>132</v>
      </c>
      <c r="F3" s="68">
        <v>35</v>
      </c>
      <c r="G3" s="65"/>
      <c r="H3" s="69"/>
      <c r="I3" s="70"/>
      <c r="J3" s="70"/>
      <c r="K3" s="34" t="s">
        <v>65</v>
      </c>
      <c r="L3" s="71">
        <v>3</v>
      </c>
      <c r="M3" s="71"/>
      <c r="N3" s="72"/>
      <c r="O3" s="78" t="s">
        <v>349</v>
      </c>
      <c r="P3" s="80">
        <v>43616.751296296294</v>
      </c>
      <c r="Q3" s="78" t="s">
        <v>351</v>
      </c>
      <c r="R3" s="83" t="s">
        <v>598</v>
      </c>
      <c r="S3" s="78" t="s">
        <v>681</v>
      </c>
      <c r="T3" s="78" t="s">
        <v>343</v>
      </c>
      <c r="U3" s="83" t="s">
        <v>787</v>
      </c>
      <c r="V3" s="83" t="s">
        <v>787</v>
      </c>
      <c r="W3" s="80">
        <v>43616.751296296294</v>
      </c>
      <c r="X3" s="83" t="s">
        <v>915</v>
      </c>
      <c r="Y3" s="78"/>
      <c r="Z3" s="78"/>
      <c r="AA3" s="84" t="s">
        <v>1191</v>
      </c>
      <c r="AB3" s="78"/>
      <c r="AC3" s="78" t="b">
        <v>0</v>
      </c>
      <c r="AD3" s="78">
        <v>8</v>
      </c>
      <c r="AE3" s="84" t="s">
        <v>1504</v>
      </c>
      <c r="AF3" s="78" t="b">
        <v>0</v>
      </c>
      <c r="AG3" s="78" t="s">
        <v>1553</v>
      </c>
      <c r="AH3" s="78"/>
      <c r="AI3" s="84" t="s">
        <v>1504</v>
      </c>
      <c r="AJ3" s="78" t="b">
        <v>0</v>
      </c>
      <c r="AK3" s="78">
        <v>5</v>
      </c>
      <c r="AL3" s="84" t="s">
        <v>1504</v>
      </c>
      <c r="AM3" s="78" t="s">
        <v>1563</v>
      </c>
      <c r="AN3" s="78" t="b">
        <v>0</v>
      </c>
      <c r="AO3" s="84" t="s">
        <v>1191</v>
      </c>
      <c r="AP3" s="78" t="s">
        <v>1582</v>
      </c>
      <c r="AQ3" s="78">
        <v>0</v>
      </c>
      <c r="AR3" s="78">
        <v>0</v>
      </c>
      <c r="AS3" s="78"/>
      <c r="AT3" s="78"/>
      <c r="AU3" s="78"/>
      <c r="AV3" s="78"/>
      <c r="AW3" s="78"/>
      <c r="AX3" s="78"/>
      <c r="AY3" s="78"/>
      <c r="AZ3" s="78"/>
      <c r="BA3">
        <v>1</v>
      </c>
      <c r="BB3" s="78" t="str">
        <f>REPLACE(INDEX(GroupVertices[Group],MATCH(Edges[[#This Row],[Vertex 1]],GroupVertices[Vertex],0)),1,1,"")</f>
        <v>17</v>
      </c>
      <c r="BC3" s="78" t="str">
        <f>REPLACE(INDEX(GroupVertices[Group],MATCH(Edges[[#This Row],[Vertex 2]],GroupVertices[Vertex],0)),1,1,"")</f>
        <v>17</v>
      </c>
      <c r="BD3" s="48">
        <v>0</v>
      </c>
      <c r="BE3" s="49">
        <v>0</v>
      </c>
      <c r="BF3" s="48">
        <v>3</v>
      </c>
      <c r="BG3" s="49">
        <v>7.6923076923076925</v>
      </c>
      <c r="BH3" s="48">
        <v>0</v>
      </c>
      <c r="BI3" s="49">
        <v>0</v>
      </c>
      <c r="BJ3" s="48">
        <v>36</v>
      </c>
      <c r="BK3" s="49">
        <v>92.3076923076923</v>
      </c>
      <c r="BL3" s="48">
        <v>39</v>
      </c>
    </row>
    <row r="4" spans="1:64" ht="15" customHeight="1">
      <c r="A4" s="64" t="s">
        <v>213</v>
      </c>
      <c r="B4" s="64" t="s">
        <v>298</v>
      </c>
      <c r="C4" s="65" t="s">
        <v>3727</v>
      </c>
      <c r="D4" s="66">
        <v>3</v>
      </c>
      <c r="E4" s="67" t="s">
        <v>132</v>
      </c>
      <c r="F4" s="68">
        <v>35</v>
      </c>
      <c r="G4" s="65"/>
      <c r="H4" s="69"/>
      <c r="I4" s="70"/>
      <c r="J4" s="70"/>
      <c r="K4" s="34" t="s">
        <v>65</v>
      </c>
      <c r="L4" s="77">
        <v>4</v>
      </c>
      <c r="M4" s="77"/>
      <c r="N4" s="72"/>
      <c r="O4" s="79" t="s">
        <v>349</v>
      </c>
      <c r="P4" s="81">
        <v>43619.55353009259</v>
      </c>
      <c r="Q4" s="79" t="s">
        <v>352</v>
      </c>
      <c r="R4" s="82" t="s">
        <v>599</v>
      </c>
      <c r="S4" s="79" t="s">
        <v>682</v>
      </c>
      <c r="T4" s="79" t="s">
        <v>717</v>
      </c>
      <c r="U4" s="79"/>
      <c r="V4" s="82" t="s">
        <v>845</v>
      </c>
      <c r="W4" s="81">
        <v>43619.55353009259</v>
      </c>
      <c r="X4" s="82" t="s">
        <v>916</v>
      </c>
      <c r="Y4" s="79"/>
      <c r="Z4" s="79"/>
      <c r="AA4" s="85" t="s">
        <v>1192</v>
      </c>
      <c r="AB4" s="79"/>
      <c r="AC4" s="79" t="b">
        <v>0</v>
      </c>
      <c r="AD4" s="79">
        <v>8</v>
      </c>
      <c r="AE4" s="85" t="s">
        <v>1504</v>
      </c>
      <c r="AF4" s="79" t="b">
        <v>0</v>
      </c>
      <c r="AG4" s="79" t="s">
        <v>1553</v>
      </c>
      <c r="AH4" s="79"/>
      <c r="AI4" s="85" t="s">
        <v>1504</v>
      </c>
      <c r="AJ4" s="79" t="b">
        <v>0</v>
      </c>
      <c r="AK4" s="79">
        <v>3</v>
      </c>
      <c r="AL4" s="85" t="s">
        <v>1504</v>
      </c>
      <c r="AM4" s="79" t="s">
        <v>1564</v>
      </c>
      <c r="AN4" s="79" t="b">
        <v>0</v>
      </c>
      <c r="AO4" s="85" t="s">
        <v>1192</v>
      </c>
      <c r="AP4" s="79" t="s">
        <v>1582</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1</v>
      </c>
      <c r="BG4" s="49">
        <v>4</v>
      </c>
      <c r="BH4" s="48">
        <v>0</v>
      </c>
      <c r="BI4" s="49">
        <v>0</v>
      </c>
      <c r="BJ4" s="48">
        <v>24</v>
      </c>
      <c r="BK4" s="49">
        <v>96</v>
      </c>
      <c r="BL4" s="48">
        <v>25</v>
      </c>
    </row>
    <row r="5" spans="1:64" ht="15">
      <c r="A5" s="64" t="s">
        <v>214</v>
      </c>
      <c r="B5" s="64" t="s">
        <v>265</v>
      </c>
      <c r="C5" s="65" t="s">
        <v>3727</v>
      </c>
      <c r="D5" s="66">
        <v>3</v>
      </c>
      <c r="E5" s="67" t="s">
        <v>132</v>
      </c>
      <c r="F5" s="68">
        <v>35</v>
      </c>
      <c r="G5" s="65"/>
      <c r="H5" s="69"/>
      <c r="I5" s="70"/>
      <c r="J5" s="70"/>
      <c r="K5" s="34" t="s">
        <v>65</v>
      </c>
      <c r="L5" s="77">
        <v>5</v>
      </c>
      <c r="M5" s="77"/>
      <c r="N5" s="72"/>
      <c r="O5" s="79" t="s">
        <v>349</v>
      </c>
      <c r="P5" s="81">
        <v>43614.668078703704</v>
      </c>
      <c r="Q5" s="79" t="s">
        <v>353</v>
      </c>
      <c r="R5" s="79"/>
      <c r="S5" s="79"/>
      <c r="T5" s="79" t="s">
        <v>718</v>
      </c>
      <c r="U5" s="82" t="s">
        <v>788</v>
      </c>
      <c r="V5" s="82" t="s">
        <v>788</v>
      </c>
      <c r="W5" s="81">
        <v>43614.668078703704</v>
      </c>
      <c r="X5" s="82" t="s">
        <v>917</v>
      </c>
      <c r="Y5" s="79"/>
      <c r="Z5" s="79"/>
      <c r="AA5" s="85" t="s">
        <v>1193</v>
      </c>
      <c r="AB5" s="79"/>
      <c r="AC5" s="79" t="b">
        <v>0</v>
      </c>
      <c r="AD5" s="79">
        <v>0</v>
      </c>
      <c r="AE5" s="85" t="s">
        <v>1504</v>
      </c>
      <c r="AF5" s="79" t="b">
        <v>0</v>
      </c>
      <c r="AG5" s="79" t="s">
        <v>1553</v>
      </c>
      <c r="AH5" s="79"/>
      <c r="AI5" s="85" t="s">
        <v>1504</v>
      </c>
      <c r="AJ5" s="79" t="b">
        <v>0</v>
      </c>
      <c r="AK5" s="79">
        <v>1</v>
      </c>
      <c r="AL5" s="85" t="s">
        <v>1301</v>
      </c>
      <c r="AM5" s="79" t="s">
        <v>1565</v>
      </c>
      <c r="AN5" s="79" t="b">
        <v>0</v>
      </c>
      <c r="AO5" s="85" t="s">
        <v>1301</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0</v>
      </c>
      <c r="BE5" s="49">
        <v>0</v>
      </c>
      <c r="BF5" s="48">
        <v>0</v>
      </c>
      <c r="BG5" s="49">
        <v>0</v>
      </c>
      <c r="BH5" s="48">
        <v>0</v>
      </c>
      <c r="BI5" s="49">
        <v>0</v>
      </c>
      <c r="BJ5" s="48">
        <v>14</v>
      </c>
      <c r="BK5" s="49">
        <v>100</v>
      </c>
      <c r="BL5" s="48">
        <v>14</v>
      </c>
    </row>
    <row r="6" spans="1:64" ht="15">
      <c r="A6" s="64" t="s">
        <v>215</v>
      </c>
      <c r="B6" s="64" t="s">
        <v>299</v>
      </c>
      <c r="C6" s="65" t="s">
        <v>3727</v>
      </c>
      <c r="D6" s="66">
        <v>3</v>
      </c>
      <c r="E6" s="67" t="s">
        <v>132</v>
      </c>
      <c r="F6" s="68">
        <v>35</v>
      </c>
      <c r="G6" s="65"/>
      <c r="H6" s="69"/>
      <c r="I6" s="70"/>
      <c r="J6" s="70"/>
      <c r="K6" s="34" t="s">
        <v>65</v>
      </c>
      <c r="L6" s="77">
        <v>6</v>
      </c>
      <c r="M6" s="77"/>
      <c r="N6" s="72"/>
      <c r="O6" s="79" t="s">
        <v>349</v>
      </c>
      <c r="P6" s="81">
        <v>43615.10173611111</v>
      </c>
      <c r="Q6" s="79" t="s">
        <v>354</v>
      </c>
      <c r="R6" s="79"/>
      <c r="S6" s="79"/>
      <c r="T6" s="79"/>
      <c r="U6" s="79"/>
      <c r="V6" s="82" t="s">
        <v>846</v>
      </c>
      <c r="W6" s="81">
        <v>43615.10173611111</v>
      </c>
      <c r="X6" s="82" t="s">
        <v>918</v>
      </c>
      <c r="Y6" s="79"/>
      <c r="Z6" s="79"/>
      <c r="AA6" s="85" t="s">
        <v>1194</v>
      </c>
      <c r="AB6" s="79"/>
      <c r="AC6" s="79" t="b">
        <v>0</v>
      </c>
      <c r="AD6" s="79">
        <v>0</v>
      </c>
      <c r="AE6" s="85" t="s">
        <v>1504</v>
      </c>
      <c r="AF6" s="79" t="b">
        <v>0</v>
      </c>
      <c r="AG6" s="79" t="s">
        <v>1553</v>
      </c>
      <c r="AH6" s="79"/>
      <c r="AI6" s="85" t="s">
        <v>1504</v>
      </c>
      <c r="AJ6" s="79" t="b">
        <v>0</v>
      </c>
      <c r="AK6" s="79">
        <v>0</v>
      </c>
      <c r="AL6" s="85" t="s">
        <v>1504</v>
      </c>
      <c r="AM6" s="79" t="s">
        <v>1566</v>
      </c>
      <c r="AN6" s="79" t="b">
        <v>0</v>
      </c>
      <c r="AO6" s="85" t="s">
        <v>1194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215</v>
      </c>
      <c r="B7" s="64" t="s">
        <v>268</v>
      </c>
      <c r="C7" s="65" t="s">
        <v>3727</v>
      </c>
      <c r="D7" s="66">
        <v>3</v>
      </c>
      <c r="E7" s="67" t="s">
        <v>132</v>
      </c>
      <c r="F7" s="68">
        <v>35</v>
      </c>
      <c r="G7" s="65"/>
      <c r="H7" s="69"/>
      <c r="I7" s="70"/>
      <c r="J7" s="70"/>
      <c r="K7" s="34" t="s">
        <v>65</v>
      </c>
      <c r="L7" s="77">
        <v>7</v>
      </c>
      <c r="M7" s="77"/>
      <c r="N7" s="72"/>
      <c r="O7" s="79" t="s">
        <v>349</v>
      </c>
      <c r="P7" s="81">
        <v>43615.10173611111</v>
      </c>
      <c r="Q7" s="79" t="s">
        <v>354</v>
      </c>
      <c r="R7" s="79"/>
      <c r="S7" s="79"/>
      <c r="T7" s="79"/>
      <c r="U7" s="79"/>
      <c r="V7" s="82" t="s">
        <v>846</v>
      </c>
      <c r="W7" s="81">
        <v>43615.10173611111</v>
      </c>
      <c r="X7" s="82" t="s">
        <v>918</v>
      </c>
      <c r="Y7" s="79"/>
      <c r="Z7" s="79"/>
      <c r="AA7" s="85" t="s">
        <v>1194</v>
      </c>
      <c r="AB7" s="79"/>
      <c r="AC7" s="79" t="b">
        <v>0</v>
      </c>
      <c r="AD7" s="79">
        <v>0</v>
      </c>
      <c r="AE7" s="85" t="s">
        <v>1504</v>
      </c>
      <c r="AF7" s="79" t="b">
        <v>0</v>
      </c>
      <c r="AG7" s="79" t="s">
        <v>1553</v>
      </c>
      <c r="AH7" s="79"/>
      <c r="AI7" s="85" t="s">
        <v>1504</v>
      </c>
      <c r="AJ7" s="79" t="b">
        <v>0</v>
      </c>
      <c r="AK7" s="79">
        <v>0</v>
      </c>
      <c r="AL7" s="85" t="s">
        <v>1504</v>
      </c>
      <c r="AM7" s="79" t="s">
        <v>1566</v>
      </c>
      <c r="AN7" s="79" t="b">
        <v>0</v>
      </c>
      <c r="AO7" s="85" t="s">
        <v>1194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1</v>
      </c>
      <c r="BD7" s="48"/>
      <c r="BE7" s="49"/>
      <c r="BF7" s="48"/>
      <c r="BG7" s="49"/>
      <c r="BH7" s="48"/>
      <c r="BI7" s="49"/>
      <c r="BJ7" s="48"/>
      <c r="BK7" s="49"/>
      <c r="BL7" s="48"/>
    </row>
    <row r="8" spans="1:64" ht="15">
      <c r="A8" s="64" t="s">
        <v>215</v>
      </c>
      <c r="B8" s="64" t="s">
        <v>300</v>
      </c>
      <c r="C8" s="65" t="s">
        <v>3727</v>
      </c>
      <c r="D8" s="66">
        <v>3</v>
      </c>
      <c r="E8" s="67" t="s">
        <v>132</v>
      </c>
      <c r="F8" s="68">
        <v>35</v>
      </c>
      <c r="G8" s="65"/>
      <c r="H8" s="69"/>
      <c r="I8" s="70"/>
      <c r="J8" s="70"/>
      <c r="K8" s="34" t="s">
        <v>65</v>
      </c>
      <c r="L8" s="77">
        <v>8</v>
      </c>
      <c r="M8" s="77"/>
      <c r="N8" s="72"/>
      <c r="O8" s="79" t="s">
        <v>349</v>
      </c>
      <c r="P8" s="81">
        <v>43615.10173611111</v>
      </c>
      <c r="Q8" s="79" t="s">
        <v>354</v>
      </c>
      <c r="R8" s="79"/>
      <c r="S8" s="79"/>
      <c r="T8" s="79"/>
      <c r="U8" s="79"/>
      <c r="V8" s="82" t="s">
        <v>846</v>
      </c>
      <c r="W8" s="81">
        <v>43615.10173611111</v>
      </c>
      <c r="X8" s="82" t="s">
        <v>918</v>
      </c>
      <c r="Y8" s="79"/>
      <c r="Z8" s="79"/>
      <c r="AA8" s="85" t="s">
        <v>1194</v>
      </c>
      <c r="AB8" s="79"/>
      <c r="AC8" s="79" t="b">
        <v>0</v>
      </c>
      <c r="AD8" s="79">
        <v>0</v>
      </c>
      <c r="AE8" s="85" t="s">
        <v>1504</v>
      </c>
      <c r="AF8" s="79" t="b">
        <v>0</v>
      </c>
      <c r="AG8" s="79" t="s">
        <v>1553</v>
      </c>
      <c r="AH8" s="79"/>
      <c r="AI8" s="85" t="s">
        <v>1504</v>
      </c>
      <c r="AJ8" s="79" t="b">
        <v>0</v>
      </c>
      <c r="AK8" s="79">
        <v>0</v>
      </c>
      <c r="AL8" s="85" t="s">
        <v>1504</v>
      </c>
      <c r="AM8" s="79" t="s">
        <v>1566</v>
      </c>
      <c r="AN8" s="79" t="b">
        <v>0</v>
      </c>
      <c r="AO8" s="85" t="s">
        <v>1194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2</v>
      </c>
      <c r="BG8" s="49">
        <v>4.081632653061225</v>
      </c>
      <c r="BH8" s="48">
        <v>0</v>
      </c>
      <c r="BI8" s="49">
        <v>0</v>
      </c>
      <c r="BJ8" s="48">
        <v>47</v>
      </c>
      <c r="BK8" s="49">
        <v>95.91836734693878</v>
      </c>
      <c r="BL8" s="48">
        <v>49</v>
      </c>
    </row>
    <row r="9" spans="1:64" ht="15">
      <c r="A9" s="64" t="s">
        <v>216</v>
      </c>
      <c r="B9" s="64" t="s">
        <v>301</v>
      </c>
      <c r="C9" s="65" t="s">
        <v>3727</v>
      </c>
      <c r="D9" s="66">
        <v>3</v>
      </c>
      <c r="E9" s="67" t="s">
        <v>132</v>
      </c>
      <c r="F9" s="68">
        <v>35</v>
      </c>
      <c r="G9" s="65"/>
      <c r="H9" s="69"/>
      <c r="I9" s="70"/>
      <c r="J9" s="70"/>
      <c r="K9" s="34" t="s">
        <v>65</v>
      </c>
      <c r="L9" s="77">
        <v>9</v>
      </c>
      <c r="M9" s="77"/>
      <c r="N9" s="72"/>
      <c r="O9" s="79" t="s">
        <v>349</v>
      </c>
      <c r="P9" s="81">
        <v>43615.56348379629</v>
      </c>
      <c r="Q9" s="79" t="s">
        <v>355</v>
      </c>
      <c r="R9" s="79"/>
      <c r="S9" s="79"/>
      <c r="T9" s="79"/>
      <c r="U9" s="79"/>
      <c r="V9" s="82" t="s">
        <v>847</v>
      </c>
      <c r="W9" s="81">
        <v>43615.56348379629</v>
      </c>
      <c r="X9" s="82" t="s">
        <v>919</v>
      </c>
      <c r="Y9" s="79"/>
      <c r="Z9" s="79"/>
      <c r="AA9" s="85" t="s">
        <v>1195</v>
      </c>
      <c r="AB9" s="85" t="s">
        <v>1313</v>
      </c>
      <c r="AC9" s="79" t="b">
        <v>0</v>
      </c>
      <c r="AD9" s="79">
        <v>1</v>
      </c>
      <c r="AE9" s="85" t="s">
        <v>1505</v>
      </c>
      <c r="AF9" s="79" t="b">
        <v>0</v>
      </c>
      <c r="AG9" s="79" t="s">
        <v>1554</v>
      </c>
      <c r="AH9" s="79"/>
      <c r="AI9" s="85" t="s">
        <v>1504</v>
      </c>
      <c r="AJ9" s="79" t="b">
        <v>0</v>
      </c>
      <c r="AK9" s="79">
        <v>0</v>
      </c>
      <c r="AL9" s="85" t="s">
        <v>1504</v>
      </c>
      <c r="AM9" s="79" t="s">
        <v>1566</v>
      </c>
      <c r="AN9" s="79" t="b">
        <v>0</v>
      </c>
      <c r="AO9" s="85" t="s">
        <v>1313</v>
      </c>
      <c r="AP9" s="79" t="s">
        <v>176</v>
      </c>
      <c r="AQ9" s="79">
        <v>0</v>
      </c>
      <c r="AR9" s="79">
        <v>0</v>
      </c>
      <c r="AS9" s="79" t="s">
        <v>1583</v>
      </c>
      <c r="AT9" s="79" t="s">
        <v>1585</v>
      </c>
      <c r="AU9" s="79" t="s">
        <v>1586</v>
      </c>
      <c r="AV9" s="79" t="s">
        <v>1587</v>
      </c>
      <c r="AW9" s="79" t="s">
        <v>1589</v>
      </c>
      <c r="AX9" s="79" t="s">
        <v>1591</v>
      </c>
      <c r="AY9" s="79" t="s">
        <v>1593</v>
      </c>
      <c r="AZ9" s="82" t="s">
        <v>1594</v>
      </c>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v>
      </c>
      <c r="BK9" s="49">
        <v>100</v>
      </c>
      <c r="BL9" s="48">
        <v>2</v>
      </c>
    </row>
    <row r="10" spans="1:64" ht="15">
      <c r="A10" s="64" t="s">
        <v>216</v>
      </c>
      <c r="B10" s="64" t="s">
        <v>268</v>
      </c>
      <c r="C10" s="65" t="s">
        <v>3727</v>
      </c>
      <c r="D10" s="66">
        <v>3</v>
      </c>
      <c r="E10" s="67" t="s">
        <v>132</v>
      </c>
      <c r="F10" s="68">
        <v>35</v>
      </c>
      <c r="G10" s="65"/>
      <c r="H10" s="69"/>
      <c r="I10" s="70"/>
      <c r="J10" s="70"/>
      <c r="K10" s="34" t="s">
        <v>65</v>
      </c>
      <c r="L10" s="77">
        <v>10</v>
      </c>
      <c r="M10" s="77"/>
      <c r="N10" s="72"/>
      <c r="O10" s="79" t="s">
        <v>350</v>
      </c>
      <c r="P10" s="81">
        <v>43615.56348379629</v>
      </c>
      <c r="Q10" s="79" t="s">
        <v>355</v>
      </c>
      <c r="R10" s="79"/>
      <c r="S10" s="79"/>
      <c r="T10" s="79"/>
      <c r="U10" s="79"/>
      <c r="V10" s="82" t="s">
        <v>847</v>
      </c>
      <c r="W10" s="81">
        <v>43615.56348379629</v>
      </c>
      <c r="X10" s="82" t="s">
        <v>919</v>
      </c>
      <c r="Y10" s="79"/>
      <c r="Z10" s="79"/>
      <c r="AA10" s="85" t="s">
        <v>1195</v>
      </c>
      <c r="AB10" s="85" t="s">
        <v>1313</v>
      </c>
      <c r="AC10" s="79" t="b">
        <v>0</v>
      </c>
      <c r="AD10" s="79">
        <v>1</v>
      </c>
      <c r="AE10" s="85" t="s">
        <v>1505</v>
      </c>
      <c r="AF10" s="79" t="b">
        <v>0</v>
      </c>
      <c r="AG10" s="79" t="s">
        <v>1554</v>
      </c>
      <c r="AH10" s="79"/>
      <c r="AI10" s="85" t="s">
        <v>1504</v>
      </c>
      <c r="AJ10" s="79" t="b">
        <v>0</v>
      </c>
      <c r="AK10" s="79">
        <v>0</v>
      </c>
      <c r="AL10" s="85" t="s">
        <v>1504</v>
      </c>
      <c r="AM10" s="79" t="s">
        <v>1566</v>
      </c>
      <c r="AN10" s="79" t="b">
        <v>0</v>
      </c>
      <c r="AO10" s="85" t="s">
        <v>1313</v>
      </c>
      <c r="AP10" s="79" t="s">
        <v>176</v>
      </c>
      <c r="AQ10" s="79">
        <v>0</v>
      </c>
      <c r="AR10" s="79">
        <v>0</v>
      </c>
      <c r="AS10" s="79" t="s">
        <v>1583</v>
      </c>
      <c r="AT10" s="79" t="s">
        <v>1585</v>
      </c>
      <c r="AU10" s="79" t="s">
        <v>1586</v>
      </c>
      <c r="AV10" s="79" t="s">
        <v>1587</v>
      </c>
      <c r="AW10" s="79" t="s">
        <v>1589</v>
      </c>
      <c r="AX10" s="79" t="s">
        <v>1591</v>
      </c>
      <c r="AY10" s="79" t="s">
        <v>1593</v>
      </c>
      <c r="AZ10" s="82" t="s">
        <v>1594</v>
      </c>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302</v>
      </c>
      <c r="C11" s="65" t="s">
        <v>3727</v>
      </c>
      <c r="D11" s="66">
        <v>3</v>
      </c>
      <c r="E11" s="67" t="s">
        <v>132</v>
      </c>
      <c r="F11" s="68">
        <v>35</v>
      </c>
      <c r="G11" s="65"/>
      <c r="H11" s="69"/>
      <c r="I11" s="70"/>
      <c r="J11" s="70"/>
      <c r="K11" s="34" t="s">
        <v>65</v>
      </c>
      <c r="L11" s="77">
        <v>11</v>
      </c>
      <c r="M11" s="77"/>
      <c r="N11" s="72"/>
      <c r="O11" s="79" t="s">
        <v>349</v>
      </c>
      <c r="P11" s="81">
        <v>43616.86707175926</v>
      </c>
      <c r="Q11" s="79" t="s">
        <v>356</v>
      </c>
      <c r="R11" s="82" t="s">
        <v>600</v>
      </c>
      <c r="S11" s="79" t="s">
        <v>683</v>
      </c>
      <c r="T11" s="79" t="s">
        <v>718</v>
      </c>
      <c r="U11" s="79"/>
      <c r="V11" s="82" t="s">
        <v>848</v>
      </c>
      <c r="W11" s="81">
        <v>43616.86707175926</v>
      </c>
      <c r="X11" s="82" t="s">
        <v>920</v>
      </c>
      <c r="Y11" s="79"/>
      <c r="Z11" s="79"/>
      <c r="AA11" s="85" t="s">
        <v>1196</v>
      </c>
      <c r="AB11" s="79"/>
      <c r="AC11" s="79" t="b">
        <v>0</v>
      </c>
      <c r="AD11" s="79">
        <v>0</v>
      </c>
      <c r="AE11" s="85" t="s">
        <v>1504</v>
      </c>
      <c r="AF11" s="79" t="b">
        <v>0</v>
      </c>
      <c r="AG11" s="79" t="s">
        <v>1553</v>
      </c>
      <c r="AH11" s="79"/>
      <c r="AI11" s="85" t="s">
        <v>1504</v>
      </c>
      <c r="AJ11" s="79" t="b">
        <v>0</v>
      </c>
      <c r="AK11" s="79">
        <v>0</v>
      </c>
      <c r="AL11" s="85" t="s">
        <v>1504</v>
      </c>
      <c r="AM11" s="79" t="s">
        <v>1567</v>
      </c>
      <c r="AN11" s="79" t="b">
        <v>0</v>
      </c>
      <c r="AO11" s="85" t="s">
        <v>1196</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1</v>
      </c>
      <c r="BE11" s="49">
        <v>6.25</v>
      </c>
      <c r="BF11" s="48">
        <v>0</v>
      </c>
      <c r="BG11" s="49">
        <v>0</v>
      </c>
      <c r="BH11" s="48">
        <v>0</v>
      </c>
      <c r="BI11" s="49">
        <v>0</v>
      </c>
      <c r="BJ11" s="48">
        <v>15</v>
      </c>
      <c r="BK11" s="49">
        <v>93.75</v>
      </c>
      <c r="BL11" s="48">
        <v>16</v>
      </c>
    </row>
    <row r="12" spans="1:64" ht="15">
      <c r="A12" s="64" t="s">
        <v>218</v>
      </c>
      <c r="B12" s="64" t="s">
        <v>303</v>
      </c>
      <c r="C12" s="65" t="s">
        <v>3728</v>
      </c>
      <c r="D12" s="66">
        <v>3.6363636363636362</v>
      </c>
      <c r="E12" s="67" t="s">
        <v>136</v>
      </c>
      <c r="F12" s="68">
        <v>32.90909090909091</v>
      </c>
      <c r="G12" s="65"/>
      <c r="H12" s="69"/>
      <c r="I12" s="70"/>
      <c r="J12" s="70"/>
      <c r="K12" s="34" t="s">
        <v>65</v>
      </c>
      <c r="L12" s="77">
        <v>12</v>
      </c>
      <c r="M12" s="77"/>
      <c r="N12" s="72"/>
      <c r="O12" s="79" t="s">
        <v>349</v>
      </c>
      <c r="P12" s="81">
        <v>43617.02962962963</v>
      </c>
      <c r="Q12" s="79" t="s">
        <v>357</v>
      </c>
      <c r="R12" s="82" t="s">
        <v>601</v>
      </c>
      <c r="S12" s="79" t="s">
        <v>684</v>
      </c>
      <c r="T12" s="79"/>
      <c r="U12" s="79"/>
      <c r="V12" s="82" t="s">
        <v>849</v>
      </c>
      <c r="W12" s="81">
        <v>43617.02962962963</v>
      </c>
      <c r="X12" s="82" t="s">
        <v>921</v>
      </c>
      <c r="Y12" s="79"/>
      <c r="Z12" s="79"/>
      <c r="AA12" s="85" t="s">
        <v>1197</v>
      </c>
      <c r="AB12" s="79"/>
      <c r="AC12" s="79" t="b">
        <v>0</v>
      </c>
      <c r="AD12" s="79">
        <v>0</v>
      </c>
      <c r="AE12" s="85" t="s">
        <v>1504</v>
      </c>
      <c r="AF12" s="79" t="b">
        <v>0</v>
      </c>
      <c r="AG12" s="79" t="s">
        <v>1553</v>
      </c>
      <c r="AH12" s="79"/>
      <c r="AI12" s="85" t="s">
        <v>1504</v>
      </c>
      <c r="AJ12" s="79" t="b">
        <v>0</v>
      </c>
      <c r="AK12" s="79">
        <v>0</v>
      </c>
      <c r="AL12" s="85" t="s">
        <v>1504</v>
      </c>
      <c r="AM12" s="79" t="s">
        <v>1568</v>
      </c>
      <c r="AN12" s="79" t="b">
        <v>0</v>
      </c>
      <c r="AO12" s="85" t="s">
        <v>1197</v>
      </c>
      <c r="AP12" s="79" t="s">
        <v>176</v>
      </c>
      <c r="AQ12" s="79">
        <v>0</v>
      </c>
      <c r="AR12" s="79">
        <v>0</v>
      </c>
      <c r="AS12" s="79"/>
      <c r="AT12" s="79"/>
      <c r="AU12" s="79"/>
      <c r="AV12" s="79"/>
      <c r="AW12" s="79"/>
      <c r="AX12" s="79"/>
      <c r="AY12" s="79"/>
      <c r="AZ12" s="79"/>
      <c r="BA12">
        <v>2</v>
      </c>
      <c r="BB12" s="78" t="str">
        <f>REPLACE(INDEX(GroupVertices[Group],MATCH(Edges[[#This Row],[Vertex 1]],GroupVertices[Vertex],0)),1,1,"")</f>
        <v>15</v>
      </c>
      <c r="BC12" s="78" t="str">
        <f>REPLACE(INDEX(GroupVertices[Group],MATCH(Edges[[#This Row],[Vertex 2]],GroupVertices[Vertex],0)),1,1,"")</f>
        <v>15</v>
      </c>
      <c r="BD12" s="48">
        <v>2</v>
      </c>
      <c r="BE12" s="49">
        <v>11.764705882352942</v>
      </c>
      <c r="BF12" s="48">
        <v>0</v>
      </c>
      <c r="BG12" s="49">
        <v>0</v>
      </c>
      <c r="BH12" s="48">
        <v>0</v>
      </c>
      <c r="BI12" s="49">
        <v>0</v>
      </c>
      <c r="BJ12" s="48">
        <v>15</v>
      </c>
      <c r="BK12" s="49">
        <v>88.23529411764706</v>
      </c>
      <c r="BL12" s="48">
        <v>17</v>
      </c>
    </row>
    <row r="13" spans="1:64" ht="15">
      <c r="A13" s="64" t="s">
        <v>218</v>
      </c>
      <c r="B13" s="64" t="s">
        <v>303</v>
      </c>
      <c r="C13" s="65" t="s">
        <v>3728</v>
      </c>
      <c r="D13" s="66">
        <v>3.6363636363636362</v>
      </c>
      <c r="E13" s="67" t="s">
        <v>136</v>
      </c>
      <c r="F13" s="68">
        <v>32.90909090909091</v>
      </c>
      <c r="G13" s="65"/>
      <c r="H13" s="69"/>
      <c r="I13" s="70"/>
      <c r="J13" s="70"/>
      <c r="K13" s="34" t="s">
        <v>65</v>
      </c>
      <c r="L13" s="77">
        <v>13</v>
      </c>
      <c r="M13" s="77"/>
      <c r="N13" s="72"/>
      <c r="O13" s="79" t="s">
        <v>349</v>
      </c>
      <c r="P13" s="81">
        <v>43617.05482638889</v>
      </c>
      <c r="Q13" s="79" t="s">
        <v>358</v>
      </c>
      <c r="R13" s="82" t="s">
        <v>602</v>
      </c>
      <c r="S13" s="79" t="s">
        <v>685</v>
      </c>
      <c r="T13" s="79"/>
      <c r="U13" s="79"/>
      <c r="V13" s="82" t="s">
        <v>849</v>
      </c>
      <c r="W13" s="81">
        <v>43617.05482638889</v>
      </c>
      <c r="X13" s="82" t="s">
        <v>922</v>
      </c>
      <c r="Y13" s="79"/>
      <c r="Z13" s="79"/>
      <c r="AA13" s="85" t="s">
        <v>1198</v>
      </c>
      <c r="AB13" s="79"/>
      <c r="AC13" s="79" t="b">
        <v>0</v>
      </c>
      <c r="AD13" s="79">
        <v>0</v>
      </c>
      <c r="AE13" s="85" t="s">
        <v>1504</v>
      </c>
      <c r="AF13" s="79" t="b">
        <v>0</v>
      </c>
      <c r="AG13" s="79" t="s">
        <v>1553</v>
      </c>
      <c r="AH13" s="79"/>
      <c r="AI13" s="85" t="s">
        <v>1504</v>
      </c>
      <c r="AJ13" s="79" t="b">
        <v>0</v>
      </c>
      <c r="AK13" s="79">
        <v>0</v>
      </c>
      <c r="AL13" s="85" t="s">
        <v>1504</v>
      </c>
      <c r="AM13" s="79" t="s">
        <v>1568</v>
      </c>
      <c r="AN13" s="79" t="b">
        <v>0</v>
      </c>
      <c r="AO13" s="85" t="s">
        <v>1198</v>
      </c>
      <c r="AP13" s="79" t="s">
        <v>176</v>
      </c>
      <c r="AQ13" s="79">
        <v>0</v>
      </c>
      <c r="AR13" s="79">
        <v>0</v>
      </c>
      <c r="AS13" s="79"/>
      <c r="AT13" s="79"/>
      <c r="AU13" s="79"/>
      <c r="AV13" s="79"/>
      <c r="AW13" s="79"/>
      <c r="AX13" s="79"/>
      <c r="AY13" s="79"/>
      <c r="AZ13" s="79"/>
      <c r="BA13">
        <v>2</v>
      </c>
      <c r="BB13" s="78" t="str">
        <f>REPLACE(INDEX(GroupVertices[Group],MATCH(Edges[[#This Row],[Vertex 1]],GroupVertices[Vertex],0)),1,1,"")</f>
        <v>15</v>
      </c>
      <c r="BC13" s="78" t="str">
        <f>REPLACE(INDEX(GroupVertices[Group],MATCH(Edges[[#This Row],[Vertex 2]],GroupVertices[Vertex],0)),1,1,"")</f>
        <v>15</v>
      </c>
      <c r="BD13" s="48">
        <v>0</v>
      </c>
      <c r="BE13" s="49">
        <v>0</v>
      </c>
      <c r="BF13" s="48">
        <v>0</v>
      </c>
      <c r="BG13" s="49">
        <v>0</v>
      </c>
      <c r="BH13" s="48">
        <v>0</v>
      </c>
      <c r="BI13" s="49">
        <v>0</v>
      </c>
      <c r="BJ13" s="48">
        <v>17</v>
      </c>
      <c r="BK13" s="49">
        <v>100</v>
      </c>
      <c r="BL13" s="48">
        <v>17</v>
      </c>
    </row>
    <row r="14" spans="1:64" ht="15">
      <c r="A14" s="64" t="s">
        <v>218</v>
      </c>
      <c r="B14" s="64" t="s">
        <v>268</v>
      </c>
      <c r="C14" s="65" t="s">
        <v>3728</v>
      </c>
      <c r="D14" s="66">
        <v>3.6363636363636362</v>
      </c>
      <c r="E14" s="67" t="s">
        <v>136</v>
      </c>
      <c r="F14" s="68">
        <v>32.90909090909091</v>
      </c>
      <c r="G14" s="65"/>
      <c r="H14" s="69"/>
      <c r="I14" s="70"/>
      <c r="J14" s="70"/>
      <c r="K14" s="34" t="s">
        <v>65</v>
      </c>
      <c r="L14" s="77">
        <v>14</v>
      </c>
      <c r="M14" s="77"/>
      <c r="N14" s="72"/>
      <c r="O14" s="79" t="s">
        <v>349</v>
      </c>
      <c r="P14" s="81">
        <v>43617.02962962963</v>
      </c>
      <c r="Q14" s="79" t="s">
        <v>357</v>
      </c>
      <c r="R14" s="82" t="s">
        <v>601</v>
      </c>
      <c r="S14" s="79" t="s">
        <v>684</v>
      </c>
      <c r="T14" s="79"/>
      <c r="U14" s="79"/>
      <c r="V14" s="82" t="s">
        <v>849</v>
      </c>
      <c r="W14" s="81">
        <v>43617.02962962963</v>
      </c>
      <c r="X14" s="82" t="s">
        <v>921</v>
      </c>
      <c r="Y14" s="79"/>
      <c r="Z14" s="79"/>
      <c r="AA14" s="85" t="s">
        <v>1197</v>
      </c>
      <c r="AB14" s="79"/>
      <c r="AC14" s="79" t="b">
        <v>0</v>
      </c>
      <c r="AD14" s="79">
        <v>0</v>
      </c>
      <c r="AE14" s="85" t="s">
        <v>1504</v>
      </c>
      <c r="AF14" s="79" t="b">
        <v>0</v>
      </c>
      <c r="AG14" s="79" t="s">
        <v>1553</v>
      </c>
      <c r="AH14" s="79"/>
      <c r="AI14" s="85" t="s">
        <v>1504</v>
      </c>
      <c r="AJ14" s="79" t="b">
        <v>0</v>
      </c>
      <c r="AK14" s="79">
        <v>0</v>
      </c>
      <c r="AL14" s="85" t="s">
        <v>1504</v>
      </c>
      <c r="AM14" s="79" t="s">
        <v>1568</v>
      </c>
      <c r="AN14" s="79" t="b">
        <v>0</v>
      </c>
      <c r="AO14" s="85" t="s">
        <v>1197</v>
      </c>
      <c r="AP14" s="79" t="s">
        <v>176</v>
      </c>
      <c r="AQ14" s="79">
        <v>0</v>
      </c>
      <c r="AR14" s="79">
        <v>0</v>
      </c>
      <c r="AS14" s="79"/>
      <c r="AT14" s="79"/>
      <c r="AU14" s="79"/>
      <c r="AV14" s="79"/>
      <c r="AW14" s="79"/>
      <c r="AX14" s="79"/>
      <c r="AY14" s="79"/>
      <c r="AZ14" s="79"/>
      <c r="BA14">
        <v>2</v>
      </c>
      <c r="BB14" s="78" t="str">
        <f>REPLACE(INDEX(GroupVertices[Group],MATCH(Edges[[#This Row],[Vertex 1]],GroupVertices[Vertex],0)),1,1,"")</f>
        <v>15</v>
      </c>
      <c r="BC14" s="78" t="str">
        <f>REPLACE(INDEX(GroupVertices[Group],MATCH(Edges[[#This Row],[Vertex 2]],GroupVertices[Vertex],0)),1,1,"")</f>
        <v>1</v>
      </c>
      <c r="BD14" s="48"/>
      <c r="BE14" s="49"/>
      <c r="BF14" s="48"/>
      <c r="BG14" s="49"/>
      <c r="BH14" s="48"/>
      <c r="BI14" s="49"/>
      <c r="BJ14" s="48"/>
      <c r="BK14" s="49"/>
      <c r="BL14" s="48"/>
    </row>
    <row r="15" spans="1:64" ht="15">
      <c r="A15" s="64" t="s">
        <v>218</v>
      </c>
      <c r="B15" s="64" t="s">
        <v>268</v>
      </c>
      <c r="C15" s="65" t="s">
        <v>3728</v>
      </c>
      <c r="D15" s="66">
        <v>3.6363636363636362</v>
      </c>
      <c r="E15" s="67" t="s">
        <v>136</v>
      </c>
      <c r="F15" s="68">
        <v>32.90909090909091</v>
      </c>
      <c r="G15" s="65"/>
      <c r="H15" s="69"/>
      <c r="I15" s="70"/>
      <c r="J15" s="70"/>
      <c r="K15" s="34" t="s">
        <v>65</v>
      </c>
      <c r="L15" s="77">
        <v>15</v>
      </c>
      <c r="M15" s="77"/>
      <c r="N15" s="72"/>
      <c r="O15" s="79" t="s">
        <v>349</v>
      </c>
      <c r="P15" s="81">
        <v>43617.05482638889</v>
      </c>
      <c r="Q15" s="79" t="s">
        <v>358</v>
      </c>
      <c r="R15" s="82" t="s">
        <v>602</v>
      </c>
      <c r="S15" s="79" t="s">
        <v>685</v>
      </c>
      <c r="T15" s="79"/>
      <c r="U15" s="79"/>
      <c r="V15" s="82" t="s">
        <v>849</v>
      </c>
      <c r="W15" s="81">
        <v>43617.05482638889</v>
      </c>
      <c r="X15" s="82" t="s">
        <v>922</v>
      </c>
      <c r="Y15" s="79"/>
      <c r="Z15" s="79"/>
      <c r="AA15" s="85" t="s">
        <v>1198</v>
      </c>
      <c r="AB15" s="79"/>
      <c r="AC15" s="79" t="b">
        <v>0</v>
      </c>
      <c r="AD15" s="79">
        <v>0</v>
      </c>
      <c r="AE15" s="85" t="s">
        <v>1504</v>
      </c>
      <c r="AF15" s="79" t="b">
        <v>0</v>
      </c>
      <c r="AG15" s="79" t="s">
        <v>1553</v>
      </c>
      <c r="AH15" s="79"/>
      <c r="AI15" s="85" t="s">
        <v>1504</v>
      </c>
      <c r="AJ15" s="79" t="b">
        <v>0</v>
      </c>
      <c r="AK15" s="79">
        <v>0</v>
      </c>
      <c r="AL15" s="85" t="s">
        <v>1504</v>
      </c>
      <c r="AM15" s="79" t="s">
        <v>1568</v>
      </c>
      <c r="AN15" s="79" t="b">
        <v>0</v>
      </c>
      <c r="AO15" s="85" t="s">
        <v>1198</v>
      </c>
      <c r="AP15" s="79" t="s">
        <v>176</v>
      </c>
      <c r="AQ15" s="79">
        <v>0</v>
      </c>
      <c r="AR15" s="79">
        <v>0</v>
      </c>
      <c r="AS15" s="79"/>
      <c r="AT15" s="79"/>
      <c r="AU15" s="79"/>
      <c r="AV15" s="79"/>
      <c r="AW15" s="79"/>
      <c r="AX15" s="79"/>
      <c r="AY15" s="79"/>
      <c r="AZ15" s="79"/>
      <c r="BA15">
        <v>2</v>
      </c>
      <c r="BB15" s="78" t="str">
        <f>REPLACE(INDEX(GroupVertices[Group],MATCH(Edges[[#This Row],[Vertex 1]],GroupVertices[Vertex],0)),1,1,"")</f>
        <v>15</v>
      </c>
      <c r="BC15" s="78" t="str">
        <f>REPLACE(INDEX(GroupVertices[Group],MATCH(Edges[[#This Row],[Vertex 2]],GroupVertices[Vertex],0)),1,1,"")</f>
        <v>1</v>
      </c>
      <c r="BD15" s="48"/>
      <c r="BE15" s="49"/>
      <c r="BF15" s="48"/>
      <c r="BG15" s="49"/>
      <c r="BH15" s="48"/>
      <c r="BI15" s="49"/>
      <c r="BJ15" s="48"/>
      <c r="BK15" s="49"/>
      <c r="BL15" s="48"/>
    </row>
    <row r="16" spans="1:64" ht="15">
      <c r="A16" s="64" t="s">
        <v>219</v>
      </c>
      <c r="B16" s="64" t="s">
        <v>262</v>
      </c>
      <c r="C16" s="65" t="s">
        <v>3728</v>
      </c>
      <c r="D16" s="66">
        <v>3.6363636363636362</v>
      </c>
      <c r="E16" s="67" t="s">
        <v>136</v>
      </c>
      <c r="F16" s="68">
        <v>32.90909090909091</v>
      </c>
      <c r="G16" s="65"/>
      <c r="H16" s="69"/>
      <c r="I16" s="70"/>
      <c r="J16" s="70"/>
      <c r="K16" s="34" t="s">
        <v>65</v>
      </c>
      <c r="L16" s="77">
        <v>16</v>
      </c>
      <c r="M16" s="77"/>
      <c r="N16" s="72"/>
      <c r="O16" s="79" t="s">
        <v>349</v>
      </c>
      <c r="P16" s="81">
        <v>43617.88384259259</v>
      </c>
      <c r="Q16" s="79" t="s">
        <v>359</v>
      </c>
      <c r="R16" s="79"/>
      <c r="S16" s="79"/>
      <c r="T16" s="79" t="s">
        <v>718</v>
      </c>
      <c r="U16" s="79"/>
      <c r="V16" s="82" t="s">
        <v>850</v>
      </c>
      <c r="W16" s="81">
        <v>43617.88384259259</v>
      </c>
      <c r="X16" s="82" t="s">
        <v>923</v>
      </c>
      <c r="Y16" s="79"/>
      <c r="Z16" s="79"/>
      <c r="AA16" s="85" t="s">
        <v>1199</v>
      </c>
      <c r="AB16" s="79"/>
      <c r="AC16" s="79" t="b">
        <v>0</v>
      </c>
      <c r="AD16" s="79">
        <v>0</v>
      </c>
      <c r="AE16" s="85" t="s">
        <v>1504</v>
      </c>
      <c r="AF16" s="79" t="b">
        <v>0</v>
      </c>
      <c r="AG16" s="79" t="s">
        <v>1553</v>
      </c>
      <c r="AH16" s="79"/>
      <c r="AI16" s="85" t="s">
        <v>1504</v>
      </c>
      <c r="AJ16" s="79" t="b">
        <v>0</v>
      </c>
      <c r="AK16" s="79">
        <v>1</v>
      </c>
      <c r="AL16" s="85" t="s">
        <v>1274</v>
      </c>
      <c r="AM16" s="79" t="s">
        <v>1569</v>
      </c>
      <c r="AN16" s="79" t="b">
        <v>0</v>
      </c>
      <c r="AO16" s="85" t="s">
        <v>1274</v>
      </c>
      <c r="AP16" s="79" t="s">
        <v>176</v>
      </c>
      <c r="AQ16" s="79">
        <v>0</v>
      </c>
      <c r="AR16" s="79">
        <v>0</v>
      </c>
      <c r="AS16" s="79"/>
      <c r="AT16" s="79"/>
      <c r="AU16" s="79"/>
      <c r="AV16" s="79"/>
      <c r="AW16" s="79"/>
      <c r="AX16" s="79"/>
      <c r="AY16" s="79"/>
      <c r="AZ16" s="79"/>
      <c r="BA16">
        <v>2</v>
      </c>
      <c r="BB16" s="78" t="str">
        <f>REPLACE(INDEX(GroupVertices[Group],MATCH(Edges[[#This Row],[Vertex 1]],GroupVertices[Vertex],0)),1,1,"")</f>
        <v>6</v>
      </c>
      <c r="BC16" s="78" t="str">
        <f>REPLACE(INDEX(GroupVertices[Group],MATCH(Edges[[#This Row],[Vertex 2]],GroupVertices[Vertex],0)),1,1,"")</f>
        <v>6</v>
      </c>
      <c r="BD16" s="48">
        <v>1</v>
      </c>
      <c r="BE16" s="49">
        <v>6.666666666666667</v>
      </c>
      <c r="BF16" s="48">
        <v>0</v>
      </c>
      <c r="BG16" s="49">
        <v>0</v>
      </c>
      <c r="BH16" s="48">
        <v>0</v>
      </c>
      <c r="BI16" s="49">
        <v>0</v>
      </c>
      <c r="BJ16" s="48">
        <v>14</v>
      </c>
      <c r="BK16" s="49">
        <v>93.33333333333333</v>
      </c>
      <c r="BL16" s="48">
        <v>15</v>
      </c>
    </row>
    <row r="17" spans="1:64" ht="15">
      <c r="A17" s="64" t="s">
        <v>219</v>
      </c>
      <c r="B17" s="64" t="s">
        <v>302</v>
      </c>
      <c r="C17" s="65" t="s">
        <v>3727</v>
      </c>
      <c r="D17" s="66">
        <v>3</v>
      </c>
      <c r="E17" s="67" t="s">
        <v>132</v>
      </c>
      <c r="F17" s="68">
        <v>35</v>
      </c>
      <c r="G17" s="65"/>
      <c r="H17" s="69"/>
      <c r="I17" s="70"/>
      <c r="J17" s="70"/>
      <c r="K17" s="34" t="s">
        <v>65</v>
      </c>
      <c r="L17" s="77">
        <v>17</v>
      </c>
      <c r="M17" s="77"/>
      <c r="N17" s="72"/>
      <c r="O17" s="79" t="s">
        <v>349</v>
      </c>
      <c r="P17" s="81">
        <v>43618.05079861111</v>
      </c>
      <c r="Q17" s="79" t="s">
        <v>360</v>
      </c>
      <c r="R17" s="82" t="s">
        <v>603</v>
      </c>
      <c r="S17" s="79" t="s">
        <v>683</v>
      </c>
      <c r="T17" s="79" t="s">
        <v>718</v>
      </c>
      <c r="U17" s="79"/>
      <c r="V17" s="82" t="s">
        <v>850</v>
      </c>
      <c r="W17" s="81">
        <v>43618.05079861111</v>
      </c>
      <c r="X17" s="82" t="s">
        <v>924</v>
      </c>
      <c r="Y17" s="79"/>
      <c r="Z17" s="79"/>
      <c r="AA17" s="85" t="s">
        <v>1200</v>
      </c>
      <c r="AB17" s="79"/>
      <c r="AC17" s="79" t="b">
        <v>0</v>
      </c>
      <c r="AD17" s="79">
        <v>0</v>
      </c>
      <c r="AE17" s="85" t="s">
        <v>1504</v>
      </c>
      <c r="AF17" s="79" t="b">
        <v>0</v>
      </c>
      <c r="AG17" s="79" t="s">
        <v>1553</v>
      </c>
      <c r="AH17" s="79"/>
      <c r="AI17" s="85" t="s">
        <v>1504</v>
      </c>
      <c r="AJ17" s="79" t="b">
        <v>0</v>
      </c>
      <c r="AK17" s="79">
        <v>1</v>
      </c>
      <c r="AL17" s="85" t="s">
        <v>1278</v>
      </c>
      <c r="AM17" s="79" t="s">
        <v>1569</v>
      </c>
      <c r="AN17" s="79" t="b">
        <v>0</v>
      </c>
      <c r="AO17" s="85" t="s">
        <v>1278</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219</v>
      </c>
      <c r="B18" s="64" t="s">
        <v>262</v>
      </c>
      <c r="C18" s="65" t="s">
        <v>3728</v>
      </c>
      <c r="D18" s="66">
        <v>3.6363636363636362</v>
      </c>
      <c r="E18" s="67" t="s">
        <v>136</v>
      </c>
      <c r="F18" s="68">
        <v>32.90909090909091</v>
      </c>
      <c r="G18" s="65"/>
      <c r="H18" s="69"/>
      <c r="I18" s="70"/>
      <c r="J18" s="70"/>
      <c r="K18" s="34" t="s">
        <v>65</v>
      </c>
      <c r="L18" s="77">
        <v>18</v>
      </c>
      <c r="M18" s="77"/>
      <c r="N18" s="72"/>
      <c r="O18" s="79" t="s">
        <v>349</v>
      </c>
      <c r="P18" s="81">
        <v>43618.05079861111</v>
      </c>
      <c r="Q18" s="79" t="s">
        <v>360</v>
      </c>
      <c r="R18" s="82" t="s">
        <v>603</v>
      </c>
      <c r="S18" s="79" t="s">
        <v>683</v>
      </c>
      <c r="T18" s="79" t="s">
        <v>718</v>
      </c>
      <c r="U18" s="79"/>
      <c r="V18" s="82" t="s">
        <v>850</v>
      </c>
      <c r="W18" s="81">
        <v>43618.05079861111</v>
      </c>
      <c r="X18" s="82" t="s">
        <v>924</v>
      </c>
      <c r="Y18" s="79"/>
      <c r="Z18" s="79"/>
      <c r="AA18" s="85" t="s">
        <v>1200</v>
      </c>
      <c r="AB18" s="79"/>
      <c r="AC18" s="79" t="b">
        <v>0</v>
      </c>
      <c r="AD18" s="79">
        <v>0</v>
      </c>
      <c r="AE18" s="85" t="s">
        <v>1504</v>
      </c>
      <c r="AF18" s="79" t="b">
        <v>0</v>
      </c>
      <c r="AG18" s="79" t="s">
        <v>1553</v>
      </c>
      <c r="AH18" s="79"/>
      <c r="AI18" s="85" t="s">
        <v>1504</v>
      </c>
      <c r="AJ18" s="79" t="b">
        <v>0</v>
      </c>
      <c r="AK18" s="79">
        <v>1</v>
      </c>
      <c r="AL18" s="85" t="s">
        <v>1278</v>
      </c>
      <c r="AM18" s="79" t="s">
        <v>1569</v>
      </c>
      <c r="AN18" s="79" t="b">
        <v>0</v>
      </c>
      <c r="AO18" s="85" t="s">
        <v>1278</v>
      </c>
      <c r="AP18" s="79" t="s">
        <v>176</v>
      </c>
      <c r="AQ18" s="79">
        <v>0</v>
      </c>
      <c r="AR18" s="79">
        <v>0</v>
      </c>
      <c r="AS18" s="79"/>
      <c r="AT18" s="79"/>
      <c r="AU18" s="79"/>
      <c r="AV18" s="79"/>
      <c r="AW18" s="79"/>
      <c r="AX18" s="79"/>
      <c r="AY18" s="79"/>
      <c r="AZ18" s="79"/>
      <c r="BA18">
        <v>2</v>
      </c>
      <c r="BB18" s="78" t="str">
        <f>REPLACE(INDEX(GroupVertices[Group],MATCH(Edges[[#This Row],[Vertex 1]],GroupVertices[Vertex],0)),1,1,"")</f>
        <v>6</v>
      </c>
      <c r="BC18" s="78" t="str">
        <f>REPLACE(INDEX(GroupVertices[Group],MATCH(Edges[[#This Row],[Vertex 2]],GroupVertices[Vertex],0)),1,1,"")</f>
        <v>6</v>
      </c>
      <c r="BD18" s="48">
        <v>1</v>
      </c>
      <c r="BE18" s="49">
        <v>7.142857142857143</v>
      </c>
      <c r="BF18" s="48">
        <v>0</v>
      </c>
      <c r="BG18" s="49">
        <v>0</v>
      </c>
      <c r="BH18" s="48">
        <v>0</v>
      </c>
      <c r="BI18" s="49">
        <v>0</v>
      </c>
      <c r="BJ18" s="48">
        <v>13</v>
      </c>
      <c r="BK18" s="49">
        <v>92.85714285714286</v>
      </c>
      <c r="BL18" s="48">
        <v>14</v>
      </c>
    </row>
    <row r="19" spans="1:64" ht="15">
      <c r="A19" s="64" t="s">
        <v>220</v>
      </c>
      <c r="B19" s="64" t="s">
        <v>232</v>
      </c>
      <c r="C19" s="65" t="s">
        <v>3727</v>
      </c>
      <c r="D19" s="66">
        <v>3</v>
      </c>
      <c r="E19" s="67" t="s">
        <v>132</v>
      </c>
      <c r="F19" s="68">
        <v>35</v>
      </c>
      <c r="G19" s="65"/>
      <c r="H19" s="69"/>
      <c r="I19" s="70"/>
      <c r="J19" s="70"/>
      <c r="K19" s="34" t="s">
        <v>65</v>
      </c>
      <c r="L19" s="77">
        <v>19</v>
      </c>
      <c r="M19" s="77"/>
      <c r="N19" s="72"/>
      <c r="O19" s="79" t="s">
        <v>350</v>
      </c>
      <c r="P19" s="81">
        <v>43618.101006944446</v>
      </c>
      <c r="Q19" s="79" t="s">
        <v>361</v>
      </c>
      <c r="R19" s="79"/>
      <c r="S19" s="79"/>
      <c r="T19" s="79"/>
      <c r="U19" s="79"/>
      <c r="V19" s="82" t="s">
        <v>851</v>
      </c>
      <c r="W19" s="81">
        <v>43618.101006944446</v>
      </c>
      <c r="X19" s="82" t="s">
        <v>925</v>
      </c>
      <c r="Y19" s="79"/>
      <c r="Z19" s="79"/>
      <c r="AA19" s="85" t="s">
        <v>1201</v>
      </c>
      <c r="AB19" s="85" t="s">
        <v>1467</v>
      </c>
      <c r="AC19" s="79" t="b">
        <v>0</v>
      </c>
      <c r="AD19" s="79">
        <v>1</v>
      </c>
      <c r="AE19" s="85" t="s">
        <v>1506</v>
      </c>
      <c r="AF19" s="79" t="b">
        <v>0</v>
      </c>
      <c r="AG19" s="79" t="s">
        <v>1555</v>
      </c>
      <c r="AH19" s="79"/>
      <c r="AI19" s="85" t="s">
        <v>1504</v>
      </c>
      <c r="AJ19" s="79" t="b">
        <v>0</v>
      </c>
      <c r="AK19" s="79">
        <v>0</v>
      </c>
      <c r="AL19" s="85" t="s">
        <v>1504</v>
      </c>
      <c r="AM19" s="79" t="s">
        <v>1567</v>
      </c>
      <c r="AN19" s="79" t="b">
        <v>0</v>
      </c>
      <c r="AO19" s="85" t="s">
        <v>1467</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0</v>
      </c>
      <c r="BE19" s="49">
        <v>0</v>
      </c>
      <c r="BF19" s="48">
        <v>0</v>
      </c>
      <c r="BG19" s="49">
        <v>0</v>
      </c>
      <c r="BH19" s="48">
        <v>0</v>
      </c>
      <c r="BI19" s="49">
        <v>0</v>
      </c>
      <c r="BJ19" s="48">
        <v>22</v>
      </c>
      <c r="BK19" s="49">
        <v>100</v>
      </c>
      <c r="BL19" s="48">
        <v>22</v>
      </c>
    </row>
    <row r="20" spans="1:64" ht="15">
      <c r="A20" s="64" t="s">
        <v>221</v>
      </c>
      <c r="B20" s="64" t="s">
        <v>304</v>
      </c>
      <c r="C20" s="65" t="s">
        <v>3727</v>
      </c>
      <c r="D20" s="66">
        <v>3</v>
      </c>
      <c r="E20" s="67" t="s">
        <v>132</v>
      </c>
      <c r="F20" s="68">
        <v>35</v>
      </c>
      <c r="G20" s="65"/>
      <c r="H20" s="69"/>
      <c r="I20" s="70"/>
      <c r="J20" s="70"/>
      <c r="K20" s="34" t="s">
        <v>65</v>
      </c>
      <c r="L20" s="77">
        <v>20</v>
      </c>
      <c r="M20" s="77"/>
      <c r="N20" s="72"/>
      <c r="O20" s="79" t="s">
        <v>349</v>
      </c>
      <c r="P20" s="81">
        <v>43618.143125</v>
      </c>
      <c r="Q20" s="79" t="s">
        <v>362</v>
      </c>
      <c r="R20" s="79"/>
      <c r="S20" s="79"/>
      <c r="T20" s="79"/>
      <c r="U20" s="79"/>
      <c r="V20" s="82" t="s">
        <v>852</v>
      </c>
      <c r="W20" s="81">
        <v>43618.143125</v>
      </c>
      <c r="X20" s="82" t="s">
        <v>926</v>
      </c>
      <c r="Y20" s="79"/>
      <c r="Z20" s="79"/>
      <c r="AA20" s="85" t="s">
        <v>1202</v>
      </c>
      <c r="AB20" s="85" t="s">
        <v>1468</v>
      </c>
      <c r="AC20" s="79" t="b">
        <v>0</v>
      </c>
      <c r="AD20" s="79">
        <v>2</v>
      </c>
      <c r="AE20" s="85" t="s">
        <v>1507</v>
      </c>
      <c r="AF20" s="79" t="b">
        <v>0</v>
      </c>
      <c r="AG20" s="79" t="s">
        <v>1555</v>
      </c>
      <c r="AH20" s="79"/>
      <c r="AI20" s="85" t="s">
        <v>1504</v>
      </c>
      <c r="AJ20" s="79" t="b">
        <v>0</v>
      </c>
      <c r="AK20" s="79">
        <v>0</v>
      </c>
      <c r="AL20" s="85" t="s">
        <v>1504</v>
      </c>
      <c r="AM20" s="79" t="s">
        <v>1565</v>
      </c>
      <c r="AN20" s="79" t="b">
        <v>0</v>
      </c>
      <c r="AO20" s="85" t="s">
        <v>1468</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221</v>
      </c>
      <c r="B21" s="64" t="s">
        <v>305</v>
      </c>
      <c r="C21" s="65" t="s">
        <v>3727</v>
      </c>
      <c r="D21" s="66">
        <v>3</v>
      </c>
      <c r="E21" s="67" t="s">
        <v>132</v>
      </c>
      <c r="F21" s="68">
        <v>35</v>
      </c>
      <c r="G21" s="65"/>
      <c r="H21" s="69"/>
      <c r="I21" s="70"/>
      <c r="J21" s="70"/>
      <c r="K21" s="34" t="s">
        <v>65</v>
      </c>
      <c r="L21" s="77">
        <v>21</v>
      </c>
      <c r="M21" s="77"/>
      <c r="N21" s="72"/>
      <c r="O21" s="79" t="s">
        <v>350</v>
      </c>
      <c r="P21" s="81">
        <v>43618.143125</v>
      </c>
      <c r="Q21" s="79" t="s">
        <v>362</v>
      </c>
      <c r="R21" s="79"/>
      <c r="S21" s="79"/>
      <c r="T21" s="79"/>
      <c r="U21" s="79"/>
      <c r="V21" s="82" t="s">
        <v>852</v>
      </c>
      <c r="W21" s="81">
        <v>43618.143125</v>
      </c>
      <c r="X21" s="82" t="s">
        <v>926</v>
      </c>
      <c r="Y21" s="79"/>
      <c r="Z21" s="79"/>
      <c r="AA21" s="85" t="s">
        <v>1202</v>
      </c>
      <c r="AB21" s="85" t="s">
        <v>1468</v>
      </c>
      <c r="AC21" s="79" t="b">
        <v>0</v>
      </c>
      <c r="AD21" s="79">
        <v>2</v>
      </c>
      <c r="AE21" s="85" t="s">
        <v>1507</v>
      </c>
      <c r="AF21" s="79" t="b">
        <v>0</v>
      </c>
      <c r="AG21" s="79" t="s">
        <v>1555</v>
      </c>
      <c r="AH21" s="79"/>
      <c r="AI21" s="85" t="s">
        <v>1504</v>
      </c>
      <c r="AJ21" s="79" t="b">
        <v>0</v>
      </c>
      <c r="AK21" s="79">
        <v>0</v>
      </c>
      <c r="AL21" s="85" t="s">
        <v>1504</v>
      </c>
      <c r="AM21" s="79" t="s">
        <v>1565</v>
      </c>
      <c r="AN21" s="79" t="b">
        <v>0</v>
      </c>
      <c r="AO21" s="85" t="s">
        <v>1468</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2</v>
      </c>
      <c r="BG21" s="49">
        <v>10</v>
      </c>
      <c r="BH21" s="48">
        <v>0</v>
      </c>
      <c r="BI21" s="49">
        <v>0</v>
      </c>
      <c r="BJ21" s="48">
        <v>18</v>
      </c>
      <c r="BK21" s="49">
        <v>90</v>
      </c>
      <c r="BL21" s="48">
        <v>20</v>
      </c>
    </row>
    <row r="22" spans="1:64" ht="15">
      <c r="A22" s="64" t="s">
        <v>221</v>
      </c>
      <c r="B22" s="64" t="s">
        <v>232</v>
      </c>
      <c r="C22" s="65" t="s">
        <v>3727</v>
      </c>
      <c r="D22" s="66">
        <v>3</v>
      </c>
      <c r="E22" s="67" t="s">
        <v>132</v>
      </c>
      <c r="F22" s="68">
        <v>35</v>
      </c>
      <c r="G22" s="65"/>
      <c r="H22" s="69"/>
      <c r="I22" s="70"/>
      <c r="J22" s="70"/>
      <c r="K22" s="34" t="s">
        <v>65</v>
      </c>
      <c r="L22" s="77">
        <v>22</v>
      </c>
      <c r="M22" s="77"/>
      <c r="N22" s="72"/>
      <c r="O22" s="79" t="s">
        <v>349</v>
      </c>
      <c r="P22" s="81">
        <v>43618.143125</v>
      </c>
      <c r="Q22" s="79" t="s">
        <v>362</v>
      </c>
      <c r="R22" s="79"/>
      <c r="S22" s="79"/>
      <c r="T22" s="79"/>
      <c r="U22" s="79"/>
      <c r="V22" s="82" t="s">
        <v>852</v>
      </c>
      <c r="W22" s="81">
        <v>43618.143125</v>
      </c>
      <c r="X22" s="82" t="s">
        <v>926</v>
      </c>
      <c r="Y22" s="79"/>
      <c r="Z22" s="79"/>
      <c r="AA22" s="85" t="s">
        <v>1202</v>
      </c>
      <c r="AB22" s="85" t="s">
        <v>1468</v>
      </c>
      <c r="AC22" s="79" t="b">
        <v>0</v>
      </c>
      <c r="AD22" s="79">
        <v>2</v>
      </c>
      <c r="AE22" s="85" t="s">
        <v>1507</v>
      </c>
      <c r="AF22" s="79" t="b">
        <v>0</v>
      </c>
      <c r="AG22" s="79" t="s">
        <v>1555</v>
      </c>
      <c r="AH22" s="79"/>
      <c r="AI22" s="85" t="s">
        <v>1504</v>
      </c>
      <c r="AJ22" s="79" t="b">
        <v>0</v>
      </c>
      <c r="AK22" s="79">
        <v>0</v>
      </c>
      <c r="AL22" s="85" t="s">
        <v>1504</v>
      </c>
      <c r="AM22" s="79" t="s">
        <v>1565</v>
      </c>
      <c r="AN22" s="79" t="b">
        <v>0</v>
      </c>
      <c r="AO22" s="85" t="s">
        <v>1468</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222</v>
      </c>
      <c r="B23" s="64" t="s">
        <v>268</v>
      </c>
      <c r="C23" s="65" t="s">
        <v>3727</v>
      </c>
      <c r="D23" s="66">
        <v>3</v>
      </c>
      <c r="E23" s="67" t="s">
        <v>132</v>
      </c>
      <c r="F23" s="68">
        <v>35</v>
      </c>
      <c r="G23" s="65"/>
      <c r="H23" s="69"/>
      <c r="I23" s="70"/>
      <c r="J23" s="70"/>
      <c r="K23" s="34" t="s">
        <v>65</v>
      </c>
      <c r="L23" s="77">
        <v>23</v>
      </c>
      <c r="M23" s="77"/>
      <c r="N23" s="72"/>
      <c r="O23" s="79" t="s">
        <v>349</v>
      </c>
      <c r="P23" s="81">
        <v>43618.82519675926</v>
      </c>
      <c r="Q23" s="79" t="s">
        <v>363</v>
      </c>
      <c r="R23" s="79"/>
      <c r="S23" s="79"/>
      <c r="T23" s="79"/>
      <c r="U23" s="79"/>
      <c r="V23" s="82" t="s">
        <v>853</v>
      </c>
      <c r="W23" s="81">
        <v>43618.82519675926</v>
      </c>
      <c r="X23" s="82" t="s">
        <v>927</v>
      </c>
      <c r="Y23" s="79"/>
      <c r="Z23" s="79"/>
      <c r="AA23" s="85" t="s">
        <v>1203</v>
      </c>
      <c r="AB23" s="79"/>
      <c r="AC23" s="79" t="b">
        <v>0</v>
      </c>
      <c r="AD23" s="79">
        <v>0</v>
      </c>
      <c r="AE23" s="85" t="s">
        <v>1504</v>
      </c>
      <c r="AF23" s="79" t="b">
        <v>1</v>
      </c>
      <c r="AG23" s="79" t="s">
        <v>1555</v>
      </c>
      <c r="AH23" s="79"/>
      <c r="AI23" s="85" t="s">
        <v>1560</v>
      </c>
      <c r="AJ23" s="79" t="b">
        <v>0</v>
      </c>
      <c r="AK23" s="79">
        <v>39</v>
      </c>
      <c r="AL23" s="85" t="s">
        <v>1378</v>
      </c>
      <c r="AM23" s="79" t="s">
        <v>1570</v>
      </c>
      <c r="AN23" s="79" t="b">
        <v>0</v>
      </c>
      <c r="AO23" s="85" t="s">
        <v>1378</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222</v>
      </c>
      <c r="B24" s="64" t="s">
        <v>282</v>
      </c>
      <c r="C24" s="65" t="s">
        <v>3727</v>
      </c>
      <c r="D24" s="66">
        <v>3</v>
      </c>
      <c r="E24" s="67" t="s">
        <v>132</v>
      </c>
      <c r="F24" s="68">
        <v>35</v>
      </c>
      <c r="G24" s="65"/>
      <c r="H24" s="69"/>
      <c r="I24" s="70"/>
      <c r="J24" s="70"/>
      <c r="K24" s="34" t="s">
        <v>65</v>
      </c>
      <c r="L24" s="77">
        <v>24</v>
      </c>
      <c r="M24" s="77"/>
      <c r="N24" s="72"/>
      <c r="O24" s="79" t="s">
        <v>349</v>
      </c>
      <c r="P24" s="81">
        <v>43618.82519675926</v>
      </c>
      <c r="Q24" s="79" t="s">
        <v>363</v>
      </c>
      <c r="R24" s="79"/>
      <c r="S24" s="79"/>
      <c r="T24" s="79"/>
      <c r="U24" s="79"/>
      <c r="V24" s="82" t="s">
        <v>853</v>
      </c>
      <c r="W24" s="81">
        <v>43618.82519675926</v>
      </c>
      <c r="X24" s="82" t="s">
        <v>927</v>
      </c>
      <c r="Y24" s="79"/>
      <c r="Z24" s="79"/>
      <c r="AA24" s="85" t="s">
        <v>1203</v>
      </c>
      <c r="AB24" s="79"/>
      <c r="AC24" s="79" t="b">
        <v>0</v>
      </c>
      <c r="AD24" s="79">
        <v>0</v>
      </c>
      <c r="AE24" s="85" t="s">
        <v>1504</v>
      </c>
      <c r="AF24" s="79" t="b">
        <v>1</v>
      </c>
      <c r="AG24" s="79" t="s">
        <v>1555</v>
      </c>
      <c r="AH24" s="79"/>
      <c r="AI24" s="85" t="s">
        <v>1560</v>
      </c>
      <c r="AJ24" s="79" t="b">
        <v>0</v>
      </c>
      <c r="AK24" s="79">
        <v>39</v>
      </c>
      <c r="AL24" s="85" t="s">
        <v>1378</v>
      </c>
      <c r="AM24" s="79" t="s">
        <v>1570</v>
      </c>
      <c r="AN24" s="79" t="b">
        <v>0</v>
      </c>
      <c r="AO24" s="85" t="s">
        <v>1378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27</v>
      </c>
      <c r="BK24" s="49">
        <v>100</v>
      </c>
      <c r="BL24" s="48">
        <v>27</v>
      </c>
    </row>
    <row r="25" spans="1:64" ht="15">
      <c r="A25" s="64" t="s">
        <v>223</v>
      </c>
      <c r="B25" s="64" t="s">
        <v>268</v>
      </c>
      <c r="C25" s="65" t="s">
        <v>3727</v>
      </c>
      <c r="D25" s="66">
        <v>3</v>
      </c>
      <c r="E25" s="67" t="s">
        <v>132</v>
      </c>
      <c r="F25" s="68">
        <v>35</v>
      </c>
      <c r="G25" s="65"/>
      <c r="H25" s="69"/>
      <c r="I25" s="70"/>
      <c r="J25" s="70"/>
      <c r="K25" s="34" t="s">
        <v>65</v>
      </c>
      <c r="L25" s="77">
        <v>25</v>
      </c>
      <c r="M25" s="77"/>
      <c r="N25" s="72"/>
      <c r="O25" s="79" t="s">
        <v>349</v>
      </c>
      <c r="P25" s="81">
        <v>43618.8259837963</v>
      </c>
      <c r="Q25" s="79" t="s">
        <v>363</v>
      </c>
      <c r="R25" s="79"/>
      <c r="S25" s="79"/>
      <c r="T25" s="79"/>
      <c r="U25" s="79"/>
      <c r="V25" s="82" t="s">
        <v>854</v>
      </c>
      <c r="W25" s="81">
        <v>43618.8259837963</v>
      </c>
      <c r="X25" s="82" t="s">
        <v>928</v>
      </c>
      <c r="Y25" s="79"/>
      <c r="Z25" s="79"/>
      <c r="AA25" s="85" t="s">
        <v>1204</v>
      </c>
      <c r="AB25" s="79"/>
      <c r="AC25" s="79" t="b">
        <v>0</v>
      </c>
      <c r="AD25" s="79">
        <v>0</v>
      </c>
      <c r="AE25" s="85" t="s">
        <v>1504</v>
      </c>
      <c r="AF25" s="79" t="b">
        <v>1</v>
      </c>
      <c r="AG25" s="79" t="s">
        <v>1555</v>
      </c>
      <c r="AH25" s="79"/>
      <c r="AI25" s="85" t="s">
        <v>1560</v>
      </c>
      <c r="AJ25" s="79" t="b">
        <v>0</v>
      </c>
      <c r="AK25" s="79">
        <v>39</v>
      </c>
      <c r="AL25" s="85" t="s">
        <v>1378</v>
      </c>
      <c r="AM25" s="79" t="s">
        <v>1567</v>
      </c>
      <c r="AN25" s="79" t="b">
        <v>0</v>
      </c>
      <c r="AO25" s="85" t="s">
        <v>1378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c r="BE25" s="49"/>
      <c r="BF25" s="48"/>
      <c r="BG25" s="49"/>
      <c r="BH25" s="48"/>
      <c r="BI25" s="49"/>
      <c r="BJ25" s="48"/>
      <c r="BK25" s="49"/>
      <c r="BL25" s="48"/>
    </row>
    <row r="26" spans="1:64" ht="15">
      <c r="A26" s="64" t="s">
        <v>223</v>
      </c>
      <c r="B26" s="64" t="s">
        <v>282</v>
      </c>
      <c r="C26" s="65" t="s">
        <v>3727</v>
      </c>
      <c r="D26" s="66">
        <v>3</v>
      </c>
      <c r="E26" s="67" t="s">
        <v>132</v>
      </c>
      <c r="F26" s="68">
        <v>35</v>
      </c>
      <c r="G26" s="65"/>
      <c r="H26" s="69"/>
      <c r="I26" s="70"/>
      <c r="J26" s="70"/>
      <c r="K26" s="34" t="s">
        <v>65</v>
      </c>
      <c r="L26" s="77">
        <v>26</v>
      </c>
      <c r="M26" s="77"/>
      <c r="N26" s="72"/>
      <c r="O26" s="79" t="s">
        <v>349</v>
      </c>
      <c r="P26" s="81">
        <v>43618.8259837963</v>
      </c>
      <c r="Q26" s="79" t="s">
        <v>363</v>
      </c>
      <c r="R26" s="79"/>
      <c r="S26" s="79"/>
      <c r="T26" s="79"/>
      <c r="U26" s="79"/>
      <c r="V26" s="82" t="s">
        <v>854</v>
      </c>
      <c r="W26" s="81">
        <v>43618.8259837963</v>
      </c>
      <c r="X26" s="82" t="s">
        <v>928</v>
      </c>
      <c r="Y26" s="79"/>
      <c r="Z26" s="79"/>
      <c r="AA26" s="85" t="s">
        <v>1204</v>
      </c>
      <c r="AB26" s="79"/>
      <c r="AC26" s="79" t="b">
        <v>0</v>
      </c>
      <c r="AD26" s="79">
        <v>0</v>
      </c>
      <c r="AE26" s="85" t="s">
        <v>1504</v>
      </c>
      <c r="AF26" s="79" t="b">
        <v>1</v>
      </c>
      <c r="AG26" s="79" t="s">
        <v>1555</v>
      </c>
      <c r="AH26" s="79"/>
      <c r="AI26" s="85" t="s">
        <v>1560</v>
      </c>
      <c r="AJ26" s="79" t="b">
        <v>0</v>
      </c>
      <c r="AK26" s="79">
        <v>39</v>
      </c>
      <c r="AL26" s="85" t="s">
        <v>1378</v>
      </c>
      <c r="AM26" s="79" t="s">
        <v>1567</v>
      </c>
      <c r="AN26" s="79" t="b">
        <v>0</v>
      </c>
      <c r="AO26" s="85" t="s">
        <v>1378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27</v>
      </c>
      <c r="BK26" s="49">
        <v>100</v>
      </c>
      <c r="BL26" s="48">
        <v>27</v>
      </c>
    </row>
    <row r="27" spans="1:64" ht="15">
      <c r="A27" s="64" t="s">
        <v>224</v>
      </c>
      <c r="B27" s="64" t="s">
        <v>306</v>
      </c>
      <c r="C27" s="65" t="s">
        <v>3727</v>
      </c>
      <c r="D27" s="66">
        <v>3</v>
      </c>
      <c r="E27" s="67" t="s">
        <v>132</v>
      </c>
      <c r="F27" s="68">
        <v>35</v>
      </c>
      <c r="G27" s="65"/>
      <c r="H27" s="69"/>
      <c r="I27" s="70"/>
      <c r="J27" s="70"/>
      <c r="K27" s="34" t="s">
        <v>65</v>
      </c>
      <c r="L27" s="77">
        <v>27</v>
      </c>
      <c r="M27" s="77"/>
      <c r="N27" s="72"/>
      <c r="O27" s="79" t="s">
        <v>349</v>
      </c>
      <c r="P27" s="81">
        <v>43618.90422453704</v>
      </c>
      <c r="Q27" s="79" t="s">
        <v>364</v>
      </c>
      <c r="R27" s="79"/>
      <c r="S27" s="79"/>
      <c r="T27" s="79" t="s">
        <v>719</v>
      </c>
      <c r="U27" s="82" t="s">
        <v>789</v>
      </c>
      <c r="V27" s="82" t="s">
        <v>789</v>
      </c>
      <c r="W27" s="81">
        <v>43618.90422453704</v>
      </c>
      <c r="X27" s="82" t="s">
        <v>929</v>
      </c>
      <c r="Y27" s="79"/>
      <c r="Z27" s="79"/>
      <c r="AA27" s="85" t="s">
        <v>1205</v>
      </c>
      <c r="AB27" s="79"/>
      <c r="AC27" s="79" t="b">
        <v>0</v>
      </c>
      <c r="AD27" s="79">
        <v>2</v>
      </c>
      <c r="AE27" s="85" t="s">
        <v>1504</v>
      </c>
      <c r="AF27" s="79" t="b">
        <v>0</v>
      </c>
      <c r="AG27" s="79" t="s">
        <v>1553</v>
      </c>
      <c r="AH27" s="79"/>
      <c r="AI27" s="85" t="s">
        <v>1504</v>
      </c>
      <c r="AJ27" s="79" t="b">
        <v>0</v>
      </c>
      <c r="AK27" s="79">
        <v>0</v>
      </c>
      <c r="AL27" s="85" t="s">
        <v>1504</v>
      </c>
      <c r="AM27" s="79" t="s">
        <v>1564</v>
      </c>
      <c r="AN27" s="79" t="b">
        <v>0</v>
      </c>
      <c r="AO27" s="85" t="s">
        <v>1205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2</v>
      </c>
      <c r="BE27" s="49">
        <v>4.3478260869565215</v>
      </c>
      <c r="BF27" s="48">
        <v>0</v>
      </c>
      <c r="BG27" s="49">
        <v>0</v>
      </c>
      <c r="BH27" s="48">
        <v>0</v>
      </c>
      <c r="BI27" s="49">
        <v>0</v>
      </c>
      <c r="BJ27" s="48">
        <v>44</v>
      </c>
      <c r="BK27" s="49">
        <v>95.65217391304348</v>
      </c>
      <c r="BL27" s="48">
        <v>46</v>
      </c>
    </row>
    <row r="28" spans="1:64" ht="15">
      <c r="A28" s="64" t="s">
        <v>225</v>
      </c>
      <c r="B28" s="64" t="s">
        <v>268</v>
      </c>
      <c r="C28" s="65" t="s">
        <v>3727</v>
      </c>
      <c r="D28" s="66">
        <v>3</v>
      </c>
      <c r="E28" s="67" t="s">
        <v>132</v>
      </c>
      <c r="F28" s="68">
        <v>35</v>
      </c>
      <c r="G28" s="65"/>
      <c r="H28" s="69"/>
      <c r="I28" s="70"/>
      <c r="J28" s="70"/>
      <c r="K28" s="34" t="s">
        <v>65</v>
      </c>
      <c r="L28" s="77">
        <v>28</v>
      </c>
      <c r="M28" s="77"/>
      <c r="N28" s="72"/>
      <c r="O28" s="79" t="s">
        <v>349</v>
      </c>
      <c r="P28" s="81">
        <v>43618.93170138889</v>
      </c>
      <c r="Q28" s="79" t="s">
        <v>363</v>
      </c>
      <c r="R28" s="79"/>
      <c r="S28" s="79"/>
      <c r="T28" s="79"/>
      <c r="U28" s="79"/>
      <c r="V28" s="82" t="s">
        <v>855</v>
      </c>
      <c r="W28" s="81">
        <v>43618.93170138889</v>
      </c>
      <c r="X28" s="82" t="s">
        <v>930</v>
      </c>
      <c r="Y28" s="79"/>
      <c r="Z28" s="79"/>
      <c r="AA28" s="85" t="s">
        <v>1206</v>
      </c>
      <c r="AB28" s="79"/>
      <c r="AC28" s="79" t="b">
        <v>0</v>
      </c>
      <c r="AD28" s="79">
        <v>0</v>
      </c>
      <c r="AE28" s="85" t="s">
        <v>1504</v>
      </c>
      <c r="AF28" s="79" t="b">
        <v>1</v>
      </c>
      <c r="AG28" s="79" t="s">
        <v>1555</v>
      </c>
      <c r="AH28" s="79"/>
      <c r="AI28" s="85" t="s">
        <v>1560</v>
      </c>
      <c r="AJ28" s="79" t="b">
        <v>0</v>
      </c>
      <c r="AK28" s="79">
        <v>39</v>
      </c>
      <c r="AL28" s="85" t="s">
        <v>1378</v>
      </c>
      <c r="AM28" s="79" t="s">
        <v>1566</v>
      </c>
      <c r="AN28" s="79" t="b">
        <v>0</v>
      </c>
      <c r="AO28" s="85" t="s">
        <v>1378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1</v>
      </c>
      <c r="BD28" s="48"/>
      <c r="BE28" s="49"/>
      <c r="BF28" s="48"/>
      <c r="BG28" s="49"/>
      <c r="BH28" s="48"/>
      <c r="BI28" s="49"/>
      <c r="BJ28" s="48"/>
      <c r="BK28" s="49"/>
      <c r="BL28" s="48"/>
    </row>
    <row r="29" spans="1:64" ht="15">
      <c r="A29" s="64" t="s">
        <v>225</v>
      </c>
      <c r="B29" s="64" t="s">
        <v>282</v>
      </c>
      <c r="C29" s="65" t="s">
        <v>3727</v>
      </c>
      <c r="D29" s="66">
        <v>3</v>
      </c>
      <c r="E29" s="67" t="s">
        <v>132</v>
      </c>
      <c r="F29" s="68">
        <v>35</v>
      </c>
      <c r="G29" s="65"/>
      <c r="H29" s="69"/>
      <c r="I29" s="70"/>
      <c r="J29" s="70"/>
      <c r="K29" s="34" t="s">
        <v>65</v>
      </c>
      <c r="L29" s="77">
        <v>29</v>
      </c>
      <c r="M29" s="77"/>
      <c r="N29" s="72"/>
      <c r="O29" s="79" t="s">
        <v>349</v>
      </c>
      <c r="P29" s="81">
        <v>43618.93170138889</v>
      </c>
      <c r="Q29" s="79" t="s">
        <v>363</v>
      </c>
      <c r="R29" s="79"/>
      <c r="S29" s="79"/>
      <c r="T29" s="79"/>
      <c r="U29" s="79"/>
      <c r="V29" s="82" t="s">
        <v>855</v>
      </c>
      <c r="W29" s="81">
        <v>43618.93170138889</v>
      </c>
      <c r="X29" s="82" t="s">
        <v>930</v>
      </c>
      <c r="Y29" s="79"/>
      <c r="Z29" s="79"/>
      <c r="AA29" s="85" t="s">
        <v>1206</v>
      </c>
      <c r="AB29" s="79"/>
      <c r="AC29" s="79" t="b">
        <v>0</v>
      </c>
      <c r="AD29" s="79">
        <v>0</v>
      </c>
      <c r="AE29" s="85" t="s">
        <v>1504</v>
      </c>
      <c r="AF29" s="79" t="b">
        <v>1</v>
      </c>
      <c r="AG29" s="79" t="s">
        <v>1555</v>
      </c>
      <c r="AH29" s="79"/>
      <c r="AI29" s="85" t="s">
        <v>1560</v>
      </c>
      <c r="AJ29" s="79" t="b">
        <v>0</v>
      </c>
      <c r="AK29" s="79">
        <v>39</v>
      </c>
      <c r="AL29" s="85" t="s">
        <v>1378</v>
      </c>
      <c r="AM29" s="79" t="s">
        <v>1566</v>
      </c>
      <c r="AN29" s="79" t="b">
        <v>0</v>
      </c>
      <c r="AO29" s="85" t="s">
        <v>1378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27</v>
      </c>
      <c r="BK29" s="49">
        <v>100</v>
      </c>
      <c r="BL29" s="48">
        <v>27</v>
      </c>
    </row>
    <row r="30" spans="1:64" ht="15">
      <c r="A30" s="64" t="s">
        <v>226</v>
      </c>
      <c r="B30" s="64" t="s">
        <v>268</v>
      </c>
      <c r="C30" s="65" t="s">
        <v>3727</v>
      </c>
      <c r="D30" s="66">
        <v>3</v>
      </c>
      <c r="E30" s="67" t="s">
        <v>132</v>
      </c>
      <c r="F30" s="68">
        <v>35</v>
      </c>
      <c r="G30" s="65"/>
      <c r="H30" s="69"/>
      <c r="I30" s="70"/>
      <c r="J30" s="70"/>
      <c r="K30" s="34" t="s">
        <v>65</v>
      </c>
      <c r="L30" s="77">
        <v>30</v>
      </c>
      <c r="M30" s="77"/>
      <c r="N30" s="72"/>
      <c r="O30" s="79" t="s">
        <v>349</v>
      </c>
      <c r="P30" s="81">
        <v>43618.9350462963</v>
      </c>
      <c r="Q30" s="79" t="s">
        <v>363</v>
      </c>
      <c r="R30" s="79"/>
      <c r="S30" s="79"/>
      <c r="T30" s="79"/>
      <c r="U30" s="79"/>
      <c r="V30" s="82" t="s">
        <v>856</v>
      </c>
      <c r="W30" s="81">
        <v>43618.9350462963</v>
      </c>
      <c r="X30" s="82" t="s">
        <v>931</v>
      </c>
      <c r="Y30" s="79"/>
      <c r="Z30" s="79"/>
      <c r="AA30" s="85" t="s">
        <v>1207</v>
      </c>
      <c r="AB30" s="79"/>
      <c r="AC30" s="79" t="b">
        <v>0</v>
      </c>
      <c r="AD30" s="79">
        <v>0</v>
      </c>
      <c r="AE30" s="85" t="s">
        <v>1504</v>
      </c>
      <c r="AF30" s="79" t="b">
        <v>1</v>
      </c>
      <c r="AG30" s="79" t="s">
        <v>1555</v>
      </c>
      <c r="AH30" s="79"/>
      <c r="AI30" s="85" t="s">
        <v>1560</v>
      </c>
      <c r="AJ30" s="79" t="b">
        <v>0</v>
      </c>
      <c r="AK30" s="79">
        <v>39</v>
      </c>
      <c r="AL30" s="85" t="s">
        <v>1378</v>
      </c>
      <c r="AM30" s="79" t="s">
        <v>1567</v>
      </c>
      <c r="AN30" s="79" t="b">
        <v>0</v>
      </c>
      <c r="AO30" s="85" t="s">
        <v>1378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1</v>
      </c>
      <c r="BD30" s="48"/>
      <c r="BE30" s="49"/>
      <c r="BF30" s="48"/>
      <c r="BG30" s="49"/>
      <c r="BH30" s="48"/>
      <c r="BI30" s="49"/>
      <c r="BJ30" s="48"/>
      <c r="BK30" s="49"/>
      <c r="BL30" s="48"/>
    </row>
    <row r="31" spans="1:64" ht="15">
      <c r="A31" s="64" t="s">
        <v>226</v>
      </c>
      <c r="B31" s="64" t="s">
        <v>282</v>
      </c>
      <c r="C31" s="65" t="s">
        <v>3727</v>
      </c>
      <c r="D31" s="66">
        <v>3</v>
      </c>
      <c r="E31" s="67" t="s">
        <v>132</v>
      </c>
      <c r="F31" s="68">
        <v>35</v>
      </c>
      <c r="G31" s="65"/>
      <c r="H31" s="69"/>
      <c r="I31" s="70"/>
      <c r="J31" s="70"/>
      <c r="K31" s="34" t="s">
        <v>65</v>
      </c>
      <c r="L31" s="77">
        <v>31</v>
      </c>
      <c r="M31" s="77"/>
      <c r="N31" s="72"/>
      <c r="O31" s="79" t="s">
        <v>349</v>
      </c>
      <c r="P31" s="81">
        <v>43618.9350462963</v>
      </c>
      <c r="Q31" s="79" t="s">
        <v>363</v>
      </c>
      <c r="R31" s="79"/>
      <c r="S31" s="79"/>
      <c r="T31" s="79"/>
      <c r="U31" s="79"/>
      <c r="V31" s="82" t="s">
        <v>856</v>
      </c>
      <c r="W31" s="81">
        <v>43618.9350462963</v>
      </c>
      <c r="X31" s="82" t="s">
        <v>931</v>
      </c>
      <c r="Y31" s="79"/>
      <c r="Z31" s="79"/>
      <c r="AA31" s="85" t="s">
        <v>1207</v>
      </c>
      <c r="AB31" s="79"/>
      <c r="AC31" s="79" t="b">
        <v>0</v>
      </c>
      <c r="AD31" s="79">
        <v>0</v>
      </c>
      <c r="AE31" s="85" t="s">
        <v>1504</v>
      </c>
      <c r="AF31" s="79" t="b">
        <v>1</v>
      </c>
      <c r="AG31" s="79" t="s">
        <v>1555</v>
      </c>
      <c r="AH31" s="79"/>
      <c r="AI31" s="85" t="s">
        <v>1560</v>
      </c>
      <c r="AJ31" s="79" t="b">
        <v>0</v>
      </c>
      <c r="AK31" s="79">
        <v>39</v>
      </c>
      <c r="AL31" s="85" t="s">
        <v>1378</v>
      </c>
      <c r="AM31" s="79" t="s">
        <v>1567</v>
      </c>
      <c r="AN31" s="79" t="b">
        <v>0</v>
      </c>
      <c r="AO31" s="85" t="s">
        <v>1378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27</v>
      </c>
      <c r="BK31" s="49">
        <v>100</v>
      </c>
      <c r="BL31" s="48">
        <v>27</v>
      </c>
    </row>
    <row r="32" spans="1:64" ht="15">
      <c r="A32" s="64" t="s">
        <v>227</v>
      </c>
      <c r="B32" s="64" t="s">
        <v>268</v>
      </c>
      <c r="C32" s="65" t="s">
        <v>3727</v>
      </c>
      <c r="D32" s="66">
        <v>3</v>
      </c>
      <c r="E32" s="67" t="s">
        <v>132</v>
      </c>
      <c r="F32" s="68">
        <v>35</v>
      </c>
      <c r="G32" s="65"/>
      <c r="H32" s="69"/>
      <c r="I32" s="70"/>
      <c r="J32" s="70"/>
      <c r="K32" s="34" t="s">
        <v>65</v>
      </c>
      <c r="L32" s="77">
        <v>32</v>
      </c>
      <c r="M32" s="77"/>
      <c r="N32" s="72"/>
      <c r="O32" s="79" t="s">
        <v>349</v>
      </c>
      <c r="P32" s="81">
        <v>43618.96497685185</v>
      </c>
      <c r="Q32" s="79" t="s">
        <v>363</v>
      </c>
      <c r="R32" s="79"/>
      <c r="S32" s="79"/>
      <c r="T32" s="79"/>
      <c r="U32" s="79"/>
      <c r="V32" s="82" t="s">
        <v>857</v>
      </c>
      <c r="W32" s="81">
        <v>43618.96497685185</v>
      </c>
      <c r="X32" s="82" t="s">
        <v>932</v>
      </c>
      <c r="Y32" s="79"/>
      <c r="Z32" s="79"/>
      <c r="AA32" s="85" t="s">
        <v>1208</v>
      </c>
      <c r="AB32" s="79"/>
      <c r="AC32" s="79" t="b">
        <v>0</v>
      </c>
      <c r="AD32" s="79">
        <v>0</v>
      </c>
      <c r="AE32" s="85" t="s">
        <v>1504</v>
      </c>
      <c r="AF32" s="79" t="b">
        <v>1</v>
      </c>
      <c r="AG32" s="79" t="s">
        <v>1555</v>
      </c>
      <c r="AH32" s="79"/>
      <c r="AI32" s="85" t="s">
        <v>1560</v>
      </c>
      <c r="AJ32" s="79" t="b">
        <v>0</v>
      </c>
      <c r="AK32" s="79">
        <v>39</v>
      </c>
      <c r="AL32" s="85" t="s">
        <v>1378</v>
      </c>
      <c r="AM32" s="79" t="s">
        <v>1567</v>
      </c>
      <c r="AN32" s="79" t="b">
        <v>0</v>
      </c>
      <c r="AO32" s="85" t="s">
        <v>1378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227</v>
      </c>
      <c r="B33" s="64" t="s">
        <v>282</v>
      </c>
      <c r="C33" s="65" t="s">
        <v>3727</v>
      </c>
      <c r="D33" s="66">
        <v>3</v>
      </c>
      <c r="E33" s="67" t="s">
        <v>132</v>
      </c>
      <c r="F33" s="68">
        <v>35</v>
      </c>
      <c r="G33" s="65"/>
      <c r="H33" s="69"/>
      <c r="I33" s="70"/>
      <c r="J33" s="70"/>
      <c r="K33" s="34" t="s">
        <v>65</v>
      </c>
      <c r="L33" s="77">
        <v>33</v>
      </c>
      <c r="M33" s="77"/>
      <c r="N33" s="72"/>
      <c r="O33" s="79" t="s">
        <v>349</v>
      </c>
      <c r="P33" s="81">
        <v>43618.96497685185</v>
      </c>
      <c r="Q33" s="79" t="s">
        <v>363</v>
      </c>
      <c r="R33" s="79"/>
      <c r="S33" s="79"/>
      <c r="T33" s="79"/>
      <c r="U33" s="79"/>
      <c r="V33" s="82" t="s">
        <v>857</v>
      </c>
      <c r="W33" s="81">
        <v>43618.96497685185</v>
      </c>
      <c r="X33" s="82" t="s">
        <v>932</v>
      </c>
      <c r="Y33" s="79"/>
      <c r="Z33" s="79"/>
      <c r="AA33" s="85" t="s">
        <v>1208</v>
      </c>
      <c r="AB33" s="79"/>
      <c r="AC33" s="79" t="b">
        <v>0</v>
      </c>
      <c r="AD33" s="79">
        <v>0</v>
      </c>
      <c r="AE33" s="85" t="s">
        <v>1504</v>
      </c>
      <c r="AF33" s="79" t="b">
        <v>1</v>
      </c>
      <c r="AG33" s="79" t="s">
        <v>1555</v>
      </c>
      <c r="AH33" s="79"/>
      <c r="AI33" s="85" t="s">
        <v>1560</v>
      </c>
      <c r="AJ33" s="79" t="b">
        <v>0</v>
      </c>
      <c r="AK33" s="79">
        <v>39</v>
      </c>
      <c r="AL33" s="85" t="s">
        <v>1378</v>
      </c>
      <c r="AM33" s="79" t="s">
        <v>1567</v>
      </c>
      <c r="AN33" s="79" t="b">
        <v>0</v>
      </c>
      <c r="AO33" s="85" t="s">
        <v>1378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27</v>
      </c>
      <c r="BK33" s="49">
        <v>100</v>
      </c>
      <c r="BL33" s="48">
        <v>27</v>
      </c>
    </row>
    <row r="34" spans="1:64" ht="15">
      <c r="A34" s="64" t="s">
        <v>228</v>
      </c>
      <c r="B34" s="64" t="s">
        <v>268</v>
      </c>
      <c r="C34" s="65" t="s">
        <v>3727</v>
      </c>
      <c r="D34" s="66">
        <v>3</v>
      </c>
      <c r="E34" s="67" t="s">
        <v>132</v>
      </c>
      <c r="F34" s="68">
        <v>35</v>
      </c>
      <c r="G34" s="65"/>
      <c r="H34" s="69"/>
      <c r="I34" s="70"/>
      <c r="J34" s="70"/>
      <c r="K34" s="34" t="s">
        <v>65</v>
      </c>
      <c r="L34" s="77">
        <v>34</v>
      </c>
      <c r="M34" s="77"/>
      <c r="N34" s="72"/>
      <c r="O34" s="79" t="s">
        <v>349</v>
      </c>
      <c r="P34" s="81">
        <v>43618.96550925926</v>
      </c>
      <c r="Q34" s="79" t="s">
        <v>363</v>
      </c>
      <c r="R34" s="79"/>
      <c r="S34" s="79"/>
      <c r="T34" s="79"/>
      <c r="U34" s="79"/>
      <c r="V34" s="82" t="s">
        <v>858</v>
      </c>
      <c r="W34" s="81">
        <v>43618.96550925926</v>
      </c>
      <c r="X34" s="82" t="s">
        <v>933</v>
      </c>
      <c r="Y34" s="79"/>
      <c r="Z34" s="79"/>
      <c r="AA34" s="85" t="s">
        <v>1209</v>
      </c>
      <c r="AB34" s="79"/>
      <c r="AC34" s="79" t="b">
        <v>0</v>
      </c>
      <c r="AD34" s="79">
        <v>0</v>
      </c>
      <c r="AE34" s="85" t="s">
        <v>1504</v>
      </c>
      <c r="AF34" s="79" t="b">
        <v>1</v>
      </c>
      <c r="AG34" s="79" t="s">
        <v>1555</v>
      </c>
      <c r="AH34" s="79"/>
      <c r="AI34" s="85" t="s">
        <v>1560</v>
      </c>
      <c r="AJ34" s="79" t="b">
        <v>0</v>
      </c>
      <c r="AK34" s="79">
        <v>39</v>
      </c>
      <c r="AL34" s="85" t="s">
        <v>1378</v>
      </c>
      <c r="AM34" s="79" t="s">
        <v>1564</v>
      </c>
      <c r="AN34" s="79" t="b">
        <v>0</v>
      </c>
      <c r="AO34" s="85" t="s">
        <v>1378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1</v>
      </c>
      <c r="BD34" s="48"/>
      <c r="BE34" s="49"/>
      <c r="BF34" s="48"/>
      <c r="BG34" s="49"/>
      <c r="BH34" s="48"/>
      <c r="BI34" s="49"/>
      <c r="BJ34" s="48"/>
      <c r="BK34" s="49"/>
      <c r="BL34" s="48"/>
    </row>
    <row r="35" spans="1:64" ht="15">
      <c r="A35" s="64" t="s">
        <v>228</v>
      </c>
      <c r="B35" s="64" t="s">
        <v>282</v>
      </c>
      <c r="C35" s="65" t="s">
        <v>3727</v>
      </c>
      <c r="D35" s="66">
        <v>3</v>
      </c>
      <c r="E35" s="67" t="s">
        <v>132</v>
      </c>
      <c r="F35" s="68">
        <v>35</v>
      </c>
      <c r="G35" s="65"/>
      <c r="H35" s="69"/>
      <c r="I35" s="70"/>
      <c r="J35" s="70"/>
      <c r="K35" s="34" t="s">
        <v>65</v>
      </c>
      <c r="L35" s="77">
        <v>35</v>
      </c>
      <c r="M35" s="77"/>
      <c r="N35" s="72"/>
      <c r="O35" s="79" t="s">
        <v>349</v>
      </c>
      <c r="P35" s="81">
        <v>43618.96550925926</v>
      </c>
      <c r="Q35" s="79" t="s">
        <v>363</v>
      </c>
      <c r="R35" s="79"/>
      <c r="S35" s="79"/>
      <c r="T35" s="79"/>
      <c r="U35" s="79"/>
      <c r="V35" s="82" t="s">
        <v>858</v>
      </c>
      <c r="W35" s="81">
        <v>43618.96550925926</v>
      </c>
      <c r="X35" s="82" t="s">
        <v>933</v>
      </c>
      <c r="Y35" s="79"/>
      <c r="Z35" s="79"/>
      <c r="AA35" s="85" t="s">
        <v>1209</v>
      </c>
      <c r="AB35" s="79"/>
      <c r="AC35" s="79" t="b">
        <v>0</v>
      </c>
      <c r="AD35" s="79">
        <v>0</v>
      </c>
      <c r="AE35" s="85" t="s">
        <v>1504</v>
      </c>
      <c r="AF35" s="79" t="b">
        <v>1</v>
      </c>
      <c r="AG35" s="79" t="s">
        <v>1555</v>
      </c>
      <c r="AH35" s="79"/>
      <c r="AI35" s="85" t="s">
        <v>1560</v>
      </c>
      <c r="AJ35" s="79" t="b">
        <v>0</v>
      </c>
      <c r="AK35" s="79">
        <v>39</v>
      </c>
      <c r="AL35" s="85" t="s">
        <v>1378</v>
      </c>
      <c r="AM35" s="79" t="s">
        <v>1564</v>
      </c>
      <c r="AN35" s="79" t="b">
        <v>0</v>
      </c>
      <c r="AO35" s="85" t="s">
        <v>1378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27</v>
      </c>
      <c r="BK35" s="49">
        <v>100</v>
      </c>
      <c r="BL35" s="48">
        <v>27</v>
      </c>
    </row>
    <row r="36" spans="1:64" ht="15">
      <c r="A36" s="64" t="s">
        <v>229</v>
      </c>
      <c r="B36" s="64" t="s">
        <v>268</v>
      </c>
      <c r="C36" s="65" t="s">
        <v>3727</v>
      </c>
      <c r="D36" s="66">
        <v>3</v>
      </c>
      <c r="E36" s="67" t="s">
        <v>132</v>
      </c>
      <c r="F36" s="68">
        <v>35</v>
      </c>
      <c r="G36" s="65"/>
      <c r="H36" s="69"/>
      <c r="I36" s="70"/>
      <c r="J36" s="70"/>
      <c r="K36" s="34" t="s">
        <v>65</v>
      </c>
      <c r="L36" s="77">
        <v>36</v>
      </c>
      <c r="M36" s="77"/>
      <c r="N36" s="72"/>
      <c r="O36" s="79" t="s">
        <v>349</v>
      </c>
      <c r="P36" s="81">
        <v>43618.9662962963</v>
      </c>
      <c r="Q36" s="79" t="s">
        <v>363</v>
      </c>
      <c r="R36" s="79"/>
      <c r="S36" s="79"/>
      <c r="T36" s="79"/>
      <c r="U36" s="79"/>
      <c r="V36" s="82" t="s">
        <v>859</v>
      </c>
      <c r="W36" s="81">
        <v>43618.9662962963</v>
      </c>
      <c r="X36" s="82" t="s">
        <v>934</v>
      </c>
      <c r="Y36" s="79"/>
      <c r="Z36" s="79"/>
      <c r="AA36" s="85" t="s">
        <v>1210</v>
      </c>
      <c r="AB36" s="79"/>
      <c r="AC36" s="79" t="b">
        <v>0</v>
      </c>
      <c r="AD36" s="79">
        <v>0</v>
      </c>
      <c r="AE36" s="85" t="s">
        <v>1504</v>
      </c>
      <c r="AF36" s="79" t="b">
        <v>1</v>
      </c>
      <c r="AG36" s="79" t="s">
        <v>1555</v>
      </c>
      <c r="AH36" s="79"/>
      <c r="AI36" s="85" t="s">
        <v>1560</v>
      </c>
      <c r="AJ36" s="79" t="b">
        <v>0</v>
      </c>
      <c r="AK36" s="79">
        <v>39</v>
      </c>
      <c r="AL36" s="85" t="s">
        <v>1378</v>
      </c>
      <c r="AM36" s="79" t="s">
        <v>1564</v>
      </c>
      <c r="AN36" s="79" t="b">
        <v>0</v>
      </c>
      <c r="AO36" s="85" t="s">
        <v>1378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1</v>
      </c>
      <c r="BD36" s="48"/>
      <c r="BE36" s="49"/>
      <c r="BF36" s="48"/>
      <c r="BG36" s="49"/>
      <c r="BH36" s="48"/>
      <c r="BI36" s="49"/>
      <c r="BJ36" s="48"/>
      <c r="BK36" s="49"/>
      <c r="BL36" s="48"/>
    </row>
    <row r="37" spans="1:64" ht="15">
      <c r="A37" s="64" t="s">
        <v>229</v>
      </c>
      <c r="B37" s="64" t="s">
        <v>282</v>
      </c>
      <c r="C37" s="65" t="s">
        <v>3727</v>
      </c>
      <c r="D37" s="66">
        <v>3</v>
      </c>
      <c r="E37" s="67" t="s">
        <v>132</v>
      </c>
      <c r="F37" s="68">
        <v>35</v>
      </c>
      <c r="G37" s="65"/>
      <c r="H37" s="69"/>
      <c r="I37" s="70"/>
      <c r="J37" s="70"/>
      <c r="K37" s="34" t="s">
        <v>65</v>
      </c>
      <c r="L37" s="77">
        <v>37</v>
      </c>
      <c r="M37" s="77"/>
      <c r="N37" s="72"/>
      <c r="O37" s="79" t="s">
        <v>349</v>
      </c>
      <c r="P37" s="81">
        <v>43618.9662962963</v>
      </c>
      <c r="Q37" s="79" t="s">
        <v>363</v>
      </c>
      <c r="R37" s="79"/>
      <c r="S37" s="79"/>
      <c r="T37" s="79"/>
      <c r="U37" s="79"/>
      <c r="V37" s="82" t="s">
        <v>859</v>
      </c>
      <c r="W37" s="81">
        <v>43618.9662962963</v>
      </c>
      <c r="X37" s="82" t="s">
        <v>934</v>
      </c>
      <c r="Y37" s="79"/>
      <c r="Z37" s="79"/>
      <c r="AA37" s="85" t="s">
        <v>1210</v>
      </c>
      <c r="AB37" s="79"/>
      <c r="AC37" s="79" t="b">
        <v>0</v>
      </c>
      <c r="AD37" s="79">
        <v>0</v>
      </c>
      <c r="AE37" s="85" t="s">
        <v>1504</v>
      </c>
      <c r="AF37" s="79" t="b">
        <v>1</v>
      </c>
      <c r="AG37" s="79" t="s">
        <v>1555</v>
      </c>
      <c r="AH37" s="79"/>
      <c r="AI37" s="85" t="s">
        <v>1560</v>
      </c>
      <c r="AJ37" s="79" t="b">
        <v>0</v>
      </c>
      <c r="AK37" s="79">
        <v>39</v>
      </c>
      <c r="AL37" s="85" t="s">
        <v>1378</v>
      </c>
      <c r="AM37" s="79" t="s">
        <v>1564</v>
      </c>
      <c r="AN37" s="79" t="b">
        <v>0</v>
      </c>
      <c r="AO37" s="85" t="s">
        <v>1378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27</v>
      </c>
      <c r="BK37" s="49">
        <v>100</v>
      </c>
      <c r="BL37" s="48">
        <v>27</v>
      </c>
    </row>
    <row r="38" spans="1:64" ht="15">
      <c r="A38" s="64" t="s">
        <v>230</v>
      </c>
      <c r="B38" s="64" t="s">
        <v>268</v>
      </c>
      <c r="C38" s="65" t="s">
        <v>3727</v>
      </c>
      <c r="D38" s="66">
        <v>3</v>
      </c>
      <c r="E38" s="67" t="s">
        <v>132</v>
      </c>
      <c r="F38" s="68">
        <v>35</v>
      </c>
      <c r="G38" s="65"/>
      <c r="H38" s="69"/>
      <c r="I38" s="70"/>
      <c r="J38" s="70"/>
      <c r="K38" s="34" t="s">
        <v>65</v>
      </c>
      <c r="L38" s="77">
        <v>38</v>
      </c>
      <c r="M38" s="77"/>
      <c r="N38" s="72"/>
      <c r="O38" s="79" t="s">
        <v>349</v>
      </c>
      <c r="P38" s="81">
        <v>43618.968564814815</v>
      </c>
      <c r="Q38" s="79" t="s">
        <v>363</v>
      </c>
      <c r="R38" s="79"/>
      <c r="S38" s="79"/>
      <c r="T38" s="79"/>
      <c r="U38" s="79"/>
      <c r="V38" s="82" t="s">
        <v>860</v>
      </c>
      <c r="W38" s="81">
        <v>43618.968564814815</v>
      </c>
      <c r="X38" s="82" t="s">
        <v>935</v>
      </c>
      <c r="Y38" s="79"/>
      <c r="Z38" s="79"/>
      <c r="AA38" s="85" t="s">
        <v>1211</v>
      </c>
      <c r="AB38" s="79"/>
      <c r="AC38" s="79" t="b">
        <v>0</v>
      </c>
      <c r="AD38" s="79">
        <v>0</v>
      </c>
      <c r="AE38" s="85" t="s">
        <v>1504</v>
      </c>
      <c r="AF38" s="79" t="b">
        <v>1</v>
      </c>
      <c r="AG38" s="79" t="s">
        <v>1555</v>
      </c>
      <c r="AH38" s="79"/>
      <c r="AI38" s="85" t="s">
        <v>1560</v>
      </c>
      <c r="AJ38" s="79" t="b">
        <v>0</v>
      </c>
      <c r="AK38" s="79">
        <v>39</v>
      </c>
      <c r="AL38" s="85" t="s">
        <v>1378</v>
      </c>
      <c r="AM38" s="79" t="s">
        <v>1570</v>
      </c>
      <c r="AN38" s="79" t="b">
        <v>0</v>
      </c>
      <c r="AO38" s="85" t="s">
        <v>1378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1</v>
      </c>
      <c r="BD38" s="48"/>
      <c r="BE38" s="49"/>
      <c r="BF38" s="48"/>
      <c r="BG38" s="49"/>
      <c r="BH38" s="48"/>
      <c r="BI38" s="49"/>
      <c r="BJ38" s="48"/>
      <c r="BK38" s="49"/>
      <c r="BL38" s="48"/>
    </row>
    <row r="39" spans="1:64" ht="15">
      <c r="A39" s="64" t="s">
        <v>230</v>
      </c>
      <c r="B39" s="64" t="s">
        <v>282</v>
      </c>
      <c r="C39" s="65" t="s">
        <v>3727</v>
      </c>
      <c r="D39" s="66">
        <v>3</v>
      </c>
      <c r="E39" s="67" t="s">
        <v>132</v>
      </c>
      <c r="F39" s="68">
        <v>35</v>
      </c>
      <c r="G39" s="65"/>
      <c r="H39" s="69"/>
      <c r="I39" s="70"/>
      <c r="J39" s="70"/>
      <c r="K39" s="34" t="s">
        <v>65</v>
      </c>
      <c r="L39" s="77">
        <v>39</v>
      </c>
      <c r="M39" s="77"/>
      <c r="N39" s="72"/>
      <c r="O39" s="79" t="s">
        <v>349</v>
      </c>
      <c r="P39" s="81">
        <v>43618.968564814815</v>
      </c>
      <c r="Q39" s="79" t="s">
        <v>363</v>
      </c>
      <c r="R39" s="79"/>
      <c r="S39" s="79"/>
      <c r="T39" s="79"/>
      <c r="U39" s="79"/>
      <c r="V39" s="82" t="s">
        <v>860</v>
      </c>
      <c r="W39" s="81">
        <v>43618.968564814815</v>
      </c>
      <c r="X39" s="82" t="s">
        <v>935</v>
      </c>
      <c r="Y39" s="79"/>
      <c r="Z39" s="79"/>
      <c r="AA39" s="85" t="s">
        <v>1211</v>
      </c>
      <c r="AB39" s="79"/>
      <c r="AC39" s="79" t="b">
        <v>0</v>
      </c>
      <c r="AD39" s="79">
        <v>0</v>
      </c>
      <c r="AE39" s="85" t="s">
        <v>1504</v>
      </c>
      <c r="AF39" s="79" t="b">
        <v>1</v>
      </c>
      <c r="AG39" s="79" t="s">
        <v>1555</v>
      </c>
      <c r="AH39" s="79"/>
      <c r="AI39" s="85" t="s">
        <v>1560</v>
      </c>
      <c r="AJ39" s="79" t="b">
        <v>0</v>
      </c>
      <c r="AK39" s="79">
        <v>39</v>
      </c>
      <c r="AL39" s="85" t="s">
        <v>1378</v>
      </c>
      <c r="AM39" s="79" t="s">
        <v>1570</v>
      </c>
      <c r="AN39" s="79" t="b">
        <v>0</v>
      </c>
      <c r="AO39" s="85" t="s">
        <v>1378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27</v>
      </c>
      <c r="BK39" s="49">
        <v>100</v>
      </c>
      <c r="BL39" s="48">
        <v>27</v>
      </c>
    </row>
    <row r="40" spans="1:64" ht="15">
      <c r="A40" s="64" t="s">
        <v>231</v>
      </c>
      <c r="B40" s="64" t="s">
        <v>268</v>
      </c>
      <c r="C40" s="65" t="s">
        <v>3727</v>
      </c>
      <c r="D40" s="66">
        <v>3</v>
      </c>
      <c r="E40" s="67" t="s">
        <v>132</v>
      </c>
      <c r="F40" s="68">
        <v>35</v>
      </c>
      <c r="G40" s="65"/>
      <c r="H40" s="69"/>
      <c r="I40" s="70"/>
      <c r="J40" s="70"/>
      <c r="K40" s="34" t="s">
        <v>65</v>
      </c>
      <c r="L40" s="77">
        <v>40</v>
      </c>
      <c r="M40" s="77"/>
      <c r="N40" s="72"/>
      <c r="O40" s="79" t="s">
        <v>349</v>
      </c>
      <c r="P40" s="81">
        <v>43619.080983796295</v>
      </c>
      <c r="Q40" s="79" t="s">
        <v>363</v>
      </c>
      <c r="R40" s="79"/>
      <c r="S40" s="79"/>
      <c r="T40" s="79"/>
      <c r="U40" s="79"/>
      <c r="V40" s="82" t="s">
        <v>861</v>
      </c>
      <c r="W40" s="81">
        <v>43619.080983796295</v>
      </c>
      <c r="X40" s="82" t="s">
        <v>936</v>
      </c>
      <c r="Y40" s="79"/>
      <c r="Z40" s="79"/>
      <c r="AA40" s="85" t="s">
        <v>1212</v>
      </c>
      <c r="AB40" s="79"/>
      <c r="AC40" s="79" t="b">
        <v>0</v>
      </c>
      <c r="AD40" s="79">
        <v>0</v>
      </c>
      <c r="AE40" s="85" t="s">
        <v>1504</v>
      </c>
      <c r="AF40" s="79" t="b">
        <v>1</v>
      </c>
      <c r="AG40" s="79" t="s">
        <v>1555</v>
      </c>
      <c r="AH40" s="79"/>
      <c r="AI40" s="85" t="s">
        <v>1560</v>
      </c>
      <c r="AJ40" s="79" t="b">
        <v>0</v>
      </c>
      <c r="AK40" s="79">
        <v>39</v>
      </c>
      <c r="AL40" s="85" t="s">
        <v>1378</v>
      </c>
      <c r="AM40" s="79" t="s">
        <v>1565</v>
      </c>
      <c r="AN40" s="79" t="b">
        <v>0</v>
      </c>
      <c r="AO40" s="85" t="s">
        <v>1378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1</v>
      </c>
      <c r="BD40" s="48"/>
      <c r="BE40" s="49"/>
      <c r="BF40" s="48"/>
      <c r="BG40" s="49"/>
      <c r="BH40" s="48"/>
      <c r="BI40" s="49"/>
      <c r="BJ40" s="48"/>
      <c r="BK40" s="49"/>
      <c r="BL40" s="48"/>
    </row>
    <row r="41" spans="1:64" ht="15">
      <c r="A41" s="64" t="s">
        <v>231</v>
      </c>
      <c r="B41" s="64" t="s">
        <v>282</v>
      </c>
      <c r="C41" s="65" t="s">
        <v>3727</v>
      </c>
      <c r="D41" s="66">
        <v>3</v>
      </c>
      <c r="E41" s="67" t="s">
        <v>132</v>
      </c>
      <c r="F41" s="68">
        <v>35</v>
      </c>
      <c r="G41" s="65"/>
      <c r="H41" s="69"/>
      <c r="I41" s="70"/>
      <c r="J41" s="70"/>
      <c r="K41" s="34" t="s">
        <v>65</v>
      </c>
      <c r="L41" s="77">
        <v>41</v>
      </c>
      <c r="M41" s="77"/>
      <c r="N41" s="72"/>
      <c r="O41" s="79" t="s">
        <v>349</v>
      </c>
      <c r="P41" s="81">
        <v>43619.080983796295</v>
      </c>
      <c r="Q41" s="79" t="s">
        <v>363</v>
      </c>
      <c r="R41" s="79"/>
      <c r="S41" s="79"/>
      <c r="T41" s="79"/>
      <c r="U41" s="79"/>
      <c r="V41" s="82" t="s">
        <v>861</v>
      </c>
      <c r="W41" s="81">
        <v>43619.080983796295</v>
      </c>
      <c r="X41" s="82" t="s">
        <v>936</v>
      </c>
      <c r="Y41" s="79"/>
      <c r="Z41" s="79"/>
      <c r="AA41" s="85" t="s">
        <v>1212</v>
      </c>
      <c r="AB41" s="79"/>
      <c r="AC41" s="79" t="b">
        <v>0</v>
      </c>
      <c r="AD41" s="79">
        <v>0</v>
      </c>
      <c r="AE41" s="85" t="s">
        <v>1504</v>
      </c>
      <c r="AF41" s="79" t="b">
        <v>1</v>
      </c>
      <c r="AG41" s="79" t="s">
        <v>1555</v>
      </c>
      <c r="AH41" s="79"/>
      <c r="AI41" s="85" t="s">
        <v>1560</v>
      </c>
      <c r="AJ41" s="79" t="b">
        <v>0</v>
      </c>
      <c r="AK41" s="79">
        <v>39</v>
      </c>
      <c r="AL41" s="85" t="s">
        <v>1378</v>
      </c>
      <c r="AM41" s="79" t="s">
        <v>1565</v>
      </c>
      <c r="AN41" s="79" t="b">
        <v>0</v>
      </c>
      <c r="AO41" s="85" t="s">
        <v>1378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27</v>
      </c>
      <c r="BK41" s="49">
        <v>100</v>
      </c>
      <c r="BL41" s="48">
        <v>27</v>
      </c>
    </row>
    <row r="42" spans="1:64" ht="15">
      <c r="A42" s="64" t="s">
        <v>232</v>
      </c>
      <c r="B42" s="64" t="s">
        <v>268</v>
      </c>
      <c r="C42" s="65" t="s">
        <v>3727</v>
      </c>
      <c r="D42" s="66">
        <v>3</v>
      </c>
      <c r="E42" s="67" t="s">
        <v>132</v>
      </c>
      <c r="F42" s="68">
        <v>35</v>
      </c>
      <c r="G42" s="65"/>
      <c r="H42" s="69"/>
      <c r="I42" s="70"/>
      <c r="J42" s="70"/>
      <c r="K42" s="34" t="s">
        <v>65</v>
      </c>
      <c r="L42" s="77">
        <v>42</v>
      </c>
      <c r="M42" s="77"/>
      <c r="N42" s="72"/>
      <c r="O42" s="79" t="s">
        <v>349</v>
      </c>
      <c r="P42" s="81">
        <v>43619.08217592593</v>
      </c>
      <c r="Q42" s="79" t="s">
        <v>363</v>
      </c>
      <c r="R42" s="79"/>
      <c r="S42" s="79"/>
      <c r="T42" s="79"/>
      <c r="U42" s="79"/>
      <c r="V42" s="82" t="s">
        <v>862</v>
      </c>
      <c r="W42" s="81">
        <v>43619.08217592593</v>
      </c>
      <c r="X42" s="82" t="s">
        <v>937</v>
      </c>
      <c r="Y42" s="79"/>
      <c r="Z42" s="79"/>
      <c r="AA42" s="85" t="s">
        <v>1213</v>
      </c>
      <c r="AB42" s="79"/>
      <c r="AC42" s="79" t="b">
        <v>0</v>
      </c>
      <c r="AD42" s="79">
        <v>0</v>
      </c>
      <c r="AE42" s="85" t="s">
        <v>1504</v>
      </c>
      <c r="AF42" s="79" t="b">
        <v>1</v>
      </c>
      <c r="AG42" s="79" t="s">
        <v>1555</v>
      </c>
      <c r="AH42" s="79"/>
      <c r="AI42" s="85" t="s">
        <v>1560</v>
      </c>
      <c r="AJ42" s="79" t="b">
        <v>0</v>
      </c>
      <c r="AK42" s="79">
        <v>39</v>
      </c>
      <c r="AL42" s="85" t="s">
        <v>1378</v>
      </c>
      <c r="AM42" s="79" t="s">
        <v>1570</v>
      </c>
      <c r="AN42" s="79" t="b">
        <v>0</v>
      </c>
      <c r="AO42" s="85" t="s">
        <v>1378</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1</v>
      </c>
      <c r="BD42" s="48"/>
      <c r="BE42" s="49"/>
      <c r="BF42" s="48"/>
      <c r="BG42" s="49"/>
      <c r="BH42" s="48"/>
      <c r="BI42" s="49"/>
      <c r="BJ42" s="48"/>
      <c r="BK42" s="49"/>
      <c r="BL42" s="48"/>
    </row>
    <row r="43" spans="1:64" ht="15">
      <c r="A43" s="64" t="s">
        <v>232</v>
      </c>
      <c r="B43" s="64" t="s">
        <v>282</v>
      </c>
      <c r="C43" s="65" t="s">
        <v>3727</v>
      </c>
      <c r="D43" s="66">
        <v>3</v>
      </c>
      <c r="E43" s="67" t="s">
        <v>132</v>
      </c>
      <c r="F43" s="68">
        <v>35</v>
      </c>
      <c r="G43" s="65"/>
      <c r="H43" s="69"/>
      <c r="I43" s="70"/>
      <c r="J43" s="70"/>
      <c r="K43" s="34" t="s">
        <v>65</v>
      </c>
      <c r="L43" s="77">
        <v>43</v>
      </c>
      <c r="M43" s="77"/>
      <c r="N43" s="72"/>
      <c r="O43" s="79" t="s">
        <v>349</v>
      </c>
      <c r="P43" s="81">
        <v>43619.08217592593</v>
      </c>
      <c r="Q43" s="79" t="s">
        <v>363</v>
      </c>
      <c r="R43" s="79"/>
      <c r="S43" s="79"/>
      <c r="T43" s="79"/>
      <c r="U43" s="79"/>
      <c r="V43" s="82" t="s">
        <v>862</v>
      </c>
      <c r="W43" s="81">
        <v>43619.08217592593</v>
      </c>
      <c r="X43" s="82" t="s">
        <v>937</v>
      </c>
      <c r="Y43" s="79"/>
      <c r="Z43" s="79"/>
      <c r="AA43" s="85" t="s">
        <v>1213</v>
      </c>
      <c r="AB43" s="79"/>
      <c r="AC43" s="79" t="b">
        <v>0</v>
      </c>
      <c r="AD43" s="79">
        <v>0</v>
      </c>
      <c r="AE43" s="85" t="s">
        <v>1504</v>
      </c>
      <c r="AF43" s="79" t="b">
        <v>1</v>
      </c>
      <c r="AG43" s="79" t="s">
        <v>1555</v>
      </c>
      <c r="AH43" s="79"/>
      <c r="AI43" s="85" t="s">
        <v>1560</v>
      </c>
      <c r="AJ43" s="79" t="b">
        <v>0</v>
      </c>
      <c r="AK43" s="79">
        <v>39</v>
      </c>
      <c r="AL43" s="85" t="s">
        <v>1378</v>
      </c>
      <c r="AM43" s="79" t="s">
        <v>1570</v>
      </c>
      <c r="AN43" s="79" t="b">
        <v>0</v>
      </c>
      <c r="AO43" s="85" t="s">
        <v>1378</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3</v>
      </c>
      <c r="BD43" s="48">
        <v>0</v>
      </c>
      <c r="BE43" s="49">
        <v>0</v>
      </c>
      <c r="BF43" s="48">
        <v>0</v>
      </c>
      <c r="BG43" s="49">
        <v>0</v>
      </c>
      <c r="BH43" s="48">
        <v>0</v>
      </c>
      <c r="BI43" s="49">
        <v>0</v>
      </c>
      <c r="BJ43" s="48">
        <v>27</v>
      </c>
      <c r="BK43" s="49">
        <v>100</v>
      </c>
      <c r="BL43" s="48">
        <v>27</v>
      </c>
    </row>
    <row r="44" spans="1:64" ht="15">
      <c r="A44" s="64" t="s">
        <v>233</v>
      </c>
      <c r="B44" s="64" t="s">
        <v>268</v>
      </c>
      <c r="C44" s="65" t="s">
        <v>3727</v>
      </c>
      <c r="D44" s="66">
        <v>3</v>
      </c>
      <c r="E44" s="67" t="s">
        <v>132</v>
      </c>
      <c r="F44" s="68">
        <v>35</v>
      </c>
      <c r="G44" s="65"/>
      <c r="H44" s="69"/>
      <c r="I44" s="70"/>
      <c r="J44" s="70"/>
      <c r="K44" s="34" t="s">
        <v>65</v>
      </c>
      <c r="L44" s="77">
        <v>44</v>
      </c>
      <c r="M44" s="77"/>
      <c r="N44" s="72"/>
      <c r="O44" s="79" t="s">
        <v>349</v>
      </c>
      <c r="P44" s="81">
        <v>43619.09019675926</v>
      </c>
      <c r="Q44" s="79" t="s">
        <v>363</v>
      </c>
      <c r="R44" s="79"/>
      <c r="S44" s="79"/>
      <c r="T44" s="79"/>
      <c r="U44" s="79"/>
      <c r="V44" s="82" t="s">
        <v>863</v>
      </c>
      <c r="W44" s="81">
        <v>43619.09019675926</v>
      </c>
      <c r="X44" s="82" t="s">
        <v>938</v>
      </c>
      <c r="Y44" s="79"/>
      <c r="Z44" s="79"/>
      <c r="AA44" s="85" t="s">
        <v>1214</v>
      </c>
      <c r="AB44" s="79"/>
      <c r="AC44" s="79" t="b">
        <v>0</v>
      </c>
      <c r="AD44" s="79">
        <v>0</v>
      </c>
      <c r="AE44" s="85" t="s">
        <v>1504</v>
      </c>
      <c r="AF44" s="79" t="b">
        <v>1</v>
      </c>
      <c r="AG44" s="79" t="s">
        <v>1555</v>
      </c>
      <c r="AH44" s="79"/>
      <c r="AI44" s="85" t="s">
        <v>1560</v>
      </c>
      <c r="AJ44" s="79" t="b">
        <v>0</v>
      </c>
      <c r="AK44" s="79">
        <v>39</v>
      </c>
      <c r="AL44" s="85" t="s">
        <v>1378</v>
      </c>
      <c r="AM44" s="79" t="s">
        <v>1570</v>
      </c>
      <c r="AN44" s="79" t="b">
        <v>0</v>
      </c>
      <c r="AO44" s="85" t="s">
        <v>1378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1</v>
      </c>
      <c r="BD44" s="48"/>
      <c r="BE44" s="49"/>
      <c r="BF44" s="48"/>
      <c r="BG44" s="49"/>
      <c r="BH44" s="48"/>
      <c r="BI44" s="49"/>
      <c r="BJ44" s="48"/>
      <c r="BK44" s="49"/>
      <c r="BL44" s="48"/>
    </row>
    <row r="45" spans="1:64" ht="15">
      <c r="A45" s="64" t="s">
        <v>233</v>
      </c>
      <c r="B45" s="64" t="s">
        <v>282</v>
      </c>
      <c r="C45" s="65" t="s">
        <v>3727</v>
      </c>
      <c r="D45" s="66">
        <v>3</v>
      </c>
      <c r="E45" s="67" t="s">
        <v>132</v>
      </c>
      <c r="F45" s="68">
        <v>35</v>
      </c>
      <c r="G45" s="65"/>
      <c r="H45" s="69"/>
      <c r="I45" s="70"/>
      <c r="J45" s="70"/>
      <c r="K45" s="34" t="s">
        <v>65</v>
      </c>
      <c r="L45" s="77">
        <v>45</v>
      </c>
      <c r="M45" s="77"/>
      <c r="N45" s="72"/>
      <c r="O45" s="79" t="s">
        <v>349</v>
      </c>
      <c r="P45" s="81">
        <v>43619.09019675926</v>
      </c>
      <c r="Q45" s="79" t="s">
        <v>363</v>
      </c>
      <c r="R45" s="79"/>
      <c r="S45" s="79"/>
      <c r="T45" s="79"/>
      <c r="U45" s="79"/>
      <c r="V45" s="82" t="s">
        <v>863</v>
      </c>
      <c r="W45" s="81">
        <v>43619.09019675926</v>
      </c>
      <c r="X45" s="82" t="s">
        <v>938</v>
      </c>
      <c r="Y45" s="79"/>
      <c r="Z45" s="79"/>
      <c r="AA45" s="85" t="s">
        <v>1214</v>
      </c>
      <c r="AB45" s="79"/>
      <c r="AC45" s="79" t="b">
        <v>0</v>
      </c>
      <c r="AD45" s="79">
        <v>0</v>
      </c>
      <c r="AE45" s="85" t="s">
        <v>1504</v>
      </c>
      <c r="AF45" s="79" t="b">
        <v>1</v>
      </c>
      <c r="AG45" s="79" t="s">
        <v>1555</v>
      </c>
      <c r="AH45" s="79"/>
      <c r="AI45" s="85" t="s">
        <v>1560</v>
      </c>
      <c r="AJ45" s="79" t="b">
        <v>0</v>
      </c>
      <c r="AK45" s="79">
        <v>39</v>
      </c>
      <c r="AL45" s="85" t="s">
        <v>1378</v>
      </c>
      <c r="AM45" s="79" t="s">
        <v>1570</v>
      </c>
      <c r="AN45" s="79" t="b">
        <v>0</v>
      </c>
      <c r="AO45" s="85" t="s">
        <v>1378</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27</v>
      </c>
      <c r="BK45" s="49">
        <v>100</v>
      </c>
      <c r="BL45" s="48">
        <v>27</v>
      </c>
    </row>
    <row r="46" spans="1:64" ht="15">
      <c r="A46" s="64" t="s">
        <v>234</v>
      </c>
      <c r="B46" s="64" t="s">
        <v>268</v>
      </c>
      <c r="C46" s="65" t="s">
        <v>3727</v>
      </c>
      <c r="D46" s="66">
        <v>3</v>
      </c>
      <c r="E46" s="67" t="s">
        <v>132</v>
      </c>
      <c r="F46" s="68">
        <v>35</v>
      </c>
      <c r="G46" s="65"/>
      <c r="H46" s="69"/>
      <c r="I46" s="70"/>
      <c r="J46" s="70"/>
      <c r="K46" s="34" t="s">
        <v>65</v>
      </c>
      <c r="L46" s="77">
        <v>46</v>
      </c>
      <c r="M46" s="77"/>
      <c r="N46" s="72"/>
      <c r="O46" s="79" t="s">
        <v>349</v>
      </c>
      <c r="P46" s="81">
        <v>43619.46650462963</v>
      </c>
      <c r="Q46" s="79" t="s">
        <v>363</v>
      </c>
      <c r="R46" s="79"/>
      <c r="S46" s="79"/>
      <c r="T46" s="79"/>
      <c r="U46" s="79"/>
      <c r="V46" s="82" t="s">
        <v>864</v>
      </c>
      <c r="W46" s="81">
        <v>43619.46650462963</v>
      </c>
      <c r="X46" s="82" t="s">
        <v>939</v>
      </c>
      <c r="Y46" s="79"/>
      <c r="Z46" s="79"/>
      <c r="AA46" s="85" t="s">
        <v>1215</v>
      </c>
      <c r="AB46" s="79"/>
      <c r="AC46" s="79" t="b">
        <v>0</v>
      </c>
      <c r="AD46" s="79">
        <v>0</v>
      </c>
      <c r="AE46" s="85" t="s">
        <v>1504</v>
      </c>
      <c r="AF46" s="79" t="b">
        <v>1</v>
      </c>
      <c r="AG46" s="79" t="s">
        <v>1555</v>
      </c>
      <c r="AH46" s="79"/>
      <c r="AI46" s="85" t="s">
        <v>1560</v>
      </c>
      <c r="AJ46" s="79" t="b">
        <v>0</v>
      </c>
      <c r="AK46" s="79">
        <v>39</v>
      </c>
      <c r="AL46" s="85" t="s">
        <v>1378</v>
      </c>
      <c r="AM46" s="79" t="s">
        <v>1570</v>
      </c>
      <c r="AN46" s="79" t="b">
        <v>0</v>
      </c>
      <c r="AO46" s="85" t="s">
        <v>1378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1</v>
      </c>
      <c r="BD46" s="48"/>
      <c r="BE46" s="49"/>
      <c r="BF46" s="48"/>
      <c r="BG46" s="49"/>
      <c r="BH46" s="48"/>
      <c r="BI46" s="49"/>
      <c r="BJ46" s="48"/>
      <c r="BK46" s="49"/>
      <c r="BL46" s="48"/>
    </row>
    <row r="47" spans="1:64" ht="15">
      <c r="A47" s="64" t="s">
        <v>234</v>
      </c>
      <c r="B47" s="64" t="s">
        <v>282</v>
      </c>
      <c r="C47" s="65" t="s">
        <v>3727</v>
      </c>
      <c r="D47" s="66">
        <v>3</v>
      </c>
      <c r="E47" s="67" t="s">
        <v>132</v>
      </c>
      <c r="F47" s="68">
        <v>35</v>
      </c>
      <c r="G47" s="65"/>
      <c r="H47" s="69"/>
      <c r="I47" s="70"/>
      <c r="J47" s="70"/>
      <c r="K47" s="34" t="s">
        <v>65</v>
      </c>
      <c r="L47" s="77">
        <v>47</v>
      </c>
      <c r="M47" s="77"/>
      <c r="N47" s="72"/>
      <c r="O47" s="79" t="s">
        <v>349</v>
      </c>
      <c r="P47" s="81">
        <v>43619.46650462963</v>
      </c>
      <c r="Q47" s="79" t="s">
        <v>363</v>
      </c>
      <c r="R47" s="79"/>
      <c r="S47" s="79"/>
      <c r="T47" s="79"/>
      <c r="U47" s="79"/>
      <c r="V47" s="82" t="s">
        <v>864</v>
      </c>
      <c r="W47" s="81">
        <v>43619.46650462963</v>
      </c>
      <c r="X47" s="82" t="s">
        <v>939</v>
      </c>
      <c r="Y47" s="79"/>
      <c r="Z47" s="79"/>
      <c r="AA47" s="85" t="s">
        <v>1215</v>
      </c>
      <c r="AB47" s="79"/>
      <c r="AC47" s="79" t="b">
        <v>0</v>
      </c>
      <c r="AD47" s="79">
        <v>0</v>
      </c>
      <c r="AE47" s="85" t="s">
        <v>1504</v>
      </c>
      <c r="AF47" s="79" t="b">
        <v>1</v>
      </c>
      <c r="AG47" s="79" t="s">
        <v>1555</v>
      </c>
      <c r="AH47" s="79"/>
      <c r="AI47" s="85" t="s">
        <v>1560</v>
      </c>
      <c r="AJ47" s="79" t="b">
        <v>0</v>
      </c>
      <c r="AK47" s="79">
        <v>39</v>
      </c>
      <c r="AL47" s="85" t="s">
        <v>1378</v>
      </c>
      <c r="AM47" s="79" t="s">
        <v>1570</v>
      </c>
      <c r="AN47" s="79" t="b">
        <v>0</v>
      </c>
      <c r="AO47" s="85" t="s">
        <v>1378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27</v>
      </c>
      <c r="BK47" s="49">
        <v>100</v>
      </c>
      <c r="BL47" s="48">
        <v>27</v>
      </c>
    </row>
    <row r="48" spans="1:64" ht="15">
      <c r="A48" s="64" t="s">
        <v>235</v>
      </c>
      <c r="B48" s="64" t="s">
        <v>268</v>
      </c>
      <c r="C48" s="65" t="s">
        <v>3727</v>
      </c>
      <c r="D48" s="66">
        <v>3</v>
      </c>
      <c r="E48" s="67" t="s">
        <v>132</v>
      </c>
      <c r="F48" s="68">
        <v>35</v>
      </c>
      <c r="G48" s="65"/>
      <c r="H48" s="69"/>
      <c r="I48" s="70"/>
      <c r="J48" s="70"/>
      <c r="K48" s="34" t="s">
        <v>65</v>
      </c>
      <c r="L48" s="77">
        <v>48</v>
      </c>
      <c r="M48" s="77"/>
      <c r="N48" s="72"/>
      <c r="O48" s="79" t="s">
        <v>349</v>
      </c>
      <c r="P48" s="81">
        <v>43619.59409722222</v>
      </c>
      <c r="Q48" s="79" t="s">
        <v>363</v>
      </c>
      <c r="R48" s="79"/>
      <c r="S48" s="79"/>
      <c r="T48" s="79"/>
      <c r="U48" s="79"/>
      <c r="V48" s="82" t="s">
        <v>865</v>
      </c>
      <c r="W48" s="81">
        <v>43619.59409722222</v>
      </c>
      <c r="X48" s="82" t="s">
        <v>940</v>
      </c>
      <c r="Y48" s="79"/>
      <c r="Z48" s="79"/>
      <c r="AA48" s="85" t="s">
        <v>1216</v>
      </c>
      <c r="AB48" s="79"/>
      <c r="AC48" s="79" t="b">
        <v>0</v>
      </c>
      <c r="AD48" s="79">
        <v>0</v>
      </c>
      <c r="AE48" s="85" t="s">
        <v>1504</v>
      </c>
      <c r="AF48" s="79" t="b">
        <v>1</v>
      </c>
      <c r="AG48" s="79" t="s">
        <v>1555</v>
      </c>
      <c r="AH48" s="79"/>
      <c r="AI48" s="85" t="s">
        <v>1560</v>
      </c>
      <c r="AJ48" s="79" t="b">
        <v>0</v>
      </c>
      <c r="AK48" s="79">
        <v>39</v>
      </c>
      <c r="AL48" s="85" t="s">
        <v>1378</v>
      </c>
      <c r="AM48" s="79" t="s">
        <v>1564</v>
      </c>
      <c r="AN48" s="79" t="b">
        <v>0</v>
      </c>
      <c r="AO48" s="85" t="s">
        <v>1378</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235</v>
      </c>
      <c r="B49" s="64" t="s">
        <v>282</v>
      </c>
      <c r="C49" s="65" t="s">
        <v>3727</v>
      </c>
      <c r="D49" s="66">
        <v>3</v>
      </c>
      <c r="E49" s="67" t="s">
        <v>132</v>
      </c>
      <c r="F49" s="68">
        <v>35</v>
      </c>
      <c r="G49" s="65"/>
      <c r="H49" s="69"/>
      <c r="I49" s="70"/>
      <c r="J49" s="70"/>
      <c r="K49" s="34" t="s">
        <v>65</v>
      </c>
      <c r="L49" s="77">
        <v>49</v>
      </c>
      <c r="M49" s="77"/>
      <c r="N49" s="72"/>
      <c r="O49" s="79" t="s">
        <v>349</v>
      </c>
      <c r="P49" s="81">
        <v>43619.59409722222</v>
      </c>
      <c r="Q49" s="79" t="s">
        <v>363</v>
      </c>
      <c r="R49" s="79"/>
      <c r="S49" s="79"/>
      <c r="T49" s="79"/>
      <c r="U49" s="79"/>
      <c r="V49" s="82" t="s">
        <v>865</v>
      </c>
      <c r="W49" s="81">
        <v>43619.59409722222</v>
      </c>
      <c r="X49" s="82" t="s">
        <v>940</v>
      </c>
      <c r="Y49" s="79"/>
      <c r="Z49" s="79"/>
      <c r="AA49" s="85" t="s">
        <v>1216</v>
      </c>
      <c r="AB49" s="79"/>
      <c r="AC49" s="79" t="b">
        <v>0</v>
      </c>
      <c r="AD49" s="79">
        <v>0</v>
      </c>
      <c r="AE49" s="85" t="s">
        <v>1504</v>
      </c>
      <c r="AF49" s="79" t="b">
        <v>1</v>
      </c>
      <c r="AG49" s="79" t="s">
        <v>1555</v>
      </c>
      <c r="AH49" s="79"/>
      <c r="AI49" s="85" t="s">
        <v>1560</v>
      </c>
      <c r="AJ49" s="79" t="b">
        <v>0</v>
      </c>
      <c r="AK49" s="79">
        <v>39</v>
      </c>
      <c r="AL49" s="85" t="s">
        <v>1378</v>
      </c>
      <c r="AM49" s="79" t="s">
        <v>1564</v>
      </c>
      <c r="AN49" s="79" t="b">
        <v>0</v>
      </c>
      <c r="AO49" s="85" t="s">
        <v>1378</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27</v>
      </c>
      <c r="BK49" s="49">
        <v>100</v>
      </c>
      <c r="BL49" s="48">
        <v>27</v>
      </c>
    </row>
    <row r="50" spans="1:64" ht="15">
      <c r="A50" s="64" t="s">
        <v>236</v>
      </c>
      <c r="B50" s="64" t="s">
        <v>268</v>
      </c>
      <c r="C50" s="65" t="s">
        <v>3727</v>
      </c>
      <c r="D50" s="66">
        <v>3</v>
      </c>
      <c r="E50" s="67" t="s">
        <v>132</v>
      </c>
      <c r="F50" s="68">
        <v>35</v>
      </c>
      <c r="G50" s="65"/>
      <c r="H50" s="69"/>
      <c r="I50" s="70"/>
      <c r="J50" s="70"/>
      <c r="K50" s="34" t="s">
        <v>65</v>
      </c>
      <c r="L50" s="77">
        <v>50</v>
      </c>
      <c r="M50" s="77"/>
      <c r="N50" s="72"/>
      <c r="O50" s="79" t="s">
        <v>349</v>
      </c>
      <c r="P50" s="81">
        <v>43619.61467592593</v>
      </c>
      <c r="Q50" s="79" t="s">
        <v>363</v>
      </c>
      <c r="R50" s="79"/>
      <c r="S50" s="79"/>
      <c r="T50" s="79"/>
      <c r="U50" s="79"/>
      <c r="V50" s="82" t="s">
        <v>866</v>
      </c>
      <c r="W50" s="81">
        <v>43619.61467592593</v>
      </c>
      <c r="X50" s="82" t="s">
        <v>941</v>
      </c>
      <c r="Y50" s="79"/>
      <c r="Z50" s="79"/>
      <c r="AA50" s="85" t="s">
        <v>1217</v>
      </c>
      <c r="AB50" s="79"/>
      <c r="AC50" s="79" t="b">
        <v>0</v>
      </c>
      <c r="AD50" s="79">
        <v>0</v>
      </c>
      <c r="AE50" s="85" t="s">
        <v>1504</v>
      </c>
      <c r="AF50" s="79" t="b">
        <v>1</v>
      </c>
      <c r="AG50" s="79" t="s">
        <v>1555</v>
      </c>
      <c r="AH50" s="79"/>
      <c r="AI50" s="85" t="s">
        <v>1560</v>
      </c>
      <c r="AJ50" s="79" t="b">
        <v>0</v>
      </c>
      <c r="AK50" s="79">
        <v>39</v>
      </c>
      <c r="AL50" s="85" t="s">
        <v>1378</v>
      </c>
      <c r="AM50" s="79" t="s">
        <v>1570</v>
      </c>
      <c r="AN50" s="79" t="b">
        <v>0</v>
      </c>
      <c r="AO50" s="85" t="s">
        <v>1378</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1</v>
      </c>
      <c r="BD50" s="48"/>
      <c r="BE50" s="49"/>
      <c r="BF50" s="48"/>
      <c r="BG50" s="49"/>
      <c r="BH50" s="48"/>
      <c r="BI50" s="49"/>
      <c r="BJ50" s="48"/>
      <c r="BK50" s="49"/>
      <c r="BL50" s="48"/>
    </row>
    <row r="51" spans="1:64" ht="15">
      <c r="A51" s="64" t="s">
        <v>236</v>
      </c>
      <c r="B51" s="64" t="s">
        <v>282</v>
      </c>
      <c r="C51" s="65" t="s">
        <v>3727</v>
      </c>
      <c r="D51" s="66">
        <v>3</v>
      </c>
      <c r="E51" s="67" t="s">
        <v>132</v>
      </c>
      <c r="F51" s="68">
        <v>35</v>
      </c>
      <c r="G51" s="65"/>
      <c r="H51" s="69"/>
      <c r="I51" s="70"/>
      <c r="J51" s="70"/>
      <c r="K51" s="34" t="s">
        <v>65</v>
      </c>
      <c r="L51" s="77">
        <v>51</v>
      </c>
      <c r="M51" s="77"/>
      <c r="N51" s="72"/>
      <c r="O51" s="79" t="s">
        <v>349</v>
      </c>
      <c r="P51" s="81">
        <v>43619.61467592593</v>
      </c>
      <c r="Q51" s="79" t="s">
        <v>363</v>
      </c>
      <c r="R51" s="79"/>
      <c r="S51" s="79"/>
      <c r="T51" s="79"/>
      <c r="U51" s="79"/>
      <c r="V51" s="82" t="s">
        <v>866</v>
      </c>
      <c r="W51" s="81">
        <v>43619.61467592593</v>
      </c>
      <c r="X51" s="82" t="s">
        <v>941</v>
      </c>
      <c r="Y51" s="79"/>
      <c r="Z51" s="79"/>
      <c r="AA51" s="85" t="s">
        <v>1217</v>
      </c>
      <c r="AB51" s="79"/>
      <c r="AC51" s="79" t="b">
        <v>0</v>
      </c>
      <c r="AD51" s="79">
        <v>0</v>
      </c>
      <c r="AE51" s="85" t="s">
        <v>1504</v>
      </c>
      <c r="AF51" s="79" t="b">
        <v>1</v>
      </c>
      <c r="AG51" s="79" t="s">
        <v>1555</v>
      </c>
      <c r="AH51" s="79"/>
      <c r="AI51" s="85" t="s">
        <v>1560</v>
      </c>
      <c r="AJ51" s="79" t="b">
        <v>0</v>
      </c>
      <c r="AK51" s="79">
        <v>39</v>
      </c>
      <c r="AL51" s="85" t="s">
        <v>1378</v>
      </c>
      <c r="AM51" s="79" t="s">
        <v>1570</v>
      </c>
      <c r="AN51" s="79" t="b">
        <v>0</v>
      </c>
      <c r="AO51" s="85" t="s">
        <v>1378</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27</v>
      </c>
      <c r="BK51" s="49">
        <v>100</v>
      </c>
      <c r="BL51" s="48">
        <v>27</v>
      </c>
    </row>
    <row r="52" spans="1:64" ht="15">
      <c r="A52" s="64" t="s">
        <v>237</v>
      </c>
      <c r="B52" s="64" t="s">
        <v>237</v>
      </c>
      <c r="C52" s="65" t="s">
        <v>3727</v>
      </c>
      <c r="D52" s="66">
        <v>3</v>
      </c>
      <c r="E52" s="67" t="s">
        <v>132</v>
      </c>
      <c r="F52" s="68">
        <v>35</v>
      </c>
      <c r="G52" s="65"/>
      <c r="H52" s="69"/>
      <c r="I52" s="70"/>
      <c r="J52" s="70"/>
      <c r="K52" s="34" t="s">
        <v>65</v>
      </c>
      <c r="L52" s="77">
        <v>52</v>
      </c>
      <c r="M52" s="77"/>
      <c r="N52" s="72"/>
      <c r="O52" s="79" t="s">
        <v>176</v>
      </c>
      <c r="P52" s="81">
        <v>43620.86119212963</v>
      </c>
      <c r="Q52" s="79" t="s">
        <v>365</v>
      </c>
      <c r="R52" s="82" t="s">
        <v>604</v>
      </c>
      <c r="S52" s="79" t="s">
        <v>686</v>
      </c>
      <c r="T52" s="79" t="s">
        <v>720</v>
      </c>
      <c r="U52" s="79"/>
      <c r="V52" s="82" t="s">
        <v>867</v>
      </c>
      <c r="W52" s="81">
        <v>43620.86119212963</v>
      </c>
      <c r="X52" s="82" t="s">
        <v>942</v>
      </c>
      <c r="Y52" s="79"/>
      <c r="Z52" s="79"/>
      <c r="AA52" s="85" t="s">
        <v>1218</v>
      </c>
      <c r="AB52" s="79"/>
      <c r="AC52" s="79" t="b">
        <v>0</v>
      </c>
      <c r="AD52" s="79">
        <v>0</v>
      </c>
      <c r="AE52" s="85" t="s">
        <v>1504</v>
      </c>
      <c r="AF52" s="79" t="b">
        <v>0</v>
      </c>
      <c r="AG52" s="79" t="s">
        <v>1555</v>
      </c>
      <c r="AH52" s="79"/>
      <c r="AI52" s="85" t="s">
        <v>1504</v>
      </c>
      <c r="AJ52" s="79" t="b">
        <v>0</v>
      </c>
      <c r="AK52" s="79">
        <v>0</v>
      </c>
      <c r="AL52" s="85" t="s">
        <v>1504</v>
      </c>
      <c r="AM52" s="79" t="s">
        <v>1571</v>
      </c>
      <c r="AN52" s="79" t="b">
        <v>0</v>
      </c>
      <c r="AO52" s="85" t="s">
        <v>1218</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17</v>
      </c>
      <c r="BK52" s="49">
        <v>100</v>
      </c>
      <c r="BL52" s="48">
        <v>17</v>
      </c>
    </row>
    <row r="53" spans="1:64" ht="15">
      <c r="A53" s="64" t="s">
        <v>238</v>
      </c>
      <c r="B53" s="64" t="s">
        <v>238</v>
      </c>
      <c r="C53" s="65" t="s">
        <v>3727</v>
      </c>
      <c r="D53" s="66">
        <v>3</v>
      </c>
      <c r="E53" s="67" t="s">
        <v>132</v>
      </c>
      <c r="F53" s="68">
        <v>35</v>
      </c>
      <c r="G53" s="65"/>
      <c r="H53" s="69"/>
      <c r="I53" s="70"/>
      <c r="J53" s="70"/>
      <c r="K53" s="34" t="s">
        <v>65</v>
      </c>
      <c r="L53" s="77">
        <v>53</v>
      </c>
      <c r="M53" s="77"/>
      <c r="N53" s="72"/>
      <c r="O53" s="79" t="s">
        <v>176</v>
      </c>
      <c r="P53" s="81">
        <v>43621.3028125</v>
      </c>
      <c r="Q53" s="82" t="s">
        <v>366</v>
      </c>
      <c r="R53" s="82" t="s">
        <v>605</v>
      </c>
      <c r="S53" s="79" t="s">
        <v>687</v>
      </c>
      <c r="T53" s="79"/>
      <c r="U53" s="79"/>
      <c r="V53" s="82" t="s">
        <v>868</v>
      </c>
      <c r="W53" s="81">
        <v>43621.3028125</v>
      </c>
      <c r="X53" s="82" t="s">
        <v>943</v>
      </c>
      <c r="Y53" s="79"/>
      <c r="Z53" s="79"/>
      <c r="AA53" s="85" t="s">
        <v>1219</v>
      </c>
      <c r="AB53" s="79"/>
      <c r="AC53" s="79" t="b">
        <v>0</v>
      </c>
      <c r="AD53" s="79">
        <v>0</v>
      </c>
      <c r="AE53" s="85" t="s">
        <v>1504</v>
      </c>
      <c r="AF53" s="79" t="b">
        <v>0</v>
      </c>
      <c r="AG53" s="79" t="s">
        <v>1554</v>
      </c>
      <c r="AH53" s="79"/>
      <c r="AI53" s="85" t="s">
        <v>1504</v>
      </c>
      <c r="AJ53" s="79" t="b">
        <v>0</v>
      </c>
      <c r="AK53" s="79">
        <v>0</v>
      </c>
      <c r="AL53" s="85" t="s">
        <v>1504</v>
      </c>
      <c r="AM53" s="79" t="s">
        <v>1567</v>
      </c>
      <c r="AN53" s="79" t="b">
        <v>0</v>
      </c>
      <c r="AO53" s="85" t="s">
        <v>1219</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0</v>
      </c>
      <c r="BK53" s="49">
        <v>0</v>
      </c>
      <c r="BL53" s="48">
        <v>0</v>
      </c>
    </row>
    <row r="54" spans="1:64" ht="15">
      <c r="A54" s="64" t="s">
        <v>239</v>
      </c>
      <c r="B54" s="64" t="s">
        <v>300</v>
      </c>
      <c r="C54" s="65" t="s">
        <v>3727</v>
      </c>
      <c r="D54" s="66">
        <v>3</v>
      </c>
      <c r="E54" s="67" t="s">
        <v>132</v>
      </c>
      <c r="F54" s="68">
        <v>35</v>
      </c>
      <c r="G54" s="65"/>
      <c r="H54" s="69"/>
      <c r="I54" s="70"/>
      <c r="J54" s="70"/>
      <c r="K54" s="34" t="s">
        <v>65</v>
      </c>
      <c r="L54" s="77">
        <v>54</v>
      </c>
      <c r="M54" s="77"/>
      <c r="N54" s="72"/>
      <c r="O54" s="79" t="s">
        <v>349</v>
      </c>
      <c r="P54" s="81">
        <v>43621.761458333334</v>
      </c>
      <c r="Q54" s="79" t="s">
        <v>367</v>
      </c>
      <c r="R54" s="82" t="s">
        <v>606</v>
      </c>
      <c r="S54" s="79" t="s">
        <v>688</v>
      </c>
      <c r="T54" s="79"/>
      <c r="U54" s="79"/>
      <c r="V54" s="82" t="s">
        <v>869</v>
      </c>
      <c r="W54" s="81">
        <v>43621.761458333334</v>
      </c>
      <c r="X54" s="82" t="s">
        <v>944</v>
      </c>
      <c r="Y54" s="79"/>
      <c r="Z54" s="79"/>
      <c r="AA54" s="85" t="s">
        <v>1220</v>
      </c>
      <c r="AB54" s="79"/>
      <c r="AC54" s="79" t="b">
        <v>0</v>
      </c>
      <c r="AD54" s="79">
        <v>18</v>
      </c>
      <c r="AE54" s="85" t="s">
        <v>1504</v>
      </c>
      <c r="AF54" s="79" t="b">
        <v>0</v>
      </c>
      <c r="AG54" s="79" t="s">
        <v>1553</v>
      </c>
      <c r="AH54" s="79"/>
      <c r="AI54" s="85" t="s">
        <v>1504</v>
      </c>
      <c r="AJ54" s="79" t="b">
        <v>0</v>
      </c>
      <c r="AK54" s="79">
        <v>8</v>
      </c>
      <c r="AL54" s="85" t="s">
        <v>1504</v>
      </c>
      <c r="AM54" s="79" t="s">
        <v>1566</v>
      </c>
      <c r="AN54" s="79" t="b">
        <v>0</v>
      </c>
      <c r="AO54" s="85" t="s">
        <v>1220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239</v>
      </c>
      <c r="B55" s="64" t="s">
        <v>307</v>
      </c>
      <c r="C55" s="65" t="s">
        <v>3727</v>
      </c>
      <c r="D55" s="66">
        <v>3</v>
      </c>
      <c r="E55" s="67" t="s">
        <v>132</v>
      </c>
      <c r="F55" s="68">
        <v>35</v>
      </c>
      <c r="G55" s="65"/>
      <c r="H55" s="69"/>
      <c r="I55" s="70"/>
      <c r="J55" s="70"/>
      <c r="K55" s="34" t="s">
        <v>65</v>
      </c>
      <c r="L55" s="77">
        <v>55</v>
      </c>
      <c r="M55" s="77"/>
      <c r="N55" s="72"/>
      <c r="O55" s="79" t="s">
        <v>349</v>
      </c>
      <c r="P55" s="81">
        <v>43621.761458333334</v>
      </c>
      <c r="Q55" s="79" t="s">
        <v>367</v>
      </c>
      <c r="R55" s="82" t="s">
        <v>606</v>
      </c>
      <c r="S55" s="79" t="s">
        <v>688</v>
      </c>
      <c r="T55" s="79"/>
      <c r="U55" s="79"/>
      <c r="V55" s="82" t="s">
        <v>869</v>
      </c>
      <c r="W55" s="81">
        <v>43621.761458333334</v>
      </c>
      <c r="X55" s="82" t="s">
        <v>944</v>
      </c>
      <c r="Y55" s="79"/>
      <c r="Z55" s="79"/>
      <c r="AA55" s="85" t="s">
        <v>1220</v>
      </c>
      <c r="AB55" s="79"/>
      <c r="AC55" s="79" t="b">
        <v>0</v>
      </c>
      <c r="AD55" s="79">
        <v>18</v>
      </c>
      <c r="AE55" s="85" t="s">
        <v>1504</v>
      </c>
      <c r="AF55" s="79" t="b">
        <v>0</v>
      </c>
      <c r="AG55" s="79" t="s">
        <v>1553</v>
      </c>
      <c r="AH55" s="79"/>
      <c r="AI55" s="85" t="s">
        <v>1504</v>
      </c>
      <c r="AJ55" s="79" t="b">
        <v>0</v>
      </c>
      <c r="AK55" s="79">
        <v>8</v>
      </c>
      <c r="AL55" s="85" t="s">
        <v>1504</v>
      </c>
      <c r="AM55" s="79" t="s">
        <v>1566</v>
      </c>
      <c r="AN55" s="79" t="b">
        <v>0</v>
      </c>
      <c r="AO55" s="85" t="s">
        <v>1220</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239</v>
      </c>
      <c r="B56" s="64" t="s">
        <v>308</v>
      </c>
      <c r="C56" s="65" t="s">
        <v>3727</v>
      </c>
      <c r="D56" s="66">
        <v>3</v>
      </c>
      <c r="E56" s="67" t="s">
        <v>132</v>
      </c>
      <c r="F56" s="68">
        <v>35</v>
      </c>
      <c r="G56" s="65"/>
      <c r="H56" s="69"/>
      <c r="I56" s="70"/>
      <c r="J56" s="70"/>
      <c r="K56" s="34" t="s">
        <v>65</v>
      </c>
      <c r="L56" s="77">
        <v>56</v>
      </c>
      <c r="M56" s="77"/>
      <c r="N56" s="72"/>
      <c r="O56" s="79" t="s">
        <v>349</v>
      </c>
      <c r="P56" s="81">
        <v>43621.761458333334</v>
      </c>
      <c r="Q56" s="79" t="s">
        <v>367</v>
      </c>
      <c r="R56" s="82" t="s">
        <v>606</v>
      </c>
      <c r="S56" s="79" t="s">
        <v>688</v>
      </c>
      <c r="T56" s="79"/>
      <c r="U56" s="79"/>
      <c r="V56" s="82" t="s">
        <v>869</v>
      </c>
      <c r="W56" s="81">
        <v>43621.761458333334</v>
      </c>
      <c r="X56" s="82" t="s">
        <v>944</v>
      </c>
      <c r="Y56" s="79"/>
      <c r="Z56" s="79"/>
      <c r="AA56" s="85" t="s">
        <v>1220</v>
      </c>
      <c r="AB56" s="79"/>
      <c r="AC56" s="79" t="b">
        <v>0</v>
      </c>
      <c r="AD56" s="79">
        <v>18</v>
      </c>
      <c r="AE56" s="85" t="s">
        <v>1504</v>
      </c>
      <c r="AF56" s="79" t="b">
        <v>0</v>
      </c>
      <c r="AG56" s="79" t="s">
        <v>1553</v>
      </c>
      <c r="AH56" s="79"/>
      <c r="AI56" s="85" t="s">
        <v>1504</v>
      </c>
      <c r="AJ56" s="79" t="b">
        <v>0</v>
      </c>
      <c r="AK56" s="79">
        <v>8</v>
      </c>
      <c r="AL56" s="85" t="s">
        <v>1504</v>
      </c>
      <c r="AM56" s="79" t="s">
        <v>1566</v>
      </c>
      <c r="AN56" s="79" t="b">
        <v>0</v>
      </c>
      <c r="AO56" s="85" t="s">
        <v>1220</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239</v>
      </c>
      <c r="B57" s="64" t="s">
        <v>309</v>
      </c>
      <c r="C57" s="65" t="s">
        <v>3727</v>
      </c>
      <c r="D57" s="66">
        <v>3</v>
      </c>
      <c r="E57" s="67" t="s">
        <v>132</v>
      </c>
      <c r="F57" s="68">
        <v>35</v>
      </c>
      <c r="G57" s="65"/>
      <c r="H57" s="69"/>
      <c r="I57" s="70"/>
      <c r="J57" s="70"/>
      <c r="K57" s="34" t="s">
        <v>65</v>
      </c>
      <c r="L57" s="77">
        <v>57</v>
      </c>
      <c r="M57" s="77"/>
      <c r="N57" s="72"/>
      <c r="O57" s="79" t="s">
        <v>349</v>
      </c>
      <c r="P57" s="81">
        <v>43621.761458333334</v>
      </c>
      <c r="Q57" s="79" t="s">
        <v>367</v>
      </c>
      <c r="R57" s="82" t="s">
        <v>606</v>
      </c>
      <c r="S57" s="79" t="s">
        <v>688</v>
      </c>
      <c r="T57" s="79"/>
      <c r="U57" s="79"/>
      <c r="V57" s="82" t="s">
        <v>869</v>
      </c>
      <c r="W57" s="81">
        <v>43621.761458333334</v>
      </c>
      <c r="X57" s="82" t="s">
        <v>944</v>
      </c>
      <c r="Y57" s="79"/>
      <c r="Z57" s="79"/>
      <c r="AA57" s="85" t="s">
        <v>1220</v>
      </c>
      <c r="AB57" s="79"/>
      <c r="AC57" s="79" t="b">
        <v>0</v>
      </c>
      <c r="AD57" s="79">
        <v>18</v>
      </c>
      <c r="AE57" s="85" t="s">
        <v>1504</v>
      </c>
      <c r="AF57" s="79" t="b">
        <v>0</v>
      </c>
      <c r="AG57" s="79" t="s">
        <v>1553</v>
      </c>
      <c r="AH57" s="79"/>
      <c r="AI57" s="85" t="s">
        <v>1504</v>
      </c>
      <c r="AJ57" s="79" t="b">
        <v>0</v>
      </c>
      <c r="AK57" s="79">
        <v>8</v>
      </c>
      <c r="AL57" s="85" t="s">
        <v>1504</v>
      </c>
      <c r="AM57" s="79" t="s">
        <v>1566</v>
      </c>
      <c r="AN57" s="79" t="b">
        <v>0</v>
      </c>
      <c r="AO57" s="85" t="s">
        <v>1220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239</v>
      </c>
      <c r="B58" s="64" t="s">
        <v>310</v>
      </c>
      <c r="C58" s="65" t="s">
        <v>3727</v>
      </c>
      <c r="D58" s="66">
        <v>3</v>
      </c>
      <c r="E58" s="67" t="s">
        <v>132</v>
      </c>
      <c r="F58" s="68">
        <v>35</v>
      </c>
      <c r="G58" s="65"/>
      <c r="H58" s="69"/>
      <c r="I58" s="70"/>
      <c r="J58" s="70"/>
      <c r="K58" s="34" t="s">
        <v>65</v>
      </c>
      <c r="L58" s="77">
        <v>58</v>
      </c>
      <c r="M58" s="77"/>
      <c r="N58" s="72"/>
      <c r="O58" s="79" t="s">
        <v>349</v>
      </c>
      <c r="P58" s="81">
        <v>43621.761458333334</v>
      </c>
      <c r="Q58" s="79" t="s">
        <v>367</v>
      </c>
      <c r="R58" s="82" t="s">
        <v>606</v>
      </c>
      <c r="S58" s="79" t="s">
        <v>688</v>
      </c>
      <c r="T58" s="79"/>
      <c r="U58" s="79"/>
      <c r="V58" s="82" t="s">
        <v>869</v>
      </c>
      <c r="W58" s="81">
        <v>43621.761458333334</v>
      </c>
      <c r="X58" s="82" t="s">
        <v>944</v>
      </c>
      <c r="Y58" s="79"/>
      <c r="Z58" s="79"/>
      <c r="AA58" s="85" t="s">
        <v>1220</v>
      </c>
      <c r="AB58" s="79"/>
      <c r="AC58" s="79" t="b">
        <v>0</v>
      </c>
      <c r="AD58" s="79">
        <v>18</v>
      </c>
      <c r="AE58" s="85" t="s">
        <v>1504</v>
      </c>
      <c r="AF58" s="79" t="b">
        <v>0</v>
      </c>
      <c r="AG58" s="79" t="s">
        <v>1553</v>
      </c>
      <c r="AH58" s="79"/>
      <c r="AI58" s="85" t="s">
        <v>1504</v>
      </c>
      <c r="AJ58" s="79" t="b">
        <v>0</v>
      </c>
      <c r="AK58" s="79">
        <v>8</v>
      </c>
      <c r="AL58" s="85" t="s">
        <v>1504</v>
      </c>
      <c r="AM58" s="79" t="s">
        <v>1566</v>
      </c>
      <c r="AN58" s="79" t="b">
        <v>0</v>
      </c>
      <c r="AO58" s="85" t="s">
        <v>1220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240</v>
      </c>
      <c r="B59" s="64" t="s">
        <v>311</v>
      </c>
      <c r="C59" s="65" t="s">
        <v>3727</v>
      </c>
      <c r="D59" s="66">
        <v>3</v>
      </c>
      <c r="E59" s="67" t="s">
        <v>132</v>
      </c>
      <c r="F59" s="68">
        <v>35</v>
      </c>
      <c r="G59" s="65"/>
      <c r="H59" s="69"/>
      <c r="I59" s="70"/>
      <c r="J59" s="70"/>
      <c r="K59" s="34" t="s">
        <v>65</v>
      </c>
      <c r="L59" s="77">
        <v>59</v>
      </c>
      <c r="M59" s="77"/>
      <c r="N59" s="72"/>
      <c r="O59" s="79" t="s">
        <v>349</v>
      </c>
      <c r="P59" s="81">
        <v>43621.76744212963</v>
      </c>
      <c r="Q59" s="79" t="s">
        <v>368</v>
      </c>
      <c r="R59" s="82" t="s">
        <v>606</v>
      </c>
      <c r="S59" s="79" t="s">
        <v>688</v>
      </c>
      <c r="T59" s="79"/>
      <c r="U59" s="79"/>
      <c r="V59" s="82" t="s">
        <v>870</v>
      </c>
      <c r="W59" s="81">
        <v>43621.76744212963</v>
      </c>
      <c r="X59" s="82" t="s">
        <v>945</v>
      </c>
      <c r="Y59" s="79"/>
      <c r="Z59" s="79"/>
      <c r="AA59" s="85" t="s">
        <v>1221</v>
      </c>
      <c r="AB59" s="79"/>
      <c r="AC59" s="79" t="b">
        <v>0</v>
      </c>
      <c r="AD59" s="79">
        <v>0</v>
      </c>
      <c r="AE59" s="85" t="s">
        <v>1504</v>
      </c>
      <c r="AF59" s="79" t="b">
        <v>0</v>
      </c>
      <c r="AG59" s="79" t="s">
        <v>1553</v>
      </c>
      <c r="AH59" s="79"/>
      <c r="AI59" s="85" t="s">
        <v>1504</v>
      </c>
      <c r="AJ59" s="79" t="b">
        <v>0</v>
      </c>
      <c r="AK59" s="79">
        <v>8</v>
      </c>
      <c r="AL59" s="85" t="s">
        <v>1220</v>
      </c>
      <c r="AM59" s="79" t="s">
        <v>1565</v>
      </c>
      <c r="AN59" s="79" t="b">
        <v>0</v>
      </c>
      <c r="AO59" s="85" t="s">
        <v>1220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5.555555555555555</v>
      </c>
      <c r="BF59" s="48">
        <v>0</v>
      </c>
      <c r="BG59" s="49">
        <v>0</v>
      </c>
      <c r="BH59" s="48">
        <v>0</v>
      </c>
      <c r="BI59" s="49">
        <v>0</v>
      </c>
      <c r="BJ59" s="48">
        <v>17</v>
      </c>
      <c r="BK59" s="49">
        <v>94.44444444444444</v>
      </c>
      <c r="BL59" s="48">
        <v>18</v>
      </c>
    </row>
    <row r="60" spans="1:64" ht="15">
      <c r="A60" s="64" t="s">
        <v>240</v>
      </c>
      <c r="B60" s="64" t="s">
        <v>239</v>
      </c>
      <c r="C60" s="65" t="s">
        <v>3727</v>
      </c>
      <c r="D60" s="66">
        <v>3</v>
      </c>
      <c r="E60" s="67" t="s">
        <v>132</v>
      </c>
      <c r="F60" s="68">
        <v>35</v>
      </c>
      <c r="G60" s="65"/>
      <c r="H60" s="69"/>
      <c r="I60" s="70"/>
      <c r="J60" s="70"/>
      <c r="K60" s="34" t="s">
        <v>65</v>
      </c>
      <c r="L60" s="77">
        <v>60</v>
      </c>
      <c r="M60" s="77"/>
      <c r="N60" s="72"/>
      <c r="O60" s="79" t="s">
        <v>349</v>
      </c>
      <c r="P60" s="81">
        <v>43621.76744212963</v>
      </c>
      <c r="Q60" s="79" t="s">
        <v>368</v>
      </c>
      <c r="R60" s="82" t="s">
        <v>606</v>
      </c>
      <c r="S60" s="79" t="s">
        <v>688</v>
      </c>
      <c r="T60" s="79"/>
      <c r="U60" s="79"/>
      <c r="V60" s="82" t="s">
        <v>870</v>
      </c>
      <c r="W60" s="81">
        <v>43621.76744212963</v>
      </c>
      <c r="X60" s="82" t="s">
        <v>945</v>
      </c>
      <c r="Y60" s="79"/>
      <c r="Z60" s="79"/>
      <c r="AA60" s="85" t="s">
        <v>1221</v>
      </c>
      <c r="AB60" s="79"/>
      <c r="AC60" s="79" t="b">
        <v>0</v>
      </c>
      <c r="AD60" s="79">
        <v>0</v>
      </c>
      <c r="AE60" s="85" t="s">
        <v>1504</v>
      </c>
      <c r="AF60" s="79" t="b">
        <v>0</v>
      </c>
      <c r="AG60" s="79" t="s">
        <v>1553</v>
      </c>
      <c r="AH60" s="79"/>
      <c r="AI60" s="85" t="s">
        <v>1504</v>
      </c>
      <c r="AJ60" s="79" t="b">
        <v>0</v>
      </c>
      <c r="AK60" s="79">
        <v>8</v>
      </c>
      <c r="AL60" s="85" t="s">
        <v>1220</v>
      </c>
      <c r="AM60" s="79" t="s">
        <v>1565</v>
      </c>
      <c r="AN60" s="79" t="b">
        <v>0</v>
      </c>
      <c r="AO60" s="85" t="s">
        <v>1220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241</v>
      </c>
      <c r="B61" s="64" t="s">
        <v>311</v>
      </c>
      <c r="C61" s="65" t="s">
        <v>3727</v>
      </c>
      <c r="D61" s="66">
        <v>3</v>
      </c>
      <c r="E61" s="67" t="s">
        <v>132</v>
      </c>
      <c r="F61" s="68">
        <v>35</v>
      </c>
      <c r="G61" s="65"/>
      <c r="H61" s="69"/>
      <c r="I61" s="70"/>
      <c r="J61" s="70"/>
      <c r="K61" s="34" t="s">
        <v>65</v>
      </c>
      <c r="L61" s="77">
        <v>61</v>
      </c>
      <c r="M61" s="77"/>
      <c r="N61" s="72"/>
      <c r="O61" s="79" t="s">
        <v>349</v>
      </c>
      <c r="P61" s="81">
        <v>43621.768692129626</v>
      </c>
      <c r="Q61" s="79" t="s">
        <v>368</v>
      </c>
      <c r="R61" s="82" t="s">
        <v>606</v>
      </c>
      <c r="S61" s="79" t="s">
        <v>688</v>
      </c>
      <c r="T61" s="79"/>
      <c r="U61" s="79"/>
      <c r="V61" s="82" t="s">
        <v>871</v>
      </c>
      <c r="W61" s="81">
        <v>43621.768692129626</v>
      </c>
      <c r="X61" s="82" t="s">
        <v>946</v>
      </c>
      <c r="Y61" s="79"/>
      <c r="Z61" s="79"/>
      <c r="AA61" s="85" t="s">
        <v>1222</v>
      </c>
      <c r="AB61" s="79"/>
      <c r="AC61" s="79" t="b">
        <v>0</v>
      </c>
      <c r="AD61" s="79">
        <v>0</v>
      </c>
      <c r="AE61" s="85" t="s">
        <v>1504</v>
      </c>
      <c r="AF61" s="79" t="b">
        <v>0</v>
      </c>
      <c r="AG61" s="79" t="s">
        <v>1553</v>
      </c>
      <c r="AH61" s="79"/>
      <c r="AI61" s="85" t="s">
        <v>1504</v>
      </c>
      <c r="AJ61" s="79" t="b">
        <v>0</v>
      </c>
      <c r="AK61" s="79">
        <v>8</v>
      </c>
      <c r="AL61" s="85" t="s">
        <v>1220</v>
      </c>
      <c r="AM61" s="79" t="s">
        <v>1570</v>
      </c>
      <c r="AN61" s="79" t="b">
        <v>0</v>
      </c>
      <c r="AO61" s="85" t="s">
        <v>1220</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241</v>
      </c>
      <c r="B62" s="64" t="s">
        <v>239</v>
      </c>
      <c r="C62" s="65" t="s">
        <v>3727</v>
      </c>
      <c r="D62" s="66">
        <v>3</v>
      </c>
      <c r="E62" s="67" t="s">
        <v>132</v>
      </c>
      <c r="F62" s="68">
        <v>35</v>
      </c>
      <c r="G62" s="65"/>
      <c r="H62" s="69"/>
      <c r="I62" s="70"/>
      <c r="J62" s="70"/>
      <c r="K62" s="34" t="s">
        <v>65</v>
      </c>
      <c r="L62" s="77">
        <v>62</v>
      </c>
      <c r="M62" s="77"/>
      <c r="N62" s="72"/>
      <c r="O62" s="79" t="s">
        <v>349</v>
      </c>
      <c r="P62" s="81">
        <v>43621.768692129626</v>
      </c>
      <c r="Q62" s="79" t="s">
        <v>368</v>
      </c>
      <c r="R62" s="82" t="s">
        <v>606</v>
      </c>
      <c r="S62" s="79" t="s">
        <v>688</v>
      </c>
      <c r="T62" s="79"/>
      <c r="U62" s="79"/>
      <c r="V62" s="82" t="s">
        <v>871</v>
      </c>
      <c r="W62" s="81">
        <v>43621.768692129626</v>
      </c>
      <c r="X62" s="82" t="s">
        <v>946</v>
      </c>
      <c r="Y62" s="79"/>
      <c r="Z62" s="79"/>
      <c r="AA62" s="85" t="s">
        <v>1222</v>
      </c>
      <c r="AB62" s="79"/>
      <c r="AC62" s="79" t="b">
        <v>0</v>
      </c>
      <c r="AD62" s="79">
        <v>0</v>
      </c>
      <c r="AE62" s="85" t="s">
        <v>1504</v>
      </c>
      <c r="AF62" s="79" t="b">
        <v>0</v>
      </c>
      <c r="AG62" s="79" t="s">
        <v>1553</v>
      </c>
      <c r="AH62" s="79"/>
      <c r="AI62" s="85" t="s">
        <v>1504</v>
      </c>
      <c r="AJ62" s="79" t="b">
        <v>0</v>
      </c>
      <c r="AK62" s="79">
        <v>8</v>
      </c>
      <c r="AL62" s="85" t="s">
        <v>1220</v>
      </c>
      <c r="AM62" s="79" t="s">
        <v>1570</v>
      </c>
      <c r="AN62" s="79" t="b">
        <v>0</v>
      </c>
      <c r="AO62" s="85" t="s">
        <v>1220</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5.555555555555555</v>
      </c>
      <c r="BF62" s="48">
        <v>0</v>
      </c>
      <c r="BG62" s="49">
        <v>0</v>
      </c>
      <c r="BH62" s="48">
        <v>0</v>
      </c>
      <c r="BI62" s="49">
        <v>0</v>
      </c>
      <c r="BJ62" s="48">
        <v>17</v>
      </c>
      <c r="BK62" s="49">
        <v>94.44444444444444</v>
      </c>
      <c r="BL62" s="48">
        <v>18</v>
      </c>
    </row>
    <row r="63" spans="1:64" ht="15">
      <c r="A63" s="64" t="s">
        <v>242</v>
      </c>
      <c r="B63" s="64" t="s">
        <v>311</v>
      </c>
      <c r="C63" s="65" t="s">
        <v>3727</v>
      </c>
      <c r="D63" s="66">
        <v>3</v>
      </c>
      <c r="E63" s="67" t="s">
        <v>132</v>
      </c>
      <c r="F63" s="68">
        <v>35</v>
      </c>
      <c r="G63" s="65"/>
      <c r="H63" s="69"/>
      <c r="I63" s="70"/>
      <c r="J63" s="70"/>
      <c r="K63" s="34" t="s">
        <v>65</v>
      </c>
      <c r="L63" s="77">
        <v>63</v>
      </c>
      <c r="M63" s="77"/>
      <c r="N63" s="72"/>
      <c r="O63" s="79" t="s">
        <v>349</v>
      </c>
      <c r="P63" s="81">
        <v>43621.78642361111</v>
      </c>
      <c r="Q63" s="79" t="s">
        <v>368</v>
      </c>
      <c r="R63" s="82" t="s">
        <v>606</v>
      </c>
      <c r="S63" s="79" t="s">
        <v>688</v>
      </c>
      <c r="T63" s="79"/>
      <c r="U63" s="79"/>
      <c r="V63" s="82" t="s">
        <v>872</v>
      </c>
      <c r="W63" s="81">
        <v>43621.78642361111</v>
      </c>
      <c r="X63" s="82" t="s">
        <v>947</v>
      </c>
      <c r="Y63" s="79"/>
      <c r="Z63" s="79"/>
      <c r="AA63" s="85" t="s">
        <v>1223</v>
      </c>
      <c r="AB63" s="79"/>
      <c r="AC63" s="79" t="b">
        <v>0</v>
      </c>
      <c r="AD63" s="79">
        <v>0</v>
      </c>
      <c r="AE63" s="85" t="s">
        <v>1504</v>
      </c>
      <c r="AF63" s="79" t="b">
        <v>0</v>
      </c>
      <c r="AG63" s="79" t="s">
        <v>1553</v>
      </c>
      <c r="AH63" s="79"/>
      <c r="AI63" s="85" t="s">
        <v>1504</v>
      </c>
      <c r="AJ63" s="79" t="b">
        <v>0</v>
      </c>
      <c r="AK63" s="79">
        <v>8</v>
      </c>
      <c r="AL63" s="85" t="s">
        <v>1220</v>
      </c>
      <c r="AM63" s="79" t="s">
        <v>1566</v>
      </c>
      <c r="AN63" s="79" t="b">
        <v>0</v>
      </c>
      <c r="AO63" s="85" t="s">
        <v>1220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242</v>
      </c>
      <c r="B64" s="64" t="s">
        <v>239</v>
      </c>
      <c r="C64" s="65" t="s">
        <v>3727</v>
      </c>
      <c r="D64" s="66">
        <v>3</v>
      </c>
      <c r="E64" s="67" t="s">
        <v>132</v>
      </c>
      <c r="F64" s="68">
        <v>35</v>
      </c>
      <c r="G64" s="65"/>
      <c r="H64" s="69"/>
      <c r="I64" s="70"/>
      <c r="J64" s="70"/>
      <c r="K64" s="34" t="s">
        <v>65</v>
      </c>
      <c r="L64" s="77">
        <v>64</v>
      </c>
      <c r="M64" s="77"/>
      <c r="N64" s="72"/>
      <c r="O64" s="79" t="s">
        <v>349</v>
      </c>
      <c r="P64" s="81">
        <v>43621.78642361111</v>
      </c>
      <c r="Q64" s="79" t="s">
        <v>368</v>
      </c>
      <c r="R64" s="82" t="s">
        <v>606</v>
      </c>
      <c r="S64" s="79" t="s">
        <v>688</v>
      </c>
      <c r="T64" s="79"/>
      <c r="U64" s="79"/>
      <c r="V64" s="82" t="s">
        <v>872</v>
      </c>
      <c r="W64" s="81">
        <v>43621.78642361111</v>
      </c>
      <c r="X64" s="82" t="s">
        <v>947</v>
      </c>
      <c r="Y64" s="79"/>
      <c r="Z64" s="79"/>
      <c r="AA64" s="85" t="s">
        <v>1223</v>
      </c>
      <c r="AB64" s="79"/>
      <c r="AC64" s="79" t="b">
        <v>0</v>
      </c>
      <c r="AD64" s="79">
        <v>0</v>
      </c>
      <c r="AE64" s="85" t="s">
        <v>1504</v>
      </c>
      <c r="AF64" s="79" t="b">
        <v>0</v>
      </c>
      <c r="AG64" s="79" t="s">
        <v>1553</v>
      </c>
      <c r="AH64" s="79"/>
      <c r="AI64" s="85" t="s">
        <v>1504</v>
      </c>
      <c r="AJ64" s="79" t="b">
        <v>0</v>
      </c>
      <c r="AK64" s="79">
        <v>8</v>
      </c>
      <c r="AL64" s="85" t="s">
        <v>1220</v>
      </c>
      <c r="AM64" s="79" t="s">
        <v>1566</v>
      </c>
      <c r="AN64" s="79" t="b">
        <v>0</v>
      </c>
      <c r="AO64" s="85" t="s">
        <v>1220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5.555555555555555</v>
      </c>
      <c r="BF64" s="48">
        <v>0</v>
      </c>
      <c r="BG64" s="49">
        <v>0</v>
      </c>
      <c r="BH64" s="48">
        <v>0</v>
      </c>
      <c r="BI64" s="49">
        <v>0</v>
      </c>
      <c r="BJ64" s="48">
        <v>17</v>
      </c>
      <c r="BK64" s="49">
        <v>94.44444444444444</v>
      </c>
      <c r="BL64" s="48">
        <v>18</v>
      </c>
    </row>
    <row r="65" spans="1:64" ht="15">
      <c r="A65" s="64" t="s">
        <v>243</v>
      </c>
      <c r="B65" s="64" t="s">
        <v>311</v>
      </c>
      <c r="C65" s="65" t="s">
        <v>3727</v>
      </c>
      <c r="D65" s="66">
        <v>3</v>
      </c>
      <c r="E65" s="67" t="s">
        <v>132</v>
      </c>
      <c r="F65" s="68">
        <v>35</v>
      </c>
      <c r="G65" s="65"/>
      <c r="H65" s="69"/>
      <c r="I65" s="70"/>
      <c r="J65" s="70"/>
      <c r="K65" s="34" t="s">
        <v>65</v>
      </c>
      <c r="L65" s="77">
        <v>65</v>
      </c>
      <c r="M65" s="77"/>
      <c r="N65" s="72"/>
      <c r="O65" s="79" t="s">
        <v>349</v>
      </c>
      <c r="P65" s="81">
        <v>43621.786724537036</v>
      </c>
      <c r="Q65" s="79" t="s">
        <v>368</v>
      </c>
      <c r="R65" s="82" t="s">
        <v>606</v>
      </c>
      <c r="S65" s="79" t="s">
        <v>688</v>
      </c>
      <c r="T65" s="79"/>
      <c r="U65" s="79"/>
      <c r="V65" s="82" t="s">
        <v>873</v>
      </c>
      <c r="W65" s="81">
        <v>43621.786724537036</v>
      </c>
      <c r="X65" s="82" t="s">
        <v>948</v>
      </c>
      <c r="Y65" s="79"/>
      <c r="Z65" s="79"/>
      <c r="AA65" s="85" t="s">
        <v>1224</v>
      </c>
      <c r="AB65" s="79"/>
      <c r="AC65" s="79" t="b">
        <v>0</v>
      </c>
      <c r="AD65" s="79">
        <v>0</v>
      </c>
      <c r="AE65" s="85" t="s">
        <v>1504</v>
      </c>
      <c r="AF65" s="79" t="b">
        <v>0</v>
      </c>
      <c r="AG65" s="79" t="s">
        <v>1553</v>
      </c>
      <c r="AH65" s="79"/>
      <c r="AI65" s="85" t="s">
        <v>1504</v>
      </c>
      <c r="AJ65" s="79" t="b">
        <v>0</v>
      </c>
      <c r="AK65" s="79">
        <v>8</v>
      </c>
      <c r="AL65" s="85" t="s">
        <v>1220</v>
      </c>
      <c r="AM65" s="79" t="s">
        <v>1566</v>
      </c>
      <c r="AN65" s="79" t="b">
        <v>0</v>
      </c>
      <c r="AO65" s="85" t="s">
        <v>1220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243</v>
      </c>
      <c r="B66" s="64" t="s">
        <v>239</v>
      </c>
      <c r="C66" s="65" t="s">
        <v>3727</v>
      </c>
      <c r="D66" s="66">
        <v>3</v>
      </c>
      <c r="E66" s="67" t="s">
        <v>132</v>
      </c>
      <c r="F66" s="68">
        <v>35</v>
      </c>
      <c r="G66" s="65"/>
      <c r="H66" s="69"/>
      <c r="I66" s="70"/>
      <c r="J66" s="70"/>
      <c r="K66" s="34" t="s">
        <v>65</v>
      </c>
      <c r="L66" s="77">
        <v>66</v>
      </c>
      <c r="M66" s="77"/>
      <c r="N66" s="72"/>
      <c r="O66" s="79" t="s">
        <v>349</v>
      </c>
      <c r="P66" s="81">
        <v>43621.786724537036</v>
      </c>
      <c r="Q66" s="79" t="s">
        <v>368</v>
      </c>
      <c r="R66" s="82" t="s">
        <v>606</v>
      </c>
      <c r="S66" s="79" t="s">
        <v>688</v>
      </c>
      <c r="T66" s="79"/>
      <c r="U66" s="79"/>
      <c r="V66" s="82" t="s">
        <v>873</v>
      </c>
      <c r="W66" s="81">
        <v>43621.786724537036</v>
      </c>
      <c r="X66" s="82" t="s">
        <v>948</v>
      </c>
      <c r="Y66" s="79"/>
      <c r="Z66" s="79"/>
      <c r="AA66" s="85" t="s">
        <v>1224</v>
      </c>
      <c r="AB66" s="79"/>
      <c r="AC66" s="79" t="b">
        <v>0</v>
      </c>
      <c r="AD66" s="79">
        <v>0</v>
      </c>
      <c r="AE66" s="85" t="s">
        <v>1504</v>
      </c>
      <c r="AF66" s="79" t="b">
        <v>0</v>
      </c>
      <c r="AG66" s="79" t="s">
        <v>1553</v>
      </c>
      <c r="AH66" s="79"/>
      <c r="AI66" s="85" t="s">
        <v>1504</v>
      </c>
      <c r="AJ66" s="79" t="b">
        <v>0</v>
      </c>
      <c r="AK66" s="79">
        <v>8</v>
      </c>
      <c r="AL66" s="85" t="s">
        <v>1220</v>
      </c>
      <c r="AM66" s="79" t="s">
        <v>1566</v>
      </c>
      <c r="AN66" s="79" t="b">
        <v>0</v>
      </c>
      <c r="AO66" s="85" t="s">
        <v>1220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1</v>
      </c>
      <c r="BE66" s="49">
        <v>5.555555555555555</v>
      </c>
      <c r="BF66" s="48">
        <v>0</v>
      </c>
      <c r="BG66" s="49">
        <v>0</v>
      </c>
      <c r="BH66" s="48">
        <v>0</v>
      </c>
      <c r="BI66" s="49">
        <v>0</v>
      </c>
      <c r="BJ66" s="48">
        <v>17</v>
      </c>
      <c r="BK66" s="49">
        <v>94.44444444444444</v>
      </c>
      <c r="BL66" s="48">
        <v>18</v>
      </c>
    </row>
    <row r="67" spans="1:64" ht="15">
      <c r="A67" s="64" t="s">
        <v>244</v>
      </c>
      <c r="B67" s="64" t="s">
        <v>311</v>
      </c>
      <c r="C67" s="65" t="s">
        <v>3727</v>
      </c>
      <c r="D67" s="66">
        <v>3</v>
      </c>
      <c r="E67" s="67" t="s">
        <v>132</v>
      </c>
      <c r="F67" s="68">
        <v>35</v>
      </c>
      <c r="G67" s="65"/>
      <c r="H67" s="69"/>
      <c r="I67" s="70"/>
      <c r="J67" s="70"/>
      <c r="K67" s="34" t="s">
        <v>65</v>
      </c>
      <c r="L67" s="77">
        <v>67</v>
      </c>
      <c r="M67" s="77"/>
      <c r="N67" s="72"/>
      <c r="O67" s="79" t="s">
        <v>349</v>
      </c>
      <c r="P67" s="81">
        <v>43621.88046296296</v>
      </c>
      <c r="Q67" s="79" t="s">
        <v>368</v>
      </c>
      <c r="R67" s="82" t="s">
        <v>606</v>
      </c>
      <c r="S67" s="79" t="s">
        <v>688</v>
      </c>
      <c r="T67" s="79"/>
      <c r="U67" s="79"/>
      <c r="V67" s="82" t="s">
        <v>874</v>
      </c>
      <c r="W67" s="81">
        <v>43621.88046296296</v>
      </c>
      <c r="X67" s="82" t="s">
        <v>949</v>
      </c>
      <c r="Y67" s="79"/>
      <c r="Z67" s="79"/>
      <c r="AA67" s="85" t="s">
        <v>1225</v>
      </c>
      <c r="AB67" s="79"/>
      <c r="AC67" s="79" t="b">
        <v>0</v>
      </c>
      <c r="AD67" s="79">
        <v>0</v>
      </c>
      <c r="AE67" s="85" t="s">
        <v>1504</v>
      </c>
      <c r="AF67" s="79" t="b">
        <v>0</v>
      </c>
      <c r="AG67" s="79" t="s">
        <v>1553</v>
      </c>
      <c r="AH67" s="79"/>
      <c r="AI67" s="85" t="s">
        <v>1504</v>
      </c>
      <c r="AJ67" s="79" t="b">
        <v>0</v>
      </c>
      <c r="AK67" s="79">
        <v>8</v>
      </c>
      <c r="AL67" s="85" t="s">
        <v>1220</v>
      </c>
      <c r="AM67" s="79" t="s">
        <v>1570</v>
      </c>
      <c r="AN67" s="79" t="b">
        <v>0</v>
      </c>
      <c r="AO67" s="85" t="s">
        <v>1220</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244</v>
      </c>
      <c r="B68" s="64" t="s">
        <v>239</v>
      </c>
      <c r="C68" s="65" t="s">
        <v>3727</v>
      </c>
      <c r="D68" s="66">
        <v>3</v>
      </c>
      <c r="E68" s="67" t="s">
        <v>132</v>
      </c>
      <c r="F68" s="68">
        <v>35</v>
      </c>
      <c r="G68" s="65"/>
      <c r="H68" s="69"/>
      <c r="I68" s="70"/>
      <c r="J68" s="70"/>
      <c r="K68" s="34" t="s">
        <v>65</v>
      </c>
      <c r="L68" s="77">
        <v>68</v>
      </c>
      <c r="M68" s="77"/>
      <c r="N68" s="72"/>
      <c r="O68" s="79" t="s">
        <v>349</v>
      </c>
      <c r="P68" s="81">
        <v>43621.88046296296</v>
      </c>
      <c r="Q68" s="79" t="s">
        <v>368</v>
      </c>
      <c r="R68" s="82" t="s">
        <v>606</v>
      </c>
      <c r="S68" s="79" t="s">
        <v>688</v>
      </c>
      <c r="T68" s="79"/>
      <c r="U68" s="79"/>
      <c r="V68" s="82" t="s">
        <v>874</v>
      </c>
      <c r="W68" s="81">
        <v>43621.88046296296</v>
      </c>
      <c r="X68" s="82" t="s">
        <v>949</v>
      </c>
      <c r="Y68" s="79"/>
      <c r="Z68" s="79"/>
      <c r="AA68" s="85" t="s">
        <v>1225</v>
      </c>
      <c r="AB68" s="79"/>
      <c r="AC68" s="79" t="b">
        <v>0</v>
      </c>
      <c r="AD68" s="79">
        <v>0</v>
      </c>
      <c r="AE68" s="85" t="s">
        <v>1504</v>
      </c>
      <c r="AF68" s="79" t="b">
        <v>0</v>
      </c>
      <c r="AG68" s="79" t="s">
        <v>1553</v>
      </c>
      <c r="AH68" s="79"/>
      <c r="AI68" s="85" t="s">
        <v>1504</v>
      </c>
      <c r="AJ68" s="79" t="b">
        <v>0</v>
      </c>
      <c r="AK68" s="79">
        <v>8</v>
      </c>
      <c r="AL68" s="85" t="s">
        <v>1220</v>
      </c>
      <c r="AM68" s="79" t="s">
        <v>1570</v>
      </c>
      <c r="AN68" s="79" t="b">
        <v>0</v>
      </c>
      <c r="AO68" s="85" t="s">
        <v>1220</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5.555555555555555</v>
      </c>
      <c r="BF68" s="48">
        <v>0</v>
      </c>
      <c r="BG68" s="49">
        <v>0</v>
      </c>
      <c r="BH68" s="48">
        <v>0</v>
      </c>
      <c r="BI68" s="49">
        <v>0</v>
      </c>
      <c r="BJ68" s="48">
        <v>17</v>
      </c>
      <c r="BK68" s="49">
        <v>94.44444444444444</v>
      </c>
      <c r="BL68" s="48">
        <v>18</v>
      </c>
    </row>
    <row r="69" spans="1:64" ht="15">
      <c r="A69" s="64" t="s">
        <v>245</v>
      </c>
      <c r="B69" s="64" t="s">
        <v>311</v>
      </c>
      <c r="C69" s="65" t="s">
        <v>3727</v>
      </c>
      <c r="D69" s="66">
        <v>3</v>
      </c>
      <c r="E69" s="67" t="s">
        <v>132</v>
      </c>
      <c r="F69" s="68">
        <v>35</v>
      </c>
      <c r="G69" s="65"/>
      <c r="H69" s="69"/>
      <c r="I69" s="70"/>
      <c r="J69" s="70"/>
      <c r="K69" s="34" t="s">
        <v>65</v>
      </c>
      <c r="L69" s="77">
        <v>69</v>
      </c>
      <c r="M69" s="77"/>
      <c r="N69" s="72"/>
      <c r="O69" s="79" t="s">
        <v>349</v>
      </c>
      <c r="P69" s="81">
        <v>43621.88841435185</v>
      </c>
      <c r="Q69" s="79" t="s">
        <v>368</v>
      </c>
      <c r="R69" s="82" t="s">
        <v>606</v>
      </c>
      <c r="S69" s="79" t="s">
        <v>688</v>
      </c>
      <c r="T69" s="79"/>
      <c r="U69" s="79"/>
      <c r="V69" s="82" t="s">
        <v>875</v>
      </c>
      <c r="W69" s="81">
        <v>43621.88841435185</v>
      </c>
      <c r="X69" s="82" t="s">
        <v>950</v>
      </c>
      <c r="Y69" s="79"/>
      <c r="Z69" s="79"/>
      <c r="AA69" s="85" t="s">
        <v>1226</v>
      </c>
      <c r="AB69" s="79"/>
      <c r="AC69" s="79" t="b">
        <v>0</v>
      </c>
      <c r="AD69" s="79">
        <v>0</v>
      </c>
      <c r="AE69" s="85" t="s">
        <v>1504</v>
      </c>
      <c r="AF69" s="79" t="b">
        <v>0</v>
      </c>
      <c r="AG69" s="79" t="s">
        <v>1553</v>
      </c>
      <c r="AH69" s="79"/>
      <c r="AI69" s="85" t="s">
        <v>1504</v>
      </c>
      <c r="AJ69" s="79" t="b">
        <v>0</v>
      </c>
      <c r="AK69" s="79">
        <v>8</v>
      </c>
      <c r="AL69" s="85" t="s">
        <v>1220</v>
      </c>
      <c r="AM69" s="79" t="s">
        <v>1570</v>
      </c>
      <c r="AN69" s="79" t="b">
        <v>0</v>
      </c>
      <c r="AO69" s="85" t="s">
        <v>1220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245</v>
      </c>
      <c r="B70" s="64" t="s">
        <v>239</v>
      </c>
      <c r="C70" s="65" t="s">
        <v>3727</v>
      </c>
      <c r="D70" s="66">
        <v>3</v>
      </c>
      <c r="E70" s="67" t="s">
        <v>132</v>
      </c>
      <c r="F70" s="68">
        <v>35</v>
      </c>
      <c r="G70" s="65"/>
      <c r="H70" s="69"/>
      <c r="I70" s="70"/>
      <c r="J70" s="70"/>
      <c r="K70" s="34" t="s">
        <v>65</v>
      </c>
      <c r="L70" s="77">
        <v>70</v>
      </c>
      <c r="M70" s="77"/>
      <c r="N70" s="72"/>
      <c r="O70" s="79" t="s">
        <v>349</v>
      </c>
      <c r="P70" s="81">
        <v>43621.88841435185</v>
      </c>
      <c r="Q70" s="79" t="s">
        <v>368</v>
      </c>
      <c r="R70" s="82" t="s">
        <v>606</v>
      </c>
      <c r="S70" s="79" t="s">
        <v>688</v>
      </c>
      <c r="T70" s="79"/>
      <c r="U70" s="79"/>
      <c r="V70" s="82" t="s">
        <v>875</v>
      </c>
      <c r="W70" s="81">
        <v>43621.88841435185</v>
      </c>
      <c r="X70" s="82" t="s">
        <v>950</v>
      </c>
      <c r="Y70" s="79"/>
      <c r="Z70" s="79"/>
      <c r="AA70" s="85" t="s">
        <v>1226</v>
      </c>
      <c r="AB70" s="79"/>
      <c r="AC70" s="79" t="b">
        <v>0</v>
      </c>
      <c r="AD70" s="79">
        <v>0</v>
      </c>
      <c r="AE70" s="85" t="s">
        <v>1504</v>
      </c>
      <c r="AF70" s="79" t="b">
        <v>0</v>
      </c>
      <c r="AG70" s="79" t="s">
        <v>1553</v>
      </c>
      <c r="AH70" s="79"/>
      <c r="AI70" s="85" t="s">
        <v>1504</v>
      </c>
      <c r="AJ70" s="79" t="b">
        <v>0</v>
      </c>
      <c r="AK70" s="79">
        <v>8</v>
      </c>
      <c r="AL70" s="85" t="s">
        <v>1220</v>
      </c>
      <c r="AM70" s="79" t="s">
        <v>1570</v>
      </c>
      <c r="AN70" s="79" t="b">
        <v>0</v>
      </c>
      <c r="AO70" s="85" t="s">
        <v>1220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5.555555555555555</v>
      </c>
      <c r="BF70" s="48">
        <v>0</v>
      </c>
      <c r="BG70" s="49">
        <v>0</v>
      </c>
      <c r="BH70" s="48">
        <v>0</v>
      </c>
      <c r="BI70" s="49">
        <v>0</v>
      </c>
      <c r="BJ70" s="48">
        <v>17</v>
      </c>
      <c r="BK70" s="49">
        <v>94.44444444444444</v>
      </c>
      <c r="BL70" s="48">
        <v>18</v>
      </c>
    </row>
    <row r="71" spans="1:64" ht="15">
      <c r="A71" s="64" t="s">
        <v>246</v>
      </c>
      <c r="B71" s="64" t="s">
        <v>311</v>
      </c>
      <c r="C71" s="65" t="s">
        <v>3727</v>
      </c>
      <c r="D71" s="66">
        <v>3</v>
      </c>
      <c r="E71" s="67" t="s">
        <v>132</v>
      </c>
      <c r="F71" s="68">
        <v>35</v>
      </c>
      <c r="G71" s="65"/>
      <c r="H71" s="69"/>
      <c r="I71" s="70"/>
      <c r="J71" s="70"/>
      <c r="K71" s="34" t="s">
        <v>65</v>
      </c>
      <c r="L71" s="77">
        <v>71</v>
      </c>
      <c r="M71" s="77"/>
      <c r="N71" s="72"/>
      <c r="O71" s="79" t="s">
        <v>349</v>
      </c>
      <c r="P71" s="81">
        <v>43622.317881944444</v>
      </c>
      <c r="Q71" s="79" t="s">
        <v>368</v>
      </c>
      <c r="R71" s="82" t="s">
        <v>606</v>
      </c>
      <c r="S71" s="79" t="s">
        <v>688</v>
      </c>
      <c r="T71" s="79"/>
      <c r="U71" s="79"/>
      <c r="V71" s="82" t="s">
        <v>876</v>
      </c>
      <c r="W71" s="81">
        <v>43622.317881944444</v>
      </c>
      <c r="X71" s="82" t="s">
        <v>951</v>
      </c>
      <c r="Y71" s="79"/>
      <c r="Z71" s="79"/>
      <c r="AA71" s="85" t="s">
        <v>1227</v>
      </c>
      <c r="AB71" s="79"/>
      <c r="AC71" s="79" t="b">
        <v>0</v>
      </c>
      <c r="AD71" s="79">
        <v>0</v>
      </c>
      <c r="AE71" s="85" t="s">
        <v>1504</v>
      </c>
      <c r="AF71" s="79" t="b">
        <v>0</v>
      </c>
      <c r="AG71" s="79" t="s">
        <v>1553</v>
      </c>
      <c r="AH71" s="79"/>
      <c r="AI71" s="85" t="s">
        <v>1504</v>
      </c>
      <c r="AJ71" s="79" t="b">
        <v>0</v>
      </c>
      <c r="AK71" s="79">
        <v>8</v>
      </c>
      <c r="AL71" s="85" t="s">
        <v>1220</v>
      </c>
      <c r="AM71" s="79" t="s">
        <v>1570</v>
      </c>
      <c r="AN71" s="79" t="b">
        <v>0</v>
      </c>
      <c r="AO71" s="85" t="s">
        <v>1220</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246</v>
      </c>
      <c r="B72" s="64" t="s">
        <v>239</v>
      </c>
      <c r="C72" s="65" t="s">
        <v>3727</v>
      </c>
      <c r="D72" s="66">
        <v>3</v>
      </c>
      <c r="E72" s="67" t="s">
        <v>132</v>
      </c>
      <c r="F72" s="68">
        <v>35</v>
      </c>
      <c r="G72" s="65"/>
      <c r="H72" s="69"/>
      <c r="I72" s="70"/>
      <c r="J72" s="70"/>
      <c r="K72" s="34" t="s">
        <v>65</v>
      </c>
      <c r="L72" s="77">
        <v>72</v>
      </c>
      <c r="M72" s="77"/>
      <c r="N72" s="72"/>
      <c r="O72" s="79" t="s">
        <v>349</v>
      </c>
      <c r="P72" s="81">
        <v>43622.317881944444</v>
      </c>
      <c r="Q72" s="79" t="s">
        <v>368</v>
      </c>
      <c r="R72" s="82" t="s">
        <v>606</v>
      </c>
      <c r="S72" s="79" t="s">
        <v>688</v>
      </c>
      <c r="T72" s="79"/>
      <c r="U72" s="79"/>
      <c r="V72" s="82" t="s">
        <v>876</v>
      </c>
      <c r="W72" s="81">
        <v>43622.317881944444</v>
      </c>
      <c r="X72" s="82" t="s">
        <v>951</v>
      </c>
      <c r="Y72" s="79"/>
      <c r="Z72" s="79"/>
      <c r="AA72" s="85" t="s">
        <v>1227</v>
      </c>
      <c r="AB72" s="79"/>
      <c r="AC72" s="79" t="b">
        <v>0</v>
      </c>
      <c r="AD72" s="79">
        <v>0</v>
      </c>
      <c r="AE72" s="85" t="s">
        <v>1504</v>
      </c>
      <c r="AF72" s="79" t="b">
        <v>0</v>
      </c>
      <c r="AG72" s="79" t="s">
        <v>1553</v>
      </c>
      <c r="AH72" s="79"/>
      <c r="AI72" s="85" t="s">
        <v>1504</v>
      </c>
      <c r="AJ72" s="79" t="b">
        <v>0</v>
      </c>
      <c r="AK72" s="79">
        <v>8</v>
      </c>
      <c r="AL72" s="85" t="s">
        <v>1220</v>
      </c>
      <c r="AM72" s="79" t="s">
        <v>1570</v>
      </c>
      <c r="AN72" s="79" t="b">
        <v>0</v>
      </c>
      <c r="AO72" s="85" t="s">
        <v>1220</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5.555555555555555</v>
      </c>
      <c r="BF72" s="48">
        <v>0</v>
      </c>
      <c r="BG72" s="49">
        <v>0</v>
      </c>
      <c r="BH72" s="48">
        <v>0</v>
      </c>
      <c r="BI72" s="49">
        <v>0</v>
      </c>
      <c r="BJ72" s="48">
        <v>17</v>
      </c>
      <c r="BK72" s="49">
        <v>94.44444444444444</v>
      </c>
      <c r="BL72" s="48">
        <v>18</v>
      </c>
    </row>
    <row r="73" spans="1:64" ht="15">
      <c r="A73" s="64" t="s">
        <v>247</v>
      </c>
      <c r="B73" s="64" t="s">
        <v>312</v>
      </c>
      <c r="C73" s="65" t="s">
        <v>3727</v>
      </c>
      <c r="D73" s="66">
        <v>3</v>
      </c>
      <c r="E73" s="67" t="s">
        <v>132</v>
      </c>
      <c r="F73" s="68">
        <v>35</v>
      </c>
      <c r="G73" s="65"/>
      <c r="H73" s="69"/>
      <c r="I73" s="70"/>
      <c r="J73" s="70"/>
      <c r="K73" s="34" t="s">
        <v>65</v>
      </c>
      <c r="L73" s="77">
        <v>73</v>
      </c>
      <c r="M73" s="77"/>
      <c r="N73" s="72"/>
      <c r="O73" s="79" t="s">
        <v>349</v>
      </c>
      <c r="P73" s="81">
        <v>43622.63180555555</v>
      </c>
      <c r="Q73" s="79" t="s">
        <v>369</v>
      </c>
      <c r="R73" s="79"/>
      <c r="S73" s="79"/>
      <c r="T73" s="79" t="s">
        <v>721</v>
      </c>
      <c r="U73" s="79"/>
      <c r="V73" s="82" t="s">
        <v>877</v>
      </c>
      <c r="W73" s="81">
        <v>43622.63180555555</v>
      </c>
      <c r="X73" s="82" t="s">
        <v>952</v>
      </c>
      <c r="Y73" s="79"/>
      <c r="Z73" s="79"/>
      <c r="AA73" s="85" t="s">
        <v>1228</v>
      </c>
      <c r="AB73" s="85" t="s">
        <v>1469</v>
      </c>
      <c r="AC73" s="79" t="b">
        <v>0</v>
      </c>
      <c r="AD73" s="79">
        <v>0</v>
      </c>
      <c r="AE73" s="85" t="s">
        <v>1508</v>
      </c>
      <c r="AF73" s="79" t="b">
        <v>0</v>
      </c>
      <c r="AG73" s="79" t="s">
        <v>1553</v>
      </c>
      <c r="AH73" s="79"/>
      <c r="AI73" s="85" t="s">
        <v>1504</v>
      </c>
      <c r="AJ73" s="79" t="b">
        <v>0</v>
      </c>
      <c r="AK73" s="79">
        <v>0</v>
      </c>
      <c r="AL73" s="85" t="s">
        <v>1504</v>
      </c>
      <c r="AM73" s="79" t="s">
        <v>1570</v>
      </c>
      <c r="AN73" s="79" t="b">
        <v>0</v>
      </c>
      <c r="AO73" s="85" t="s">
        <v>1469</v>
      </c>
      <c r="AP73" s="79" t="s">
        <v>176</v>
      </c>
      <c r="AQ73" s="79">
        <v>0</v>
      </c>
      <c r="AR73" s="79">
        <v>0</v>
      </c>
      <c r="AS73" s="79" t="s">
        <v>1584</v>
      </c>
      <c r="AT73" s="79" t="s">
        <v>1585</v>
      </c>
      <c r="AU73" s="79" t="s">
        <v>1586</v>
      </c>
      <c r="AV73" s="79" t="s">
        <v>1588</v>
      </c>
      <c r="AW73" s="79" t="s">
        <v>1590</v>
      </c>
      <c r="AX73" s="79" t="s">
        <v>1592</v>
      </c>
      <c r="AY73" s="79" t="s">
        <v>1593</v>
      </c>
      <c r="AZ73" s="82" t="s">
        <v>1595</v>
      </c>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247</v>
      </c>
      <c r="B74" s="64" t="s">
        <v>313</v>
      </c>
      <c r="C74" s="65" t="s">
        <v>3729</v>
      </c>
      <c r="D74" s="66">
        <v>4.2727272727272725</v>
      </c>
      <c r="E74" s="67" t="s">
        <v>136</v>
      </c>
      <c r="F74" s="68">
        <v>30.81818181818182</v>
      </c>
      <c r="G74" s="65"/>
      <c r="H74" s="69"/>
      <c r="I74" s="70"/>
      <c r="J74" s="70"/>
      <c r="K74" s="34" t="s">
        <v>65</v>
      </c>
      <c r="L74" s="77">
        <v>74</v>
      </c>
      <c r="M74" s="77"/>
      <c r="N74" s="72"/>
      <c r="O74" s="79" t="s">
        <v>349</v>
      </c>
      <c r="P74" s="81">
        <v>43622.09511574074</v>
      </c>
      <c r="Q74" s="79" t="s">
        <v>370</v>
      </c>
      <c r="R74" s="79"/>
      <c r="S74" s="79"/>
      <c r="T74" s="79"/>
      <c r="U74" s="79"/>
      <c r="V74" s="82" t="s">
        <v>877</v>
      </c>
      <c r="W74" s="81">
        <v>43622.09511574074</v>
      </c>
      <c r="X74" s="82" t="s">
        <v>953</v>
      </c>
      <c r="Y74" s="79"/>
      <c r="Z74" s="79"/>
      <c r="AA74" s="85" t="s">
        <v>1229</v>
      </c>
      <c r="AB74" s="85" t="s">
        <v>1460</v>
      </c>
      <c r="AC74" s="79" t="b">
        <v>0</v>
      </c>
      <c r="AD74" s="79">
        <v>0</v>
      </c>
      <c r="AE74" s="85" t="s">
        <v>1505</v>
      </c>
      <c r="AF74" s="79" t="b">
        <v>0</v>
      </c>
      <c r="AG74" s="79" t="s">
        <v>1553</v>
      </c>
      <c r="AH74" s="79"/>
      <c r="AI74" s="85" t="s">
        <v>1504</v>
      </c>
      <c r="AJ74" s="79" t="b">
        <v>0</v>
      </c>
      <c r="AK74" s="79">
        <v>0</v>
      </c>
      <c r="AL74" s="85" t="s">
        <v>1504</v>
      </c>
      <c r="AM74" s="79" t="s">
        <v>1567</v>
      </c>
      <c r="AN74" s="79" t="b">
        <v>0</v>
      </c>
      <c r="AO74" s="85" t="s">
        <v>1460</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v>1</v>
      </c>
      <c r="BE74" s="49">
        <v>2</v>
      </c>
      <c r="BF74" s="48">
        <v>0</v>
      </c>
      <c r="BG74" s="49">
        <v>0</v>
      </c>
      <c r="BH74" s="48">
        <v>0</v>
      </c>
      <c r="BI74" s="49">
        <v>0</v>
      </c>
      <c r="BJ74" s="48">
        <v>49</v>
      </c>
      <c r="BK74" s="49">
        <v>98</v>
      </c>
      <c r="BL74" s="48">
        <v>50</v>
      </c>
    </row>
    <row r="75" spans="1:64" ht="15">
      <c r="A75" s="64" t="s">
        <v>247</v>
      </c>
      <c r="B75" s="64" t="s">
        <v>313</v>
      </c>
      <c r="C75" s="65" t="s">
        <v>3729</v>
      </c>
      <c r="D75" s="66">
        <v>4.2727272727272725</v>
      </c>
      <c r="E75" s="67" t="s">
        <v>136</v>
      </c>
      <c r="F75" s="68">
        <v>30.81818181818182</v>
      </c>
      <c r="G75" s="65"/>
      <c r="H75" s="69"/>
      <c r="I75" s="70"/>
      <c r="J75" s="70"/>
      <c r="K75" s="34" t="s">
        <v>65</v>
      </c>
      <c r="L75" s="77">
        <v>75</v>
      </c>
      <c r="M75" s="77"/>
      <c r="N75" s="72"/>
      <c r="O75" s="79" t="s">
        <v>349</v>
      </c>
      <c r="P75" s="81">
        <v>43622.55181712963</v>
      </c>
      <c r="Q75" s="79" t="s">
        <v>371</v>
      </c>
      <c r="R75" s="79"/>
      <c r="S75" s="79"/>
      <c r="T75" s="79" t="s">
        <v>722</v>
      </c>
      <c r="U75" s="79"/>
      <c r="V75" s="82" t="s">
        <v>877</v>
      </c>
      <c r="W75" s="81">
        <v>43622.55181712963</v>
      </c>
      <c r="X75" s="82" t="s">
        <v>954</v>
      </c>
      <c r="Y75" s="79"/>
      <c r="Z75" s="79"/>
      <c r="AA75" s="85" t="s">
        <v>1230</v>
      </c>
      <c r="AB75" s="85" t="s">
        <v>1229</v>
      </c>
      <c r="AC75" s="79" t="b">
        <v>0</v>
      </c>
      <c r="AD75" s="79">
        <v>0</v>
      </c>
      <c r="AE75" s="85" t="s">
        <v>1509</v>
      </c>
      <c r="AF75" s="79" t="b">
        <v>0</v>
      </c>
      <c r="AG75" s="79" t="s">
        <v>1553</v>
      </c>
      <c r="AH75" s="79"/>
      <c r="AI75" s="85" t="s">
        <v>1504</v>
      </c>
      <c r="AJ75" s="79" t="b">
        <v>0</v>
      </c>
      <c r="AK75" s="79">
        <v>0</v>
      </c>
      <c r="AL75" s="85" t="s">
        <v>1504</v>
      </c>
      <c r="AM75" s="79" t="s">
        <v>1567</v>
      </c>
      <c r="AN75" s="79" t="b">
        <v>0</v>
      </c>
      <c r="AO75" s="85" t="s">
        <v>1229</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247</v>
      </c>
      <c r="B76" s="64" t="s">
        <v>313</v>
      </c>
      <c r="C76" s="65" t="s">
        <v>3729</v>
      </c>
      <c r="D76" s="66">
        <v>4.2727272727272725</v>
      </c>
      <c r="E76" s="67" t="s">
        <v>136</v>
      </c>
      <c r="F76" s="68">
        <v>30.81818181818182</v>
      </c>
      <c r="G76" s="65"/>
      <c r="H76" s="69"/>
      <c r="I76" s="70"/>
      <c r="J76" s="70"/>
      <c r="K76" s="34" t="s">
        <v>65</v>
      </c>
      <c r="L76" s="77">
        <v>76</v>
      </c>
      <c r="M76" s="77"/>
      <c r="N76" s="72"/>
      <c r="O76" s="79" t="s">
        <v>349</v>
      </c>
      <c r="P76" s="81">
        <v>43622.687939814816</v>
      </c>
      <c r="Q76" s="79" t="s">
        <v>372</v>
      </c>
      <c r="R76" s="79"/>
      <c r="S76" s="79"/>
      <c r="T76" s="79"/>
      <c r="U76" s="79"/>
      <c r="V76" s="82" t="s">
        <v>877</v>
      </c>
      <c r="W76" s="81">
        <v>43622.687939814816</v>
      </c>
      <c r="X76" s="82" t="s">
        <v>955</v>
      </c>
      <c r="Y76" s="79"/>
      <c r="Z76" s="79"/>
      <c r="AA76" s="85" t="s">
        <v>1231</v>
      </c>
      <c r="AB76" s="85" t="s">
        <v>1470</v>
      </c>
      <c r="AC76" s="79" t="b">
        <v>0</v>
      </c>
      <c r="AD76" s="79">
        <v>0</v>
      </c>
      <c r="AE76" s="85" t="s">
        <v>1508</v>
      </c>
      <c r="AF76" s="79" t="b">
        <v>0</v>
      </c>
      <c r="AG76" s="79" t="s">
        <v>1553</v>
      </c>
      <c r="AH76" s="79"/>
      <c r="AI76" s="85" t="s">
        <v>1504</v>
      </c>
      <c r="AJ76" s="79" t="b">
        <v>0</v>
      </c>
      <c r="AK76" s="79">
        <v>0</v>
      </c>
      <c r="AL76" s="85" t="s">
        <v>1504</v>
      </c>
      <c r="AM76" s="79" t="s">
        <v>1567</v>
      </c>
      <c r="AN76" s="79" t="b">
        <v>0</v>
      </c>
      <c r="AO76" s="85" t="s">
        <v>1470</v>
      </c>
      <c r="AP76" s="79" t="s">
        <v>176</v>
      </c>
      <c r="AQ76" s="79">
        <v>0</v>
      </c>
      <c r="AR76" s="79">
        <v>0</v>
      </c>
      <c r="AS76" s="79"/>
      <c r="AT76" s="79"/>
      <c r="AU76" s="79"/>
      <c r="AV76" s="79"/>
      <c r="AW76" s="79"/>
      <c r="AX76" s="79"/>
      <c r="AY76" s="79"/>
      <c r="AZ76" s="79"/>
      <c r="BA76">
        <v>3</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247</v>
      </c>
      <c r="B77" s="64" t="s">
        <v>314</v>
      </c>
      <c r="C77" s="65" t="s">
        <v>3728</v>
      </c>
      <c r="D77" s="66">
        <v>3.6363636363636362</v>
      </c>
      <c r="E77" s="67" t="s">
        <v>136</v>
      </c>
      <c r="F77" s="68">
        <v>32.90909090909091</v>
      </c>
      <c r="G77" s="65"/>
      <c r="H77" s="69"/>
      <c r="I77" s="70"/>
      <c r="J77" s="70"/>
      <c r="K77" s="34" t="s">
        <v>65</v>
      </c>
      <c r="L77" s="77">
        <v>77</v>
      </c>
      <c r="M77" s="77"/>
      <c r="N77" s="72"/>
      <c r="O77" s="79" t="s">
        <v>349</v>
      </c>
      <c r="P77" s="81">
        <v>43622.63180555555</v>
      </c>
      <c r="Q77" s="79" t="s">
        <v>369</v>
      </c>
      <c r="R77" s="79"/>
      <c r="S77" s="79"/>
      <c r="T77" s="79" t="s">
        <v>721</v>
      </c>
      <c r="U77" s="79"/>
      <c r="V77" s="82" t="s">
        <v>877</v>
      </c>
      <c r="W77" s="81">
        <v>43622.63180555555</v>
      </c>
      <c r="X77" s="82" t="s">
        <v>952</v>
      </c>
      <c r="Y77" s="79"/>
      <c r="Z77" s="79"/>
      <c r="AA77" s="85" t="s">
        <v>1228</v>
      </c>
      <c r="AB77" s="85" t="s">
        <v>1469</v>
      </c>
      <c r="AC77" s="79" t="b">
        <v>0</v>
      </c>
      <c r="AD77" s="79">
        <v>0</v>
      </c>
      <c r="AE77" s="85" t="s">
        <v>1508</v>
      </c>
      <c r="AF77" s="79" t="b">
        <v>0</v>
      </c>
      <c r="AG77" s="79" t="s">
        <v>1553</v>
      </c>
      <c r="AH77" s="79"/>
      <c r="AI77" s="85" t="s">
        <v>1504</v>
      </c>
      <c r="AJ77" s="79" t="b">
        <v>0</v>
      </c>
      <c r="AK77" s="79">
        <v>0</v>
      </c>
      <c r="AL77" s="85" t="s">
        <v>1504</v>
      </c>
      <c r="AM77" s="79" t="s">
        <v>1570</v>
      </c>
      <c r="AN77" s="79" t="b">
        <v>0</v>
      </c>
      <c r="AO77" s="85" t="s">
        <v>1469</v>
      </c>
      <c r="AP77" s="79" t="s">
        <v>176</v>
      </c>
      <c r="AQ77" s="79">
        <v>0</v>
      </c>
      <c r="AR77" s="79">
        <v>0</v>
      </c>
      <c r="AS77" s="79" t="s">
        <v>1584</v>
      </c>
      <c r="AT77" s="79" t="s">
        <v>1585</v>
      </c>
      <c r="AU77" s="79" t="s">
        <v>1586</v>
      </c>
      <c r="AV77" s="79" t="s">
        <v>1588</v>
      </c>
      <c r="AW77" s="79" t="s">
        <v>1590</v>
      </c>
      <c r="AX77" s="79" t="s">
        <v>1592</v>
      </c>
      <c r="AY77" s="79" t="s">
        <v>1593</v>
      </c>
      <c r="AZ77" s="82" t="s">
        <v>1595</v>
      </c>
      <c r="BA77">
        <v>2</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247</v>
      </c>
      <c r="B78" s="64" t="s">
        <v>314</v>
      </c>
      <c r="C78" s="65" t="s">
        <v>3728</v>
      </c>
      <c r="D78" s="66">
        <v>3.6363636363636362</v>
      </c>
      <c r="E78" s="67" t="s">
        <v>136</v>
      </c>
      <c r="F78" s="68">
        <v>32.90909090909091</v>
      </c>
      <c r="G78" s="65"/>
      <c r="H78" s="69"/>
      <c r="I78" s="70"/>
      <c r="J78" s="70"/>
      <c r="K78" s="34" t="s">
        <v>65</v>
      </c>
      <c r="L78" s="77">
        <v>78</v>
      </c>
      <c r="M78" s="77"/>
      <c r="N78" s="72"/>
      <c r="O78" s="79" t="s">
        <v>349</v>
      </c>
      <c r="P78" s="81">
        <v>43622.687939814816</v>
      </c>
      <c r="Q78" s="79" t="s">
        <v>372</v>
      </c>
      <c r="R78" s="79"/>
      <c r="S78" s="79"/>
      <c r="T78" s="79"/>
      <c r="U78" s="79"/>
      <c r="V78" s="82" t="s">
        <v>877</v>
      </c>
      <c r="W78" s="81">
        <v>43622.687939814816</v>
      </c>
      <c r="X78" s="82" t="s">
        <v>955</v>
      </c>
      <c r="Y78" s="79"/>
      <c r="Z78" s="79"/>
      <c r="AA78" s="85" t="s">
        <v>1231</v>
      </c>
      <c r="AB78" s="85" t="s">
        <v>1470</v>
      </c>
      <c r="AC78" s="79" t="b">
        <v>0</v>
      </c>
      <c r="AD78" s="79">
        <v>0</v>
      </c>
      <c r="AE78" s="85" t="s">
        <v>1508</v>
      </c>
      <c r="AF78" s="79" t="b">
        <v>0</v>
      </c>
      <c r="AG78" s="79" t="s">
        <v>1553</v>
      </c>
      <c r="AH78" s="79"/>
      <c r="AI78" s="85" t="s">
        <v>1504</v>
      </c>
      <c r="AJ78" s="79" t="b">
        <v>0</v>
      </c>
      <c r="AK78" s="79">
        <v>0</v>
      </c>
      <c r="AL78" s="85" t="s">
        <v>1504</v>
      </c>
      <c r="AM78" s="79" t="s">
        <v>1567</v>
      </c>
      <c r="AN78" s="79" t="b">
        <v>0</v>
      </c>
      <c r="AO78" s="85" t="s">
        <v>1470</v>
      </c>
      <c r="AP78" s="79" t="s">
        <v>176</v>
      </c>
      <c r="AQ78" s="79">
        <v>0</v>
      </c>
      <c r="AR78" s="79">
        <v>0</v>
      </c>
      <c r="AS78" s="79"/>
      <c r="AT78" s="79"/>
      <c r="AU78" s="79"/>
      <c r="AV78" s="79"/>
      <c r="AW78" s="79"/>
      <c r="AX78" s="79"/>
      <c r="AY78" s="79"/>
      <c r="AZ78" s="79"/>
      <c r="BA78">
        <v>2</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247</v>
      </c>
      <c r="B79" s="64" t="s">
        <v>315</v>
      </c>
      <c r="C79" s="65" t="s">
        <v>3727</v>
      </c>
      <c r="D79" s="66">
        <v>3</v>
      </c>
      <c r="E79" s="67" t="s">
        <v>132</v>
      </c>
      <c r="F79" s="68">
        <v>35</v>
      </c>
      <c r="G79" s="65"/>
      <c r="H79" s="69"/>
      <c r="I79" s="70"/>
      <c r="J79" s="70"/>
      <c r="K79" s="34" t="s">
        <v>65</v>
      </c>
      <c r="L79" s="77">
        <v>79</v>
      </c>
      <c r="M79" s="77"/>
      <c r="N79" s="72"/>
      <c r="O79" s="79" t="s">
        <v>349</v>
      </c>
      <c r="P79" s="81">
        <v>43622.55181712963</v>
      </c>
      <c r="Q79" s="79" t="s">
        <v>371</v>
      </c>
      <c r="R79" s="79"/>
      <c r="S79" s="79"/>
      <c r="T79" s="79" t="s">
        <v>722</v>
      </c>
      <c r="U79" s="79"/>
      <c r="V79" s="82" t="s">
        <v>877</v>
      </c>
      <c r="W79" s="81">
        <v>43622.55181712963</v>
      </c>
      <c r="X79" s="82" t="s">
        <v>954</v>
      </c>
      <c r="Y79" s="79"/>
      <c r="Z79" s="79"/>
      <c r="AA79" s="85" t="s">
        <v>1230</v>
      </c>
      <c r="AB79" s="85" t="s">
        <v>1229</v>
      </c>
      <c r="AC79" s="79" t="b">
        <v>0</v>
      </c>
      <c r="AD79" s="79">
        <v>0</v>
      </c>
      <c r="AE79" s="85" t="s">
        <v>1509</v>
      </c>
      <c r="AF79" s="79" t="b">
        <v>0</v>
      </c>
      <c r="AG79" s="79" t="s">
        <v>1553</v>
      </c>
      <c r="AH79" s="79"/>
      <c r="AI79" s="85" t="s">
        <v>1504</v>
      </c>
      <c r="AJ79" s="79" t="b">
        <v>0</v>
      </c>
      <c r="AK79" s="79">
        <v>0</v>
      </c>
      <c r="AL79" s="85" t="s">
        <v>1504</v>
      </c>
      <c r="AM79" s="79" t="s">
        <v>1567</v>
      </c>
      <c r="AN79" s="79" t="b">
        <v>0</v>
      </c>
      <c r="AO79" s="85" t="s">
        <v>1229</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2</v>
      </c>
      <c r="BE79" s="49">
        <v>4.166666666666667</v>
      </c>
      <c r="BF79" s="48">
        <v>2</v>
      </c>
      <c r="BG79" s="49">
        <v>4.166666666666667</v>
      </c>
      <c r="BH79" s="48">
        <v>0</v>
      </c>
      <c r="BI79" s="49">
        <v>0</v>
      </c>
      <c r="BJ79" s="48">
        <v>44</v>
      </c>
      <c r="BK79" s="49">
        <v>91.66666666666667</v>
      </c>
      <c r="BL79" s="48">
        <v>48</v>
      </c>
    </row>
    <row r="80" spans="1:64" ht="15">
      <c r="A80" s="64" t="s">
        <v>247</v>
      </c>
      <c r="B80" s="64" t="s">
        <v>315</v>
      </c>
      <c r="C80" s="65" t="s">
        <v>3728</v>
      </c>
      <c r="D80" s="66">
        <v>3.6363636363636362</v>
      </c>
      <c r="E80" s="67" t="s">
        <v>136</v>
      </c>
      <c r="F80" s="68">
        <v>32.90909090909091</v>
      </c>
      <c r="G80" s="65"/>
      <c r="H80" s="69"/>
      <c r="I80" s="70"/>
      <c r="J80" s="70"/>
      <c r="K80" s="34" t="s">
        <v>65</v>
      </c>
      <c r="L80" s="77">
        <v>80</v>
      </c>
      <c r="M80" s="77"/>
      <c r="N80" s="72"/>
      <c r="O80" s="79" t="s">
        <v>350</v>
      </c>
      <c r="P80" s="81">
        <v>43622.63180555555</v>
      </c>
      <c r="Q80" s="79" t="s">
        <v>369</v>
      </c>
      <c r="R80" s="79"/>
      <c r="S80" s="79"/>
      <c r="T80" s="79" t="s">
        <v>721</v>
      </c>
      <c r="U80" s="79"/>
      <c r="V80" s="82" t="s">
        <v>877</v>
      </c>
      <c r="W80" s="81">
        <v>43622.63180555555</v>
      </c>
      <c r="X80" s="82" t="s">
        <v>952</v>
      </c>
      <c r="Y80" s="79"/>
      <c r="Z80" s="79"/>
      <c r="AA80" s="85" t="s">
        <v>1228</v>
      </c>
      <c r="AB80" s="85" t="s">
        <v>1469</v>
      </c>
      <c r="AC80" s="79" t="b">
        <v>0</v>
      </c>
      <c r="AD80" s="79">
        <v>0</v>
      </c>
      <c r="AE80" s="85" t="s">
        <v>1508</v>
      </c>
      <c r="AF80" s="79" t="b">
        <v>0</v>
      </c>
      <c r="AG80" s="79" t="s">
        <v>1553</v>
      </c>
      <c r="AH80" s="79"/>
      <c r="AI80" s="85" t="s">
        <v>1504</v>
      </c>
      <c r="AJ80" s="79" t="b">
        <v>0</v>
      </c>
      <c r="AK80" s="79">
        <v>0</v>
      </c>
      <c r="AL80" s="85" t="s">
        <v>1504</v>
      </c>
      <c r="AM80" s="79" t="s">
        <v>1570</v>
      </c>
      <c r="AN80" s="79" t="b">
        <v>0</v>
      </c>
      <c r="AO80" s="85" t="s">
        <v>1469</v>
      </c>
      <c r="AP80" s="79" t="s">
        <v>176</v>
      </c>
      <c r="AQ80" s="79">
        <v>0</v>
      </c>
      <c r="AR80" s="79">
        <v>0</v>
      </c>
      <c r="AS80" s="79" t="s">
        <v>1584</v>
      </c>
      <c r="AT80" s="79" t="s">
        <v>1585</v>
      </c>
      <c r="AU80" s="79" t="s">
        <v>1586</v>
      </c>
      <c r="AV80" s="79" t="s">
        <v>1588</v>
      </c>
      <c r="AW80" s="79" t="s">
        <v>1590</v>
      </c>
      <c r="AX80" s="79" t="s">
        <v>1592</v>
      </c>
      <c r="AY80" s="79" t="s">
        <v>1593</v>
      </c>
      <c r="AZ80" s="82" t="s">
        <v>1595</v>
      </c>
      <c r="BA80">
        <v>2</v>
      </c>
      <c r="BB80" s="78" t="str">
        <f>REPLACE(INDEX(GroupVertices[Group],MATCH(Edges[[#This Row],[Vertex 1]],GroupVertices[Vertex],0)),1,1,"")</f>
        <v>4</v>
      </c>
      <c r="BC80" s="78" t="str">
        <f>REPLACE(INDEX(GroupVertices[Group],MATCH(Edges[[#This Row],[Vertex 2]],GroupVertices[Vertex],0)),1,1,"")</f>
        <v>4</v>
      </c>
      <c r="BD80" s="48">
        <v>1</v>
      </c>
      <c r="BE80" s="49">
        <v>2.0833333333333335</v>
      </c>
      <c r="BF80" s="48">
        <v>0</v>
      </c>
      <c r="BG80" s="49">
        <v>0</v>
      </c>
      <c r="BH80" s="48">
        <v>0</v>
      </c>
      <c r="BI80" s="49">
        <v>0</v>
      </c>
      <c r="BJ80" s="48">
        <v>47</v>
      </c>
      <c r="BK80" s="49">
        <v>97.91666666666667</v>
      </c>
      <c r="BL80" s="48">
        <v>48</v>
      </c>
    </row>
    <row r="81" spans="1:64" ht="15">
      <c r="A81" s="64" t="s">
        <v>247</v>
      </c>
      <c r="B81" s="64" t="s">
        <v>315</v>
      </c>
      <c r="C81" s="65" t="s">
        <v>3728</v>
      </c>
      <c r="D81" s="66">
        <v>3.6363636363636362</v>
      </c>
      <c r="E81" s="67" t="s">
        <v>136</v>
      </c>
      <c r="F81" s="68">
        <v>32.90909090909091</v>
      </c>
      <c r="G81" s="65"/>
      <c r="H81" s="69"/>
      <c r="I81" s="70"/>
      <c r="J81" s="70"/>
      <c r="K81" s="34" t="s">
        <v>65</v>
      </c>
      <c r="L81" s="77">
        <v>81</v>
      </c>
      <c r="M81" s="77"/>
      <c r="N81" s="72"/>
      <c r="O81" s="79" t="s">
        <v>350</v>
      </c>
      <c r="P81" s="81">
        <v>43622.687939814816</v>
      </c>
      <c r="Q81" s="79" t="s">
        <v>372</v>
      </c>
      <c r="R81" s="79"/>
      <c r="S81" s="79"/>
      <c r="T81" s="79"/>
      <c r="U81" s="79"/>
      <c r="V81" s="82" t="s">
        <v>877</v>
      </c>
      <c r="W81" s="81">
        <v>43622.687939814816</v>
      </c>
      <c r="X81" s="82" t="s">
        <v>955</v>
      </c>
      <c r="Y81" s="79"/>
      <c r="Z81" s="79"/>
      <c r="AA81" s="85" t="s">
        <v>1231</v>
      </c>
      <c r="AB81" s="85" t="s">
        <v>1470</v>
      </c>
      <c r="AC81" s="79" t="b">
        <v>0</v>
      </c>
      <c r="AD81" s="79">
        <v>0</v>
      </c>
      <c r="AE81" s="85" t="s">
        <v>1508</v>
      </c>
      <c r="AF81" s="79" t="b">
        <v>0</v>
      </c>
      <c r="AG81" s="79" t="s">
        <v>1553</v>
      </c>
      <c r="AH81" s="79"/>
      <c r="AI81" s="85" t="s">
        <v>1504</v>
      </c>
      <c r="AJ81" s="79" t="b">
        <v>0</v>
      </c>
      <c r="AK81" s="79">
        <v>0</v>
      </c>
      <c r="AL81" s="85" t="s">
        <v>1504</v>
      </c>
      <c r="AM81" s="79" t="s">
        <v>1567</v>
      </c>
      <c r="AN81" s="79" t="b">
        <v>0</v>
      </c>
      <c r="AO81" s="85" t="s">
        <v>1470</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4</v>
      </c>
      <c r="BD81" s="48">
        <v>2</v>
      </c>
      <c r="BE81" s="49">
        <v>3.7735849056603774</v>
      </c>
      <c r="BF81" s="48">
        <v>1</v>
      </c>
      <c r="BG81" s="49">
        <v>1.8867924528301887</v>
      </c>
      <c r="BH81" s="48">
        <v>0</v>
      </c>
      <c r="BI81" s="49">
        <v>0</v>
      </c>
      <c r="BJ81" s="48">
        <v>50</v>
      </c>
      <c r="BK81" s="49">
        <v>94.33962264150944</v>
      </c>
      <c r="BL81" s="48">
        <v>53</v>
      </c>
    </row>
    <row r="82" spans="1:64" ht="15">
      <c r="A82" s="64" t="s">
        <v>248</v>
      </c>
      <c r="B82" s="64" t="s">
        <v>311</v>
      </c>
      <c r="C82" s="65" t="s">
        <v>3727</v>
      </c>
      <c r="D82" s="66">
        <v>3</v>
      </c>
      <c r="E82" s="67" t="s">
        <v>132</v>
      </c>
      <c r="F82" s="68">
        <v>35</v>
      </c>
      <c r="G82" s="65"/>
      <c r="H82" s="69"/>
      <c r="I82" s="70"/>
      <c r="J82" s="70"/>
      <c r="K82" s="34" t="s">
        <v>65</v>
      </c>
      <c r="L82" s="77">
        <v>82</v>
      </c>
      <c r="M82" s="77"/>
      <c r="N82" s="72"/>
      <c r="O82" s="79" t="s">
        <v>349</v>
      </c>
      <c r="P82" s="81">
        <v>43623.2359375</v>
      </c>
      <c r="Q82" s="79" t="s">
        <v>368</v>
      </c>
      <c r="R82" s="82" t="s">
        <v>606</v>
      </c>
      <c r="S82" s="79" t="s">
        <v>688</v>
      </c>
      <c r="T82" s="79"/>
      <c r="U82" s="79"/>
      <c r="V82" s="82" t="s">
        <v>878</v>
      </c>
      <c r="W82" s="81">
        <v>43623.2359375</v>
      </c>
      <c r="X82" s="82" t="s">
        <v>956</v>
      </c>
      <c r="Y82" s="79"/>
      <c r="Z82" s="79"/>
      <c r="AA82" s="85" t="s">
        <v>1232</v>
      </c>
      <c r="AB82" s="79"/>
      <c r="AC82" s="79" t="b">
        <v>0</v>
      </c>
      <c r="AD82" s="79">
        <v>0</v>
      </c>
      <c r="AE82" s="85" t="s">
        <v>1504</v>
      </c>
      <c r="AF82" s="79" t="b">
        <v>0</v>
      </c>
      <c r="AG82" s="79" t="s">
        <v>1553</v>
      </c>
      <c r="AH82" s="79"/>
      <c r="AI82" s="85" t="s">
        <v>1504</v>
      </c>
      <c r="AJ82" s="79" t="b">
        <v>0</v>
      </c>
      <c r="AK82" s="79">
        <v>8</v>
      </c>
      <c r="AL82" s="85" t="s">
        <v>1220</v>
      </c>
      <c r="AM82" s="79" t="s">
        <v>1564</v>
      </c>
      <c r="AN82" s="79" t="b">
        <v>0</v>
      </c>
      <c r="AO82" s="85" t="s">
        <v>1220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239</v>
      </c>
      <c r="B83" s="64" t="s">
        <v>294</v>
      </c>
      <c r="C83" s="65" t="s">
        <v>3727</v>
      </c>
      <c r="D83" s="66">
        <v>3</v>
      </c>
      <c r="E83" s="67" t="s">
        <v>132</v>
      </c>
      <c r="F83" s="68">
        <v>35</v>
      </c>
      <c r="G83" s="65"/>
      <c r="H83" s="69"/>
      <c r="I83" s="70"/>
      <c r="J83" s="70"/>
      <c r="K83" s="34" t="s">
        <v>65</v>
      </c>
      <c r="L83" s="77">
        <v>83</v>
      </c>
      <c r="M83" s="77"/>
      <c r="N83" s="72"/>
      <c r="O83" s="79" t="s">
        <v>349</v>
      </c>
      <c r="P83" s="81">
        <v>43621.761458333334</v>
      </c>
      <c r="Q83" s="79" t="s">
        <v>367</v>
      </c>
      <c r="R83" s="82" t="s">
        <v>606</v>
      </c>
      <c r="S83" s="79" t="s">
        <v>688</v>
      </c>
      <c r="T83" s="79"/>
      <c r="U83" s="79"/>
      <c r="V83" s="82" t="s">
        <v>869</v>
      </c>
      <c r="W83" s="81">
        <v>43621.761458333334</v>
      </c>
      <c r="X83" s="82" t="s">
        <v>944</v>
      </c>
      <c r="Y83" s="79"/>
      <c r="Z83" s="79"/>
      <c r="AA83" s="85" t="s">
        <v>1220</v>
      </c>
      <c r="AB83" s="79"/>
      <c r="AC83" s="79" t="b">
        <v>0</v>
      </c>
      <c r="AD83" s="79">
        <v>18</v>
      </c>
      <c r="AE83" s="85" t="s">
        <v>1504</v>
      </c>
      <c r="AF83" s="79" t="b">
        <v>0</v>
      </c>
      <c r="AG83" s="79" t="s">
        <v>1553</v>
      </c>
      <c r="AH83" s="79"/>
      <c r="AI83" s="85" t="s">
        <v>1504</v>
      </c>
      <c r="AJ83" s="79" t="b">
        <v>0</v>
      </c>
      <c r="AK83" s="79">
        <v>8</v>
      </c>
      <c r="AL83" s="85" t="s">
        <v>1504</v>
      </c>
      <c r="AM83" s="79" t="s">
        <v>1566</v>
      </c>
      <c r="AN83" s="79" t="b">
        <v>0</v>
      </c>
      <c r="AO83" s="85" t="s">
        <v>1220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239</v>
      </c>
      <c r="B84" s="64" t="s">
        <v>316</v>
      </c>
      <c r="C84" s="65" t="s">
        <v>3727</v>
      </c>
      <c r="D84" s="66">
        <v>3</v>
      </c>
      <c r="E84" s="67" t="s">
        <v>132</v>
      </c>
      <c r="F84" s="68">
        <v>35</v>
      </c>
      <c r="G84" s="65"/>
      <c r="H84" s="69"/>
      <c r="I84" s="70"/>
      <c r="J84" s="70"/>
      <c r="K84" s="34" t="s">
        <v>65</v>
      </c>
      <c r="L84" s="77">
        <v>84</v>
      </c>
      <c r="M84" s="77"/>
      <c r="N84" s="72"/>
      <c r="O84" s="79" t="s">
        <v>349</v>
      </c>
      <c r="P84" s="81">
        <v>43621.761458333334</v>
      </c>
      <c r="Q84" s="79" t="s">
        <v>367</v>
      </c>
      <c r="R84" s="82" t="s">
        <v>606</v>
      </c>
      <c r="S84" s="79" t="s">
        <v>688</v>
      </c>
      <c r="T84" s="79"/>
      <c r="U84" s="79"/>
      <c r="V84" s="82" t="s">
        <v>869</v>
      </c>
      <c r="W84" s="81">
        <v>43621.761458333334</v>
      </c>
      <c r="X84" s="82" t="s">
        <v>944</v>
      </c>
      <c r="Y84" s="79"/>
      <c r="Z84" s="79"/>
      <c r="AA84" s="85" t="s">
        <v>1220</v>
      </c>
      <c r="AB84" s="79"/>
      <c r="AC84" s="79" t="b">
        <v>0</v>
      </c>
      <c r="AD84" s="79">
        <v>18</v>
      </c>
      <c r="AE84" s="85" t="s">
        <v>1504</v>
      </c>
      <c r="AF84" s="79" t="b">
        <v>0</v>
      </c>
      <c r="AG84" s="79" t="s">
        <v>1553</v>
      </c>
      <c r="AH84" s="79"/>
      <c r="AI84" s="85" t="s">
        <v>1504</v>
      </c>
      <c r="AJ84" s="79" t="b">
        <v>0</v>
      </c>
      <c r="AK84" s="79">
        <v>8</v>
      </c>
      <c r="AL84" s="85" t="s">
        <v>1504</v>
      </c>
      <c r="AM84" s="79" t="s">
        <v>1566</v>
      </c>
      <c r="AN84" s="79" t="b">
        <v>0</v>
      </c>
      <c r="AO84" s="85" t="s">
        <v>1220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4.3478260869565215</v>
      </c>
      <c r="BF84" s="48">
        <v>0</v>
      </c>
      <c r="BG84" s="49">
        <v>0</v>
      </c>
      <c r="BH84" s="48">
        <v>0</v>
      </c>
      <c r="BI84" s="49">
        <v>0</v>
      </c>
      <c r="BJ84" s="48">
        <v>22</v>
      </c>
      <c r="BK84" s="49">
        <v>95.65217391304348</v>
      </c>
      <c r="BL84" s="48">
        <v>23</v>
      </c>
    </row>
    <row r="85" spans="1:64" ht="15">
      <c r="A85" s="64" t="s">
        <v>239</v>
      </c>
      <c r="B85" s="64" t="s">
        <v>306</v>
      </c>
      <c r="C85" s="65" t="s">
        <v>3727</v>
      </c>
      <c r="D85" s="66">
        <v>3</v>
      </c>
      <c r="E85" s="67" t="s">
        <v>132</v>
      </c>
      <c r="F85" s="68">
        <v>35</v>
      </c>
      <c r="G85" s="65"/>
      <c r="H85" s="69"/>
      <c r="I85" s="70"/>
      <c r="J85" s="70"/>
      <c r="K85" s="34" t="s">
        <v>65</v>
      </c>
      <c r="L85" s="77">
        <v>85</v>
      </c>
      <c r="M85" s="77"/>
      <c r="N85" s="72"/>
      <c r="O85" s="79" t="s">
        <v>349</v>
      </c>
      <c r="P85" s="81">
        <v>43621.761458333334</v>
      </c>
      <c r="Q85" s="79" t="s">
        <v>367</v>
      </c>
      <c r="R85" s="82" t="s">
        <v>606</v>
      </c>
      <c r="S85" s="79" t="s">
        <v>688</v>
      </c>
      <c r="T85" s="79"/>
      <c r="U85" s="79"/>
      <c r="V85" s="82" t="s">
        <v>869</v>
      </c>
      <c r="W85" s="81">
        <v>43621.761458333334</v>
      </c>
      <c r="X85" s="82" t="s">
        <v>944</v>
      </c>
      <c r="Y85" s="79"/>
      <c r="Z85" s="79"/>
      <c r="AA85" s="85" t="s">
        <v>1220</v>
      </c>
      <c r="AB85" s="79"/>
      <c r="AC85" s="79" t="b">
        <v>0</v>
      </c>
      <c r="AD85" s="79">
        <v>18</v>
      </c>
      <c r="AE85" s="85" t="s">
        <v>1504</v>
      </c>
      <c r="AF85" s="79" t="b">
        <v>0</v>
      </c>
      <c r="AG85" s="79" t="s">
        <v>1553</v>
      </c>
      <c r="AH85" s="79"/>
      <c r="AI85" s="85" t="s">
        <v>1504</v>
      </c>
      <c r="AJ85" s="79" t="b">
        <v>0</v>
      </c>
      <c r="AK85" s="79">
        <v>8</v>
      </c>
      <c r="AL85" s="85" t="s">
        <v>1504</v>
      </c>
      <c r="AM85" s="79" t="s">
        <v>1566</v>
      </c>
      <c r="AN85" s="79" t="b">
        <v>0</v>
      </c>
      <c r="AO85" s="85" t="s">
        <v>1220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4</v>
      </c>
      <c r="BD85" s="48"/>
      <c r="BE85" s="49"/>
      <c r="BF85" s="48"/>
      <c r="BG85" s="49"/>
      <c r="BH85" s="48"/>
      <c r="BI85" s="49"/>
      <c r="BJ85" s="48"/>
      <c r="BK85" s="49"/>
      <c r="BL85" s="48"/>
    </row>
    <row r="86" spans="1:64" ht="15">
      <c r="A86" s="64" t="s">
        <v>248</v>
      </c>
      <c r="B86" s="64" t="s">
        <v>239</v>
      </c>
      <c r="C86" s="65" t="s">
        <v>3727</v>
      </c>
      <c r="D86" s="66">
        <v>3</v>
      </c>
      <c r="E86" s="67" t="s">
        <v>132</v>
      </c>
      <c r="F86" s="68">
        <v>35</v>
      </c>
      <c r="G86" s="65"/>
      <c r="H86" s="69"/>
      <c r="I86" s="70"/>
      <c r="J86" s="70"/>
      <c r="K86" s="34" t="s">
        <v>65</v>
      </c>
      <c r="L86" s="77">
        <v>86</v>
      </c>
      <c r="M86" s="77"/>
      <c r="N86" s="72"/>
      <c r="O86" s="79" t="s">
        <v>349</v>
      </c>
      <c r="P86" s="81">
        <v>43623.2359375</v>
      </c>
      <c r="Q86" s="79" t="s">
        <v>368</v>
      </c>
      <c r="R86" s="82" t="s">
        <v>606</v>
      </c>
      <c r="S86" s="79" t="s">
        <v>688</v>
      </c>
      <c r="T86" s="79"/>
      <c r="U86" s="79"/>
      <c r="V86" s="82" t="s">
        <v>878</v>
      </c>
      <c r="W86" s="81">
        <v>43623.2359375</v>
      </c>
      <c r="X86" s="82" t="s">
        <v>956</v>
      </c>
      <c r="Y86" s="79"/>
      <c r="Z86" s="79"/>
      <c r="AA86" s="85" t="s">
        <v>1232</v>
      </c>
      <c r="AB86" s="79"/>
      <c r="AC86" s="79" t="b">
        <v>0</v>
      </c>
      <c r="AD86" s="79">
        <v>0</v>
      </c>
      <c r="AE86" s="85" t="s">
        <v>1504</v>
      </c>
      <c r="AF86" s="79" t="b">
        <v>0</v>
      </c>
      <c r="AG86" s="79" t="s">
        <v>1553</v>
      </c>
      <c r="AH86" s="79"/>
      <c r="AI86" s="85" t="s">
        <v>1504</v>
      </c>
      <c r="AJ86" s="79" t="b">
        <v>0</v>
      </c>
      <c r="AK86" s="79">
        <v>8</v>
      </c>
      <c r="AL86" s="85" t="s">
        <v>1220</v>
      </c>
      <c r="AM86" s="79" t="s">
        <v>1564</v>
      </c>
      <c r="AN86" s="79" t="b">
        <v>0</v>
      </c>
      <c r="AO86" s="85" t="s">
        <v>1220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1</v>
      </c>
      <c r="BE86" s="49">
        <v>5.555555555555555</v>
      </c>
      <c r="BF86" s="48">
        <v>0</v>
      </c>
      <c r="BG86" s="49">
        <v>0</v>
      </c>
      <c r="BH86" s="48">
        <v>0</v>
      </c>
      <c r="BI86" s="49">
        <v>0</v>
      </c>
      <c r="BJ86" s="48">
        <v>17</v>
      </c>
      <c r="BK86" s="49">
        <v>94.44444444444444</v>
      </c>
      <c r="BL86" s="48">
        <v>18</v>
      </c>
    </row>
    <row r="87" spans="1:64" ht="15">
      <c r="A87" s="64" t="s">
        <v>249</v>
      </c>
      <c r="B87" s="64" t="s">
        <v>249</v>
      </c>
      <c r="C87" s="65" t="s">
        <v>3727</v>
      </c>
      <c r="D87" s="66">
        <v>3</v>
      </c>
      <c r="E87" s="67" t="s">
        <v>132</v>
      </c>
      <c r="F87" s="68">
        <v>35</v>
      </c>
      <c r="G87" s="65"/>
      <c r="H87" s="69"/>
      <c r="I87" s="70"/>
      <c r="J87" s="70"/>
      <c r="K87" s="34" t="s">
        <v>65</v>
      </c>
      <c r="L87" s="77">
        <v>87</v>
      </c>
      <c r="M87" s="77"/>
      <c r="N87" s="72"/>
      <c r="O87" s="79" t="s">
        <v>176</v>
      </c>
      <c r="P87" s="81">
        <v>43623.33336805556</v>
      </c>
      <c r="Q87" s="79" t="s">
        <v>373</v>
      </c>
      <c r="R87" s="82" t="s">
        <v>607</v>
      </c>
      <c r="S87" s="79" t="s">
        <v>689</v>
      </c>
      <c r="T87" s="79" t="s">
        <v>723</v>
      </c>
      <c r="U87" s="82" t="s">
        <v>790</v>
      </c>
      <c r="V87" s="82" t="s">
        <v>790</v>
      </c>
      <c r="W87" s="81">
        <v>43623.33336805556</v>
      </c>
      <c r="X87" s="82" t="s">
        <v>957</v>
      </c>
      <c r="Y87" s="79"/>
      <c r="Z87" s="79"/>
      <c r="AA87" s="85" t="s">
        <v>1233</v>
      </c>
      <c r="AB87" s="79"/>
      <c r="AC87" s="79" t="b">
        <v>0</v>
      </c>
      <c r="AD87" s="79">
        <v>0</v>
      </c>
      <c r="AE87" s="85" t="s">
        <v>1504</v>
      </c>
      <c r="AF87" s="79" t="b">
        <v>0</v>
      </c>
      <c r="AG87" s="79" t="s">
        <v>1555</v>
      </c>
      <c r="AH87" s="79"/>
      <c r="AI87" s="85" t="s">
        <v>1504</v>
      </c>
      <c r="AJ87" s="79" t="b">
        <v>0</v>
      </c>
      <c r="AK87" s="79">
        <v>0</v>
      </c>
      <c r="AL87" s="85" t="s">
        <v>1504</v>
      </c>
      <c r="AM87" s="79" t="s">
        <v>1572</v>
      </c>
      <c r="AN87" s="79" t="b">
        <v>0</v>
      </c>
      <c r="AO87" s="85" t="s">
        <v>1233</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v>0</v>
      </c>
      <c r="BE87" s="49">
        <v>0</v>
      </c>
      <c r="BF87" s="48">
        <v>1</v>
      </c>
      <c r="BG87" s="49">
        <v>2.380952380952381</v>
      </c>
      <c r="BH87" s="48">
        <v>0</v>
      </c>
      <c r="BI87" s="49">
        <v>0</v>
      </c>
      <c r="BJ87" s="48">
        <v>41</v>
      </c>
      <c r="BK87" s="49">
        <v>97.61904761904762</v>
      </c>
      <c r="BL87" s="48">
        <v>42</v>
      </c>
    </row>
    <row r="88" spans="1:64" ht="15">
      <c r="A88" s="64" t="s">
        <v>250</v>
      </c>
      <c r="B88" s="64" t="s">
        <v>317</v>
      </c>
      <c r="C88" s="65" t="s">
        <v>3727</v>
      </c>
      <c r="D88" s="66">
        <v>3</v>
      </c>
      <c r="E88" s="67" t="s">
        <v>132</v>
      </c>
      <c r="F88" s="68">
        <v>35</v>
      </c>
      <c r="G88" s="65"/>
      <c r="H88" s="69"/>
      <c r="I88" s="70"/>
      <c r="J88" s="70"/>
      <c r="K88" s="34" t="s">
        <v>65</v>
      </c>
      <c r="L88" s="77">
        <v>88</v>
      </c>
      <c r="M88" s="77"/>
      <c r="N88" s="72"/>
      <c r="O88" s="79" t="s">
        <v>349</v>
      </c>
      <c r="P88" s="81">
        <v>43623.54554398148</v>
      </c>
      <c r="Q88" s="79" t="s">
        <v>374</v>
      </c>
      <c r="R88" s="79"/>
      <c r="S88" s="79"/>
      <c r="T88" s="79"/>
      <c r="U88" s="79"/>
      <c r="V88" s="82" t="s">
        <v>879</v>
      </c>
      <c r="W88" s="81">
        <v>43623.54554398148</v>
      </c>
      <c r="X88" s="82" t="s">
        <v>958</v>
      </c>
      <c r="Y88" s="79"/>
      <c r="Z88" s="79"/>
      <c r="AA88" s="85" t="s">
        <v>1234</v>
      </c>
      <c r="AB88" s="85" t="s">
        <v>1471</v>
      </c>
      <c r="AC88" s="79" t="b">
        <v>0</v>
      </c>
      <c r="AD88" s="79">
        <v>1</v>
      </c>
      <c r="AE88" s="85" t="s">
        <v>1510</v>
      </c>
      <c r="AF88" s="79" t="b">
        <v>0</v>
      </c>
      <c r="AG88" s="79" t="s">
        <v>1553</v>
      </c>
      <c r="AH88" s="79"/>
      <c r="AI88" s="85" t="s">
        <v>1504</v>
      </c>
      <c r="AJ88" s="79" t="b">
        <v>0</v>
      </c>
      <c r="AK88" s="79">
        <v>0</v>
      </c>
      <c r="AL88" s="85" t="s">
        <v>1504</v>
      </c>
      <c r="AM88" s="79" t="s">
        <v>1566</v>
      </c>
      <c r="AN88" s="79" t="b">
        <v>0</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11</v>
      </c>
      <c r="BC88" s="78" t="str">
        <f>REPLACE(INDEX(GroupVertices[Group],MATCH(Edges[[#This Row],[Vertex 2]],GroupVertices[Vertex],0)),1,1,"")</f>
        <v>11</v>
      </c>
      <c r="BD88" s="48"/>
      <c r="BE88" s="49"/>
      <c r="BF88" s="48"/>
      <c r="BG88" s="49"/>
      <c r="BH88" s="48"/>
      <c r="BI88" s="49"/>
      <c r="BJ88" s="48"/>
      <c r="BK88" s="49"/>
      <c r="BL88" s="48"/>
    </row>
    <row r="89" spans="1:64" ht="15">
      <c r="A89" s="64" t="s">
        <v>250</v>
      </c>
      <c r="B89" s="64" t="s">
        <v>318</v>
      </c>
      <c r="C89" s="65" t="s">
        <v>3727</v>
      </c>
      <c r="D89" s="66">
        <v>3</v>
      </c>
      <c r="E89" s="67" t="s">
        <v>132</v>
      </c>
      <c r="F89" s="68">
        <v>35</v>
      </c>
      <c r="G89" s="65"/>
      <c r="H89" s="69"/>
      <c r="I89" s="70"/>
      <c r="J89" s="70"/>
      <c r="K89" s="34" t="s">
        <v>65</v>
      </c>
      <c r="L89" s="77">
        <v>89</v>
      </c>
      <c r="M89" s="77"/>
      <c r="N89" s="72"/>
      <c r="O89" s="79" t="s">
        <v>350</v>
      </c>
      <c r="P89" s="81">
        <v>43623.54554398148</v>
      </c>
      <c r="Q89" s="79" t="s">
        <v>374</v>
      </c>
      <c r="R89" s="79"/>
      <c r="S89" s="79"/>
      <c r="T89" s="79"/>
      <c r="U89" s="79"/>
      <c r="V89" s="82" t="s">
        <v>879</v>
      </c>
      <c r="W89" s="81">
        <v>43623.54554398148</v>
      </c>
      <c r="X89" s="82" t="s">
        <v>958</v>
      </c>
      <c r="Y89" s="79"/>
      <c r="Z89" s="79"/>
      <c r="AA89" s="85" t="s">
        <v>1234</v>
      </c>
      <c r="AB89" s="85" t="s">
        <v>1471</v>
      </c>
      <c r="AC89" s="79" t="b">
        <v>0</v>
      </c>
      <c r="AD89" s="79">
        <v>1</v>
      </c>
      <c r="AE89" s="85" t="s">
        <v>1510</v>
      </c>
      <c r="AF89" s="79" t="b">
        <v>0</v>
      </c>
      <c r="AG89" s="79" t="s">
        <v>1553</v>
      </c>
      <c r="AH89" s="79"/>
      <c r="AI89" s="85" t="s">
        <v>1504</v>
      </c>
      <c r="AJ89" s="79" t="b">
        <v>0</v>
      </c>
      <c r="AK89" s="79">
        <v>0</v>
      </c>
      <c r="AL89" s="85" t="s">
        <v>1504</v>
      </c>
      <c r="AM89" s="79" t="s">
        <v>1566</v>
      </c>
      <c r="AN89" s="79" t="b">
        <v>0</v>
      </c>
      <c r="AO89" s="85" t="s">
        <v>1471</v>
      </c>
      <c r="AP89" s="79" t="s">
        <v>176</v>
      </c>
      <c r="AQ89" s="79">
        <v>0</v>
      </c>
      <c r="AR89" s="79">
        <v>0</v>
      </c>
      <c r="AS89" s="79"/>
      <c r="AT89" s="79"/>
      <c r="AU89" s="79"/>
      <c r="AV89" s="79"/>
      <c r="AW89" s="79"/>
      <c r="AX89" s="79"/>
      <c r="AY89" s="79"/>
      <c r="AZ89" s="79"/>
      <c r="BA89">
        <v>1</v>
      </c>
      <c r="BB89" s="78" t="str">
        <f>REPLACE(INDEX(GroupVertices[Group],MATCH(Edges[[#This Row],[Vertex 1]],GroupVertices[Vertex],0)),1,1,"")</f>
        <v>11</v>
      </c>
      <c r="BC89" s="78" t="str">
        <f>REPLACE(INDEX(GroupVertices[Group],MATCH(Edges[[#This Row],[Vertex 2]],GroupVertices[Vertex],0)),1,1,"")</f>
        <v>11</v>
      </c>
      <c r="BD89" s="48">
        <v>2</v>
      </c>
      <c r="BE89" s="49">
        <v>4</v>
      </c>
      <c r="BF89" s="48">
        <v>2</v>
      </c>
      <c r="BG89" s="49">
        <v>4</v>
      </c>
      <c r="BH89" s="48">
        <v>0</v>
      </c>
      <c r="BI89" s="49">
        <v>0</v>
      </c>
      <c r="BJ89" s="48">
        <v>46</v>
      </c>
      <c r="BK89" s="49">
        <v>92</v>
      </c>
      <c r="BL89" s="48">
        <v>50</v>
      </c>
    </row>
    <row r="90" spans="1:64" ht="15">
      <c r="A90" s="64" t="s">
        <v>251</v>
      </c>
      <c r="B90" s="64" t="s">
        <v>319</v>
      </c>
      <c r="C90" s="65" t="s">
        <v>3727</v>
      </c>
      <c r="D90" s="66">
        <v>3</v>
      </c>
      <c r="E90" s="67" t="s">
        <v>132</v>
      </c>
      <c r="F90" s="68">
        <v>35</v>
      </c>
      <c r="G90" s="65"/>
      <c r="H90" s="69"/>
      <c r="I90" s="70"/>
      <c r="J90" s="70"/>
      <c r="K90" s="34" t="s">
        <v>65</v>
      </c>
      <c r="L90" s="77">
        <v>90</v>
      </c>
      <c r="M90" s="77"/>
      <c r="N90" s="72"/>
      <c r="O90" s="79" t="s">
        <v>350</v>
      </c>
      <c r="P90" s="81">
        <v>43624.34788194444</v>
      </c>
      <c r="Q90" s="79" t="s">
        <v>375</v>
      </c>
      <c r="R90" s="79"/>
      <c r="S90" s="79"/>
      <c r="T90" s="79"/>
      <c r="U90" s="79"/>
      <c r="V90" s="82" t="s">
        <v>880</v>
      </c>
      <c r="W90" s="81">
        <v>43624.34788194444</v>
      </c>
      <c r="X90" s="82" t="s">
        <v>959</v>
      </c>
      <c r="Y90" s="79"/>
      <c r="Z90" s="79"/>
      <c r="AA90" s="85" t="s">
        <v>1235</v>
      </c>
      <c r="AB90" s="85" t="s">
        <v>1472</v>
      </c>
      <c r="AC90" s="79" t="b">
        <v>0</v>
      </c>
      <c r="AD90" s="79">
        <v>0</v>
      </c>
      <c r="AE90" s="85" t="s">
        <v>1511</v>
      </c>
      <c r="AF90" s="79" t="b">
        <v>0</v>
      </c>
      <c r="AG90" s="79" t="s">
        <v>1553</v>
      </c>
      <c r="AH90" s="79"/>
      <c r="AI90" s="85" t="s">
        <v>1504</v>
      </c>
      <c r="AJ90" s="79" t="b">
        <v>0</v>
      </c>
      <c r="AK90" s="79">
        <v>0</v>
      </c>
      <c r="AL90" s="85" t="s">
        <v>1504</v>
      </c>
      <c r="AM90" s="79" t="s">
        <v>1566</v>
      </c>
      <c r="AN90" s="79" t="b">
        <v>0</v>
      </c>
      <c r="AO90" s="85" t="s">
        <v>1472</v>
      </c>
      <c r="AP90" s="79" t="s">
        <v>176</v>
      </c>
      <c r="AQ90" s="79">
        <v>0</v>
      </c>
      <c r="AR90" s="79">
        <v>0</v>
      </c>
      <c r="AS90" s="79"/>
      <c r="AT90" s="79"/>
      <c r="AU90" s="79"/>
      <c r="AV90" s="79"/>
      <c r="AW90" s="79"/>
      <c r="AX90" s="79"/>
      <c r="AY90" s="79"/>
      <c r="AZ90" s="79"/>
      <c r="BA90">
        <v>1</v>
      </c>
      <c r="BB90" s="78" t="str">
        <f>REPLACE(INDEX(GroupVertices[Group],MATCH(Edges[[#This Row],[Vertex 1]],GroupVertices[Vertex],0)),1,1,"")</f>
        <v>14</v>
      </c>
      <c r="BC90" s="78" t="str">
        <f>REPLACE(INDEX(GroupVertices[Group],MATCH(Edges[[#This Row],[Vertex 2]],GroupVertices[Vertex],0)),1,1,"")</f>
        <v>14</v>
      </c>
      <c r="BD90" s="48">
        <v>0</v>
      </c>
      <c r="BE90" s="49">
        <v>0</v>
      </c>
      <c r="BF90" s="48">
        <v>1</v>
      </c>
      <c r="BG90" s="49">
        <v>2.127659574468085</v>
      </c>
      <c r="BH90" s="48">
        <v>0</v>
      </c>
      <c r="BI90" s="49">
        <v>0</v>
      </c>
      <c r="BJ90" s="48">
        <v>46</v>
      </c>
      <c r="BK90" s="49">
        <v>97.87234042553192</v>
      </c>
      <c r="BL90" s="48">
        <v>47</v>
      </c>
    </row>
    <row r="91" spans="1:64" ht="15">
      <c r="A91" s="64" t="s">
        <v>252</v>
      </c>
      <c r="B91" s="64" t="s">
        <v>261</v>
      </c>
      <c r="C91" s="65" t="s">
        <v>3727</v>
      </c>
      <c r="D91" s="66">
        <v>3</v>
      </c>
      <c r="E91" s="67" t="s">
        <v>132</v>
      </c>
      <c r="F91" s="68">
        <v>35</v>
      </c>
      <c r="G91" s="65"/>
      <c r="H91" s="69"/>
      <c r="I91" s="70"/>
      <c r="J91" s="70"/>
      <c r="K91" s="34" t="s">
        <v>65</v>
      </c>
      <c r="L91" s="77">
        <v>91</v>
      </c>
      <c r="M91" s="77"/>
      <c r="N91" s="72"/>
      <c r="O91" s="79" t="s">
        <v>349</v>
      </c>
      <c r="P91" s="81">
        <v>43625.66899305556</v>
      </c>
      <c r="Q91" s="79" t="s">
        <v>376</v>
      </c>
      <c r="R91" s="79"/>
      <c r="S91" s="79"/>
      <c r="T91" s="79"/>
      <c r="U91" s="79"/>
      <c r="V91" s="82" t="s">
        <v>881</v>
      </c>
      <c r="W91" s="81">
        <v>43625.66899305556</v>
      </c>
      <c r="X91" s="82" t="s">
        <v>960</v>
      </c>
      <c r="Y91" s="79"/>
      <c r="Z91" s="79"/>
      <c r="AA91" s="85" t="s">
        <v>1236</v>
      </c>
      <c r="AB91" s="79"/>
      <c r="AC91" s="79" t="b">
        <v>0</v>
      </c>
      <c r="AD91" s="79">
        <v>0</v>
      </c>
      <c r="AE91" s="85" t="s">
        <v>1504</v>
      </c>
      <c r="AF91" s="79" t="b">
        <v>0</v>
      </c>
      <c r="AG91" s="79" t="s">
        <v>1555</v>
      </c>
      <c r="AH91" s="79"/>
      <c r="AI91" s="85" t="s">
        <v>1504</v>
      </c>
      <c r="AJ91" s="79" t="b">
        <v>0</v>
      </c>
      <c r="AK91" s="79">
        <v>3</v>
      </c>
      <c r="AL91" s="85" t="s">
        <v>1262</v>
      </c>
      <c r="AM91" s="79" t="s">
        <v>1570</v>
      </c>
      <c r="AN91" s="79" t="b">
        <v>0</v>
      </c>
      <c r="AO91" s="85" t="s">
        <v>1262</v>
      </c>
      <c r="AP91" s="79" t="s">
        <v>176</v>
      </c>
      <c r="AQ91" s="79">
        <v>0</v>
      </c>
      <c r="AR91" s="79">
        <v>0</v>
      </c>
      <c r="AS91" s="79"/>
      <c r="AT91" s="79"/>
      <c r="AU91" s="79"/>
      <c r="AV91" s="79"/>
      <c r="AW91" s="79"/>
      <c r="AX91" s="79"/>
      <c r="AY91" s="79"/>
      <c r="AZ91" s="79"/>
      <c r="BA91">
        <v>1</v>
      </c>
      <c r="BB91" s="78" t="str">
        <f>REPLACE(INDEX(GroupVertices[Group],MATCH(Edges[[#This Row],[Vertex 1]],GroupVertices[Vertex],0)),1,1,"")</f>
        <v>13</v>
      </c>
      <c r="BC91" s="78" t="str">
        <f>REPLACE(INDEX(GroupVertices[Group],MATCH(Edges[[#This Row],[Vertex 2]],GroupVertices[Vertex],0)),1,1,"")</f>
        <v>13</v>
      </c>
      <c r="BD91" s="48">
        <v>0</v>
      </c>
      <c r="BE91" s="49">
        <v>0</v>
      </c>
      <c r="BF91" s="48">
        <v>1</v>
      </c>
      <c r="BG91" s="49">
        <v>4.545454545454546</v>
      </c>
      <c r="BH91" s="48">
        <v>0</v>
      </c>
      <c r="BI91" s="49">
        <v>0</v>
      </c>
      <c r="BJ91" s="48">
        <v>21</v>
      </c>
      <c r="BK91" s="49">
        <v>95.45454545454545</v>
      </c>
      <c r="BL91" s="48">
        <v>22</v>
      </c>
    </row>
    <row r="92" spans="1:64" ht="15">
      <c r="A92" s="64" t="s">
        <v>253</v>
      </c>
      <c r="B92" s="64" t="s">
        <v>268</v>
      </c>
      <c r="C92" s="65" t="s">
        <v>3727</v>
      </c>
      <c r="D92" s="66">
        <v>3</v>
      </c>
      <c r="E92" s="67" t="s">
        <v>132</v>
      </c>
      <c r="F92" s="68">
        <v>35</v>
      </c>
      <c r="G92" s="65"/>
      <c r="H92" s="69"/>
      <c r="I92" s="70"/>
      <c r="J92" s="70"/>
      <c r="K92" s="34" t="s">
        <v>65</v>
      </c>
      <c r="L92" s="77">
        <v>92</v>
      </c>
      <c r="M92" s="77"/>
      <c r="N92" s="72"/>
      <c r="O92" s="79" t="s">
        <v>349</v>
      </c>
      <c r="P92" s="81">
        <v>43626.9768287037</v>
      </c>
      <c r="Q92" s="79" t="s">
        <v>377</v>
      </c>
      <c r="R92" s="79"/>
      <c r="S92" s="79"/>
      <c r="T92" s="79"/>
      <c r="U92" s="79"/>
      <c r="V92" s="82" t="s">
        <v>882</v>
      </c>
      <c r="W92" s="81">
        <v>43626.9768287037</v>
      </c>
      <c r="X92" s="82" t="s">
        <v>961</v>
      </c>
      <c r="Y92" s="79"/>
      <c r="Z92" s="79"/>
      <c r="AA92" s="85" t="s">
        <v>1237</v>
      </c>
      <c r="AB92" s="85" t="s">
        <v>1404</v>
      </c>
      <c r="AC92" s="79" t="b">
        <v>0</v>
      </c>
      <c r="AD92" s="79">
        <v>0</v>
      </c>
      <c r="AE92" s="85" t="s">
        <v>1512</v>
      </c>
      <c r="AF92" s="79" t="b">
        <v>0</v>
      </c>
      <c r="AG92" s="79" t="s">
        <v>1553</v>
      </c>
      <c r="AH92" s="79"/>
      <c r="AI92" s="85" t="s">
        <v>1504</v>
      </c>
      <c r="AJ92" s="79" t="b">
        <v>0</v>
      </c>
      <c r="AK92" s="79">
        <v>0</v>
      </c>
      <c r="AL92" s="85" t="s">
        <v>1504</v>
      </c>
      <c r="AM92" s="79" t="s">
        <v>1567</v>
      </c>
      <c r="AN92" s="79" t="b">
        <v>0</v>
      </c>
      <c r="AO92" s="85" t="s">
        <v>1404</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253</v>
      </c>
      <c r="B93" s="64" t="s">
        <v>286</v>
      </c>
      <c r="C93" s="65" t="s">
        <v>3727</v>
      </c>
      <c r="D93" s="66">
        <v>3</v>
      </c>
      <c r="E93" s="67" t="s">
        <v>132</v>
      </c>
      <c r="F93" s="68">
        <v>35</v>
      </c>
      <c r="G93" s="65"/>
      <c r="H93" s="69"/>
      <c r="I93" s="70"/>
      <c r="J93" s="70"/>
      <c r="K93" s="34" t="s">
        <v>65</v>
      </c>
      <c r="L93" s="77">
        <v>93</v>
      </c>
      <c r="M93" s="77"/>
      <c r="N93" s="72"/>
      <c r="O93" s="79" t="s">
        <v>350</v>
      </c>
      <c r="P93" s="81">
        <v>43626.9768287037</v>
      </c>
      <c r="Q93" s="79" t="s">
        <v>377</v>
      </c>
      <c r="R93" s="79"/>
      <c r="S93" s="79"/>
      <c r="T93" s="79"/>
      <c r="U93" s="79"/>
      <c r="V93" s="82" t="s">
        <v>882</v>
      </c>
      <c r="W93" s="81">
        <v>43626.9768287037</v>
      </c>
      <c r="X93" s="82" t="s">
        <v>961</v>
      </c>
      <c r="Y93" s="79"/>
      <c r="Z93" s="79"/>
      <c r="AA93" s="85" t="s">
        <v>1237</v>
      </c>
      <c r="AB93" s="85" t="s">
        <v>1404</v>
      </c>
      <c r="AC93" s="79" t="b">
        <v>0</v>
      </c>
      <c r="AD93" s="79">
        <v>0</v>
      </c>
      <c r="AE93" s="85" t="s">
        <v>1512</v>
      </c>
      <c r="AF93" s="79" t="b">
        <v>0</v>
      </c>
      <c r="AG93" s="79" t="s">
        <v>1553</v>
      </c>
      <c r="AH93" s="79"/>
      <c r="AI93" s="85" t="s">
        <v>1504</v>
      </c>
      <c r="AJ93" s="79" t="b">
        <v>0</v>
      </c>
      <c r="AK93" s="79">
        <v>0</v>
      </c>
      <c r="AL93" s="85" t="s">
        <v>1504</v>
      </c>
      <c r="AM93" s="79" t="s">
        <v>1567</v>
      </c>
      <c r="AN93" s="79" t="b">
        <v>0</v>
      </c>
      <c r="AO93" s="85" t="s">
        <v>1404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2</v>
      </c>
      <c r="BG93" s="49">
        <v>28.571428571428573</v>
      </c>
      <c r="BH93" s="48">
        <v>0</v>
      </c>
      <c r="BI93" s="49">
        <v>0</v>
      </c>
      <c r="BJ93" s="48">
        <v>5</v>
      </c>
      <c r="BK93" s="49">
        <v>71.42857142857143</v>
      </c>
      <c r="BL93" s="48">
        <v>7</v>
      </c>
    </row>
    <row r="94" spans="1:64" ht="15">
      <c r="A94" s="64" t="s">
        <v>254</v>
      </c>
      <c r="B94" s="64" t="s">
        <v>254</v>
      </c>
      <c r="C94" s="65" t="s">
        <v>3727</v>
      </c>
      <c r="D94" s="66">
        <v>3</v>
      </c>
      <c r="E94" s="67" t="s">
        <v>132</v>
      </c>
      <c r="F94" s="68">
        <v>35</v>
      </c>
      <c r="G94" s="65"/>
      <c r="H94" s="69"/>
      <c r="I94" s="70"/>
      <c r="J94" s="70"/>
      <c r="K94" s="34" t="s">
        <v>65</v>
      </c>
      <c r="L94" s="77">
        <v>94</v>
      </c>
      <c r="M94" s="77"/>
      <c r="N94" s="72"/>
      <c r="O94" s="79" t="s">
        <v>176</v>
      </c>
      <c r="P94" s="81">
        <v>43627.70539351852</v>
      </c>
      <c r="Q94" s="79" t="s">
        <v>378</v>
      </c>
      <c r="R94" s="82" t="s">
        <v>608</v>
      </c>
      <c r="S94" s="79" t="s">
        <v>690</v>
      </c>
      <c r="T94" s="79" t="s">
        <v>724</v>
      </c>
      <c r="U94" s="79"/>
      <c r="V94" s="82" t="s">
        <v>883</v>
      </c>
      <c r="W94" s="81">
        <v>43627.70539351852</v>
      </c>
      <c r="X94" s="82" t="s">
        <v>962</v>
      </c>
      <c r="Y94" s="79"/>
      <c r="Z94" s="79"/>
      <c r="AA94" s="85" t="s">
        <v>1238</v>
      </c>
      <c r="AB94" s="79"/>
      <c r="AC94" s="79" t="b">
        <v>0</v>
      </c>
      <c r="AD94" s="79">
        <v>0</v>
      </c>
      <c r="AE94" s="85" t="s">
        <v>1504</v>
      </c>
      <c r="AF94" s="79" t="b">
        <v>0</v>
      </c>
      <c r="AG94" s="79" t="s">
        <v>1553</v>
      </c>
      <c r="AH94" s="79"/>
      <c r="AI94" s="85" t="s">
        <v>1504</v>
      </c>
      <c r="AJ94" s="79" t="b">
        <v>0</v>
      </c>
      <c r="AK94" s="79">
        <v>0</v>
      </c>
      <c r="AL94" s="85" t="s">
        <v>1504</v>
      </c>
      <c r="AM94" s="79" t="s">
        <v>1573</v>
      </c>
      <c r="AN94" s="79" t="b">
        <v>0</v>
      </c>
      <c r="AO94" s="85" t="s">
        <v>1238</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2</v>
      </c>
      <c r="BE94" s="49">
        <v>7.6923076923076925</v>
      </c>
      <c r="BF94" s="48">
        <v>0</v>
      </c>
      <c r="BG94" s="49">
        <v>0</v>
      </c>
      <c r="BH94" s="48">
        <v>0</v>
      </c>
      <c r="BI94" s="49">
        <v>0</v>
      </c>
      <c r="BJ94" s="48">
        <v>24</v>
      </c>
      <c r="BK94" s="49">
        <v>92.3076923076923</v>
      </c>
      <c r="BL94" s="48">
        <v>26</v>
      </c>
    </row>
    <row r="95" spans="1:64" ht="15">
      <c r="A95" s="64" t="s">
        <v>255</v>
      </c>
      <c r="B95" s="64" t="s">
        <v>255</v>
      </c>
      <c r="C95" s="65" t="s">
        <v>3727</v>
      </c>
      <c r="D95" s="66">
        <v>3</v>
      </c>
      <c r="E95" s="67" t="s">
        <v>132</v>
      </c>
      <c r="F95" s="68">
        <v>35</v>
      </c>
      <c r="G95" s="65"/>
      <c r="H95" s="69"/>
      <c r="I95" s="70"/>
      <c r="J95" s="70"/>
      <c r="K95" s="34" t="s">
        <v>65</v>
      </c>
      <c r="L95" s="77">
        <v>95</v>
      </c>
      <c r="M95" s="77"/>
      <c r="N95" s="72"/>
      <c r="O95" s="79" t="s">
        <v>176</v>
      </c>
      <c r="P95" s="81">
        <v>43628.67135416667</v>
      </c>
      <c r="Q95" s="79" t="s">
        <v>379</v>
      </c>
      <c r="R95" s="82" t="s">
        <v>609</v>
      </c>
      <c r="S95" s="79" t="s">
        <v>686</v>
      </c>
      <c r="T95" s="79" t="s">
        <v>725</v>
      </c>
      <c r="U95" s="79"/>
      <c r="V95" s="82" t="s">
        <v>884</v>
      </c>
      <c r="W95" s="81">
        <v>43628.67135416667</v>
      </c>
      <c r="X95" s="82" t="s">
        <v>963</v>
      </c>
      <c r="Y95" s="79"/>
      <c r="Z95" s="79"/>
      <c r="AA95" s="85" t="s">
        <v>1239</v>
      </c>
      <c r="AB95" s="79"/>
      <c r="AC95" s="79" t="b">
        <v>0</v>
      </c>
      <c r="AD95" s="79">
        <v>0</v>
      </c>
      <c r="AE95" s="85" t="s">
        <v>1504</v>
      </c>
      <c r="AF95" s="79" t="b">
        <v>0</v>
      </c>
      <c r="AG95" s="79" t="s">
        <v>1555</v>
      </c>
      <c r="AH95" s="79"/>
      <c r="AI95" s="85" t="s">
        <v>1504</v>
      </c>
      <c r="AJ95" s="79" t="b">
        <v>0</v>
      </c>
      <c r="AK95" s="79">
        <v>0</v>
      </c>
      <c r="AL95" s="85" t="s">
        <v>1504</v>
      </c>
      <c r="AM95" s="79" t="s">
        <v>1571</v>
      </c>
      <c r="AN95" s="79" t="b">
        <v>0</v>
      </c>
      <c r="AO95" s="85" t="s">
        <v>1239</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v>0</v>
      </c>
      <c r="BE95" s="49">
        <v>0</v>
      </c>
      <c r="BF95" s="48">
        <v>0</v>
      </c>
      <c r="BG95" s="49">
        <v>0</v>
      </c>
      <c r="BH95" s="48">
        <v>0</v>
      </c>
      <c r="BI95" s="49">
        <v>0</v>
      </c>
      <c r="BJ95" s="48">
        <v>23</v>
      </c>
      <c r="BK95" s="49">
        <v>100</v>
      </c>
      <c r="BL95" s="48">
        <v>23</v>
      </c>
    </row>
    <row r="96" spans="1:64" ht="15">
      <c r="A96" s="64" t="s">
        <v>256</v>
      </c>
      <c r="B96" s="64" t="s">
        <v>320</v>
      </c>
      <c r="C96" s="65" t="s">
        <v>3727</v>
      </c>
      <c r="D96" s="66">
        <v>3</v>
      </c>
      <c r="E96" s="67" t="s">
        <v>132</v>
      </c>
      <c r="F96" s="68">
        <v>35</v>
      </c>
      <c r="G96" s="65"/>
      <c r="H96" s="69"/>
      <c r="I96" s="70"/>
      <c r="J96" s="70"/>
      <c r="K96" s="34" t="s">
        <v>65</v>
      </c>
      <c r="L96" s="77">
        <v>96</v>
      </c>
      <c r="M96" s="77"/>
      <c r="N96" s="72"/>
      <c r="O96" s="79" t="s">
        <v>349</v>
      </c>
      <c r="P96" s="81">
        <v>43614.779699074075</v>
      </c>
      <c r="Q96" s="79" t="s">
        <v>380</v>
      </c>
      <c r="R96" s="82" t="s">
        <v>610</v>
      </c>
      <c r="S96" s="79" t="s">
        <v>686</v>
      </c>
      <c r="T96" s="79" t="s">
        <v>726</v>
      </c>
      <c r="U96" s="79"/>
      <c r="V96" s="82" t="s">
        <v>885</v>
      </c>
      <c r="W96" s="81">
        <v>43614.779699074075</v>
      </c>
      <c r="X96" s="82" t="s">
        <v>964</v>
      </c>
      <c r="Y96" s="79"/>
      <c r="Z96" s="79"/>
      <c r="AA96" s="85" t="s">
        <v>1240</v>
      </c>
      <c r="AB96" s="79"/>
      <c r="AC96" s="79" t="b">
        <v>0</v>
      </c>
      <c r="AD96" s="79">
        <v>1</v>
      </c>
      <c r="AE96" s="85" t="s">
        <v>1513</v>
      </c>
      <c r="AF96" s="79" t="b">
        <v>0</v>
      </c>
      <c r="AG96" s="79" t="s">
        <v>1556</v>
      </c>
      <c r="AH96" s="79"/>
      <c r="AI96" s="85" t="s">
        <v>1504</v>
      </c>
      <c r="AJ96" s="79" t="b">
        <v>0</v>
      </c>
      <c r="AK96" s="79">
        <v>0</v>
      </c>
      <c r="AL96" s="85" t="s">
        <v>1504</v>
      </c>
      <c r="AM96" s="79" t="s">
        <v>1571</v>
      </c>
      <c r="AN96" s="79" t="b">
        <v>0</v>
      </c>
      <c r="AO96" s="85" t="s">
        <v>1240</v>
      </c>
      <c r="AP96" s="79" t="s">
        <v>176</v>
      </c>
      <c r="AQ96" s="79">
        <v>0</v>
      </c>
      <c r="AR96" s="79">
        <v>0</v>
      </c>
      <c r="AS96" s="79"/>
      <c r="AT96" s="79"/>
      <c r="AU96" s="79"/>
      <c r="AV96" s="79"/>
      <c r="AW96" s="79"/>
      <c r="AX96" s="79"/>
      <c r="AY96" s="79"/>
      <c r="AZ96" s="79"/>
      <c r="BA96">
        <v>1</v>
      </c>
      <c r="BB96" s="78" t="str">
        <f>REPLACE(INDEX(GroupVertices[Group],MATCH(Edges[[#This Row],[Vertex 1]],GroupVertices[Vertex],0)),1,1,"")</f>
        <v>10</v>
      </c>
      <c r="BC96" s="78" t="str">
        <f>REPLACE(INDEX(GroupVertices[Group],MATCH(Edges[[#This Row],[Vertex 2]],GroupVertices[Vertex],0)),1,1,"")</f>
        <v>10</v>
      </c>
      <c r="BD96" s="48"/>
      <c r="BE96" s="49"/>
      <c r="BF96" s="48"/>
      <c r="BG96" s="49"/>
      <c r="BH96" s="48"/>
      <c r="BI96" s="49"/>
      <c r="BJ96" s="48"/>
      <c r="BK96" s="49"/>
      <c r="BL96" s="48"/>
    </row>
    <row r="97" spans="1:64" ht="15">
      <c r="A97" s="64" t="s">
        <v>256</v>
      </c>
      <c r="B97" s="64" t="s">
        <v>321</v>
      </c>
      <c r="C97" s="65" t="s">
        <v>3727</v>
      </c>
      <c r="D97" s="66">
        <v>3</v>
      </c>
      <c r="E97" s="67" t="s">
        <v>132</v>
      </c>
      <c r="F97" s="68">
        <v>35</v>
      </c>
      <c r="G97" s="65"/>
      <c r="H97" s="69"/>
      <c r="I97" s="70"/>
      <c r="J97" s="70"/>
      <c r="K97" s="34" t="s">
        <v>65</v>
      </c>
      <c r="L97" s="77">
        <v>97</v>
      </c>
      <c r="M97" s="77"/>
      <c r="N97" s="72"/>
      <c r="O97" s="79" t="s">
        <v>350</v>
      </c>
      <c r="P97" s="81">
        <v>43614.779699074075</v>
      </c>
      <c r="Q97" s="79" t="s">
        <v>380</v>
      </c>
      <c r="R97" s="82" t="s">
        <v>610</v>
      </c>
      <c r="S97" s="79" t="s">
        <v>686</v>
      </c>
      <c r="T97" s="79" t="s">
        <v>726</v>
      </c>
      <c r="U97" s="79"/>
      <c r="V97" s="82" t="s">
        <v>885</v>
      </c>
      <c r="W97" s="81">
        <v>43614.779699074075</v>
      </c>
      <c r="X97" s="82" t="s">
        <v>964</v>
      </c>
      <c r="Y97" s="79"/>
      <c r="Z97" s="79"/>
      <c r="AA97" s="85" t="s">
        <v>1240</v>
      </c>
      <c r="AB97" s="79"/>
      <c r="AC97" s="79" t="b">
        <v>0</v>
      </c>
      <c r="AD97" s="79">
        <v>1</v>
      </c>
      <c r="AE97" s="85" t="s">
        <v>1513</v>
      </c>
      <c r="AF97" s="79" t="b">
        <v>0</v>
      </c>
      <c r="AG97" s="79" t="s">
        <v>1556</v>
      </c>
      <c r="AH97" s="79"/>
      <c r="AI97" s="85" t="s">
        <v>1504</v>
      </c>
      <c r="AJ97" s="79" t="b">
        <v>0</v>
      </c>
      <c r="AK97" s="79">
        <v>0</v>
      </c>
      <c r="AL97" s="85" t="s">
        <v>1504</v>
      </c>
      <c r="AM97" s="79" t="s">
        <v>1571</v>
      </c>
      <c r="AN97" s="79" t="b">
        <v>0</v>
      </c>
      <c r="AO97" s="85" t="s">
        <v>1240</v>
      </c>
      <c r="AP97" s="79" t="s">
        <v>176</v>
      </c>
      <c r="AQ97" s="79">
        <v>0</v>
      </c>
      <c r="AR97" s="79">
        <v>0</v>
      </c>
      <c r="AS97" s="79"/>
      <c r="AT97" s="79"/>
      <c r="AU97" s="79"/>
      <c r="AV97" s="79"/>
      <c r="AW97" s="79"/>
      <c r="AX97" s="79"/>
      <c r="AY97" s="79"/>
      <c r="AZ97" s="79"/>
      <c r="BA97">
        <v>1</v>
      </c>
      <c r="BB97" s="78" t="str">
        <f>REPLACE(INDEX(GroupVertices[Group],MATCH(Edges[[#This Row],[Vertex 1]],GroupVertices[Vertex],0)),1,1,"")</f>
        <v>10</v>
      </c>
      <c r="BC97" s="78" t="str">
        <f>REPLACE(INDEX(GroupVertices[Group],MATCH(Edges[[#This Row],[Vertex 2]],GroupVertices[Vertex],0)),1,1,"")</f>
        <v>10</v>
      </c>
      <c r="BD97" s="48">
        <v>0</v>
      </c>
      <c r="BE97" s="49">
        <v>0</v>
      </c>
      <c r="BF97" s="48">
        <v>0</v>
      </c>
      <c r="BG97" s="49">
        <v>0</v>
      </c>
      <c r="BH97" s="48">
        <v>0</v>
      </c>
      <c r="BI97" s="49">
        <v>0</v>
      </c>
      <c r="BJ97" s="48">
        <v>12</v>
      </c>
      <c r="BK97" s="49">
        <v>100</v>
      </c>
      <c r="BL97" s="48">
        <v>12</v>
      </c>
    </row>
    <row r="98" spans="1:64" ht="15">
      <c r="A98" s="64" t="s">
        <v>257</v>
      </c>
      <c r="B98" s="64" t="s">
        <v>257</v>
      </c>
      <c r="C98" s="65" t="s">
        <v>3727</v>
      </c>
      <c r="D98" s="66">
        <v>3</v>
      </c>
      <c r="E98" s="67" t="s">
        <v>132</v>
      </c>
      <c r="F98" s="68">
        <v>35</v>
      </c>
      <c r="G98" s="65"/>
      <c r="H98" s="69"/>
      <c r="I98" s="70"/>
      <c r="J98" s="70"/>
      <c r="K98" s="34" t="s">
        <v>65</v>
      </c>
      <c r="L98" s="77">
        <v>98</v>
      </c>
      <c r="M98" s="77"/>
      <c r="N98" s="72"/>
      <c r="O98" s="79" t="s">
        <v>176</v>
      </c>
      <c r="P98" s="81">
        <v>43629.11822916667</v>
      </c>
      <c r="Q98" s="79" t="s">
        <v>381</v>
      </c>
      <c r="R98" s="79" t="s">
        <v>611</v>
      </c>
      <c r="S98" s="79" t="s">
        <v>691</v>
      </c>
      <c r="T98" s="79" t="s">
        <v>727</v>
      </c>
      <c r="U98" s="82" t="s">
        <v>791</v>
      </c>
      <c r="V98" s="82" t="s">
        <v>791</v>
      </c>
      <c r="W98" s="81">
        <v>43629.11822916667</v>
      </c>
      <c r="X98" s="82" t="s">
        <v>965</v>
      </c>
      <c r="Y98" s="79"/>
      <c r="Z98" s="79"/>
      <c r="AA98" s="85" t="s">
        <v>1241</v>
      </c>
      <c r="AB98" s="79"/>
      <c r="AC98" s="79" t="b">
        <v>0</v>
      </c>
      <c r="AD98" s="79">
        <v>0</v>
      </c>
      <c r="AE98" s="85" t="s">
        <v>1504</v>
      </c>
      <c r="AF98" s="79" t="b">
        <v>0</v>
      </c>
      <c r="AG98" s="79" t="s">
        <v>1557</v>
      </c>
      <c r="AH98" s="79"/>
      <c r="AI98" s="85" t="s">
        <v>1504</v>
      </c>
      <c r="AJ98" s="79" t="b">
        <v>0</v>
      </c>
      <c r="AK98" s="79">
        <v>0</v>
      </c>
      <c r="AL98" s="85" t="s">
        <v>1504</v>
      </c>
      <c r="AM98" s="79" t="s">
        <v>1574</v>
      </c>
      <c r="AN98" s="79" t="b">
        <v>0</v>
      </c>
      <c r="AO98" s="85" t="s">
        <v>1241</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v>0</v>
      </c>
      <c r="BE98" s="49">
        <v>0</v>
      </c>
      <c r="BF98" s="48">
        <v>0</v>
      </c>
      <c r="BG98" s="49">
        <v>0</v>
      </c>
      <c r="BH98" s="48">
        <v>0</v>
      </c>
      <c r="BI98" s="49">
        <v>0</v>
      </c>
      <c r="BJ98" s="48">
        <v>18</v>
      </c>
      <c r="BK98" s="49">
        <v>100</v>
      </c>
      <c r="BL98" s="48">
        <v>18</v>
      </c>
    </row>
    <row r="99" spans="1:64" ht="15">
      <c r="A99" s="64" t="s">
        <v>258</v>
      </c>
      <c r="B99" s="64" t="s">
        <v>258</v>
      </c>
      <c r="C99" s="65" t="s">
        <v>3728</v>
      </c>
      <c r="D99" s="66">
        <v>3.6363636363636362</v>
      </c>
      <c r="E99" s="67" t="s">
        <v>136</v>
      </c>
      <c r="F99" s="68">
        <v>32.90909090909091</v>
      </c>
      <c r="G99" s="65"/>
      <c r="H99" s="69"/>
      <c r="I99" s="70"/>
      <c r="J99" s="70"/>
      <c r="K99" s="34" t="s">
        <v>65</v>
      </c>
      <c r="L99" s="77">
        <v>99</v>
      </c>
      <c r="M99" s="77"/>
      <c r="N99" s="72"/>
      <c r="O99" s="79" t="s">
        <v>176</v>
      </c>
      <c r="P99" s="81">
        <v>43629.43295138889</v>
      </c>
      <c r="Q99" s="79" t="s">
        <v>382</v>
      </c>
      <c r="R99" s="79"/>
      <c r="S99" s="79"/>
      <c r="T99" s="79" t="s">
        <v>728</v>
      </c>
      <c r="U99" s="79"/>
      <c r="V99" s="82" t="s">
        <v>886</v>
      </c>
      <c r="W99" s="81">
        <v>43629.43295138889</v>
      </c>
      <c r="X99" s="82" t="s">
        <v>966</v>
      </c>
      <c r="Y99" s="79"/>
      <c r="Z99" s="79"/>
      <c r="AA99" s="85" t="s">
        <v>1242</v>
      </c>
      <c r="AB99" s="79"/>
      <c r="AC99" s="79" t="b">
        <v>0</v>
      </c>
      <c r="AD99" s="79">
        <v>0</v>
      </c>
      <c r="AE99" s="85" t="s">
        <v>1504</v>
      </c>
      <c r="AF99" s="79" t="b">
        <v>0</v>
      </c>
      <c r="AG99" s="79" t="s">
        <v>1553</v>
      </c>
      <c r="AH99" s="79"/>
      <c r="AI99" s="85" t="s">
        <v>1504</v>
      </c>
      <c r="AJ99" s="79" t="b">
        <v>0</v>
      </c>
      <c r="AK99" s="79">
        <v>1</v>
      </c>
      <c r="AL99" s="85" t="s">
        <v>1504</v>
      </c>
      <c r="AM99" s="79" t="s">
        <v>1566</v>
      </c>
      <c r="AN99" s="79" t="b">
        <v>0</v>
      </c>
      <c r="AO99" s="85" t="s">
        <v>1242</v>
      </c>
      <c r="AP99" s="79" t="s">
        <v>176</v>
      </c>
      <c r="AQ99" s="79">
        <v>0</v>
      </c>
      <c r="AR99" s="79">
        <v>0</v>
      </c>
      <c r="AS99" s="79"/>
      <c r="AT99" s="79"/>
      <c r="AU99" s="79"/>
      <c r="AV99" s="79"/>
      <c r="AW99" s="79"/>
      <c r="AX99" s="79"/>
      <c r="AY99" s="79"/>
      <c r="AZ99" s="79"/>
      <c r="BA99">
        <v>2</v>
      </c>
      <c r="BB99" s="78" t="str">
        <f>REPLACE(INDEX(GroupVertices[Group],MATCH(Edges[[#This Row],[Vertex 1]],GroupVertices[Vertex],0)),1,1,"")</f>
        <v>5</v>
      </c>
      <c r="BC99" s="78" t="str">
        <f>REPLACE(INDEX(GroupVertices[Group],MATCH(Edges[[#This Row],[Vertex 2]],GroupVertices[Vertex],0)),1,1,"")</f>
        <v>5</v>
      </c>
      <c r="BD99" s="48">
        <v>1</v>
      </c>
      <c r="BE99" s="49">
        <v>8.333333333333334</v>
      </c>
      <c r="BF99" s="48">
        <v>0</v>
      </c>
      <c r="BG99" s="49">
        <v>0</v>
      </c>
      <c r="BH99" s="48">
        <v>0</v>
      </c>
      <c r="BI99" s="49">
        <v>0</v>
      </c>
      <c r="BJ99" s="48">
        <v>11</v>
      </c>
      <c r="BK99" s="49">
        <v>91.66666666666667</v>
      </c>
      <c r="BL99" s="48">
        <v>12</v>
      </c>
    </row>
    <row r="100" spans="1:64" ht="15">
      <c r="A100" s="64" t="s">
        <v>258</v>
      </c>
      <c r="B100" s="64" t="s">
        <v>258</v>
      </c>
      <c r="C100" s="65" t="s">
        <v>3728</v>
      </c>
      <c r="D100" s="66">
        <v>3.6363636363636362</v>
      </c>
      <c r="E100" s="67" t="s">
        <v>136</v>
      </c>
      <c r="F100" s="68">
        <v>32.90909090909091</v>
      </c>
      <c r="G100" s="65"/>
      <c r="H100" s="69"/>
      <c r="I100" s="70"/>
      <c r="J100" s="70"/>
      <c r="K100" s="34" t="s">
        <v>65</v>
      </c>
      <c r="L100" s="77">
        <v>100</v>
      </c>
      <c r="M100" s="77"/>
      <c r="N100" s="72"/>
      <c r="O100" s="79" t="s">
        <v>176</v>
      </c>
      <c r="P100" s="81">
        <v>43629.53015046296</v>
      </c>
      <c r="Q100" s="79" t="s">
        <v>383</v>
      </c>
      <c r="R100" s="79"/>
      <c r="S100" s="79"/>
      <c r="T100" s="79" t="s">
        <v>728</v>
      </c>
      <c r="U100" s="79"/>
      <c r="V100" s="82" t="s">
        <v>886</v>
      </c>
      <c r="W100" s="81">
        <v>43629.53015046296</v>
      </c>
      <c r="X100" s="82" t="s">
        <v>967</v>
      </c>
      <c r="Y100" s="79"/>
      <c r="Z100" s="79"/>
      <c r="AA100" s="85" t="s">
        <v>1243</v>
      </c>
      <c r="AB100" s="79"/>
      <c r="AC100" s="79" t="b">
        <v>0</v>
      </c>
      <c r="AD100" s="79">
        <v>0</v>
      </c>
      <c r="AE100" s="85" t="s">
        <v>1504</v>
      </c>
      <c r="AF100" s="79" t="b">
        <v>0</v>
      </c>
      <c r="AG100" s="79" t="s">
        <v>1553</v>
      </c>
      <c r="AH100" s="79"/>
      <c r="AI100" s="85" t="s">
        <v>1504</v>
      </c>
      <c r="AJ100" s="79" t="b">
        <v>0</v>
      </c>
      <c r="AK100" s="79">
        <v>1</v>
      </c>
      <c r="AL100" s="85" t="s">
        <v>1242</v>
      </c>
      <c r="AM100" s="79" t="s">
        <v>1566</v>
      </c>
      <c r="AN100" s="79" t="b">
        <v>0</v>
      </c>
      <c r="AO100" s="85" t="s">
        <v>1242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5</v>
      </c>
      <c r="BC100" s="78" t="str">
        <f>REPLACE(INDEX(GroupVertices[Group],MATCH(Edges[[#This Row],[Vertex 2]],GroupVertices[Vertex],0)),1,1,"")</f>
        <v>5</v>
      </c>
      <c r="BD100" s="48">
        <v>1</v>
      </c>
      <c r="BE100" s="49">
        <v>7.142857142857143</v>
      </c>
      <c r="BF100" s="48">
        <v>0</v>
      </c>
      <c r="BG100" s="49">
        <v>0</v>
      </c>
      <c r="BH100" s="48">
        <v>0</v>
      </c>
      <c r="BI100" s="49">
        <v>0</v>
      </c>
      <c r="BJ100" s="48">
        <v>13</v>
      </c>
      <c r="BK100" s="49">
        <v>92.85714285714286</v>
      </c>
      <c r="BL100" s="48">
        <v>14</v>
      </c>
    </row>
    <row r="101" spans="1:64" ht="15">
      <c r="A101" s="64" t="s">
        <v>259</v>
      </c>
      <c r="B101" s="64" t="s">
        <v>302</v>
      </c>
      <c r="C101" s="65" t="s">
        <v>3730</v>
      </c>
      <c r="D101" s="66">
        <v>10</v>
      </c>
      <c r="E101" s="67" t="s">
        <v>136</v>
      </c>
      <c r="F101" s="68">
        <v>12</v>
      </c>
      <c r="G101" s="65"/>
      <c r="H101" s="69"/>
      <c r="I101" s="70"/>
      <c r="J101" s="70"/>
      <c r="K101" s="34" t="s">
        <v>65</v>
      </c>
      <c r="L101" s="77">
        <v>101</v>
      </c>
      <c r="M101" s="77"/>
      <c r="N101" s="72"/>
      <c r="O101" s="79" t="s">
        <v>349</v>
      </c>
      <c r="P101" s="81">
        <v>43615.067777777775</v>
      </c>
      <c r="Q101" s="79" t="s">
        <v>384</v>
      </c>
      <c r="R101" s="82" t="s">
        <v>612</v>
      </c>
      <c r="S101" s="79" t="s">
        <v>683</v>
      </c>
      <c r="T101" s="79" t="s">
        <v>718</v>
      </c>
      <c r="U101" s="79"/>
      <c r="V101" s="82" t="s">
        <v>887</v>
      </c>
      <c r="W101" s="81">
        <v>43615.067777777775</v>
      </c>
      <c r="X101" s="82" t="s">
        <v>968</v>
      </c>
      <c r="Y101" s="79"/>
      <c r="Z101" s="79"/>
      <c r="AA101" s="85" t="s">
        <v>1244</v>
      </c>
      <c r="AB101" s="79"/>
      <c r="AC101" s="79" t="b">
        <v>0</v>
      </c>
      <c r="AD101" s="79">
        <v>0</v>
      </c>
      <c r="AE101" s="85" t="s">
        <v>1504</v>
      </c>
      <c r="AF101" s="79" t="b">
        <v>0</v>
      </c>
      <c r="AG101" s="79" t="s">
        <v>1553</v>
      </c>
      <c r="AH101" s="79"/>
      <c r="AI101" s="85" t="s">
        <v>1504</v>
      </c>
      <c r="AJ101" s="79" t="b">
        <v>0</v>
      </c>
      <c r="AK101" s="79">
        <v>0</v>
      </c>
      <c r="AL101" s="85" t="s">
        <v>1504</v>
      </c>
      <c r="AM101" s="79" t="s">
        <v>1567</v>
      </c>
      <c r="AN101" s="79" t="b">
        <v>0</v>
      </c>
      <c r="AO101" s="85" t="s">
        <v>1244</v>
      </c>
      <c r="AP101" s="79" t="s">
        <v>176</v>
      </c>
      <c r="AQ101" s="79">
        <v>0</v>
      </c>
      <c r="AR101" s="79">
        <v>0</v>
      </c>
      <c r="AS101" s="79"/>
      <c r="AT101" s="79"/>
      <c r="AU101" s="79"/>
      <c r="AV101" s="79"/>
      <c r="AW101" s="79"/>
      <c r="AX101" s="79"/>
      <c r="AY101" s="79"/>
      <c r="AZ101" s="79"/>
      <c r="BA101">
        <v>17</v>
      </c>
      <c r="BB101" s="78" t="str">
        <f>REPLACE(INDEX(GroupVertices[Group],MATCH(Edges[[#This Row],[Vertex 1]],GroupVertices[Vertex],0)),1,1,"")</f>
        <v>6</v>
      </c>
      <c r="BC101" s="78" t="str">
        <f>REPLACE(INDEX(GroupVertices[Group],MATCH(Edges[[#This Row],[Vertex 2]],GroupVertices[Vertex],0)),1,1,"")</f>
        <v>6</v>
      </c>
      <c r="BD101" s="48">
        <v>1</v>
      </c>
      <c r="BE101" s="49">
        <v>5.2631578947368425</v>
      </c>
      <c r="BF101" s="48">
        <v>0</v>
      </c>
      <c r="BG101" s="49">
        <v>0</v>
      </c>
      <c r="BH101" s="48">
        <v>0</v>
      </c>
      <c r="BI101" s="49">
        <v>0</v>
      </c>
      <c r="BJ101" s="48">
        <v>18</v>
      </c>
      <c r="BK101" s="49">
        <v>94.73684210526316</v>
      </c>
      <c r="BL101" s="48">
        <v>19</v>
      </c>
    </row>
    <row r="102" spans="1:64" ht="15">
      <c r="A102" s="64" t="s">
        <v>259</v>
      </c>
      <c r="B102" s="64" t="s">
        <v>302</v>
      </c>
      <c r="C102" s="65" t="s">
        <v>3730</v>
      </c>
      <c r="D102" s="66">
        <v>10</v>
      </c>
      <c r="E102" s="67" t="s">
        <v>136</v>
      </c>
      <c r="F102" s="68">
        <v>12</v>
      </c>
      <c r="G102" s="65"/>
      <c r="H102" s="69"/>
      <c r="I102" s="70"/>
      <c r="J102" s="70"/>
      <c r="K102" s="34" t="s">
        <v>65</v>
      </c>
      <c r="L102" s="77">
        <v>102</v>
      </c>
      <c r="M102" s="77"/>
      <c r="N102" s="72"/>
      <c r="O102" s="79" t="s">
        <v>349</v>
      </c>
      <c r="P102" s="81">
        <v>43615.06793981481</v>
      </c>
      <c r="Q102" s="79" t="s">
        <v>385</v>
      </c>
      <c r="R102" s="82" t="s">
        <v>613</v>
      </c>
      <c r="S102" s="79" t="s">
        <v>683</v>
      </c>
      <c r="T102" s="79" t="s">
        <v>718</v>
      </c>
      <c r="U102" s="79"/>
      <c r="V102" s="82" t="s">
        <v>887</v>
      </c>
      <c r="W102" s="81">
        <v>43615.06793981481</v>
      </c>
      <c r="X102" s="82" t="s">
        <v>969</v>
      </c>
      <c r="Y102" s="79"/>
      <c r="Z102" s="79"/>
      <c r="AA102" s="85" t="s">
        <v>1245</v>
      </c>
      <c r="AB102" s="79"/>
      <c r="AC102" s="79" t="b">
        <v>0</v>
      </c>
      <c r="AD102" s="79">
        <v>0</v>
      </c>
      <c r="AE102" s="85" t="s">
        <v>1504</v>
      </c>
      <c r="AF102" s="79" t="b">
        <v>0</v>
      </c>
      <c r="AG102" s="79" t="s">
        <v>1553</v>
      </c>
      <c r="AH102" s="79"/>
      <c r="AI102" s="85" t="s">
        <v>1504</v>
      </c>
      <c r="AJ102" s="79" t="b">
        <v>0</v>
      </c>
      <c r="AK102" s="79">
        <v>0</v>
      </c>
      <c r="AL102" s="85" t="s">
        <v>1504</v>
      </c>
      <c r="AM102" s="79" t="s">
        <v>1567</v>
      </c>
      <c r="AN102" s="79" t="b">
        <v>0</v>
      </c>
      <c r="AO102" s="85" t="s">
        <v>1245</v>
      </c>
      <c r="AP102" s="79" t="s">
        <v>176</v>
      </c>
      <c r="AQ102" s="79">
        <v>0</v>
      </c>
      <c r="AR102" s="79">
        <v>0</v>
      </c>
      <c r="AS102" s="79"/>
      <c r="AT102" s="79"/>
      <c r="AU102" s="79"/>
      <c r="AV102" s="79"/>
      <c r="AW102" s="79"/>
      <c r="AX102" s="79"/>
      <c r="AY102" s="79"/>
      <c r="AZ102" s="79"/>
      <c r="BA102">
        <v>17</v>
      </c>
      <c r="BB102" s="78" t="str">
        <f>REPLACE(INDEX(GroupVertices[Group],MATCH(Edges[[#This Row],[Vertex 1]],GroupVertices[Vertex],0)),1,1,"")</f>
        <v>6</v>
      </c>
      <c r="BC102" s="78" t="str">
        <f>REPLACE(INDEX(GroupVertices[Group],MATCH(Edges[[#This Row],[Vertex 2]],GroupVertices[Vertex],0)),1,1,"")</f>
        <v>6</v>
      </c>
      <c r="BD102" s="48">
        <v>0</v>
      </c>
      <c r="BE102" s="49">
        <v>0</v>
      </c>
      <c r="BF102" s="48">
        <v>0</v>
      </c>
      <c r="BG102" s="49">
        <v>0</v>
      </c>
      <c r="BH102" s="48">
        <v>0</v>
      </c>
      <c r="BI102" s="49">
        <v>0</v>
      </c>
      <c r="BJ102" s="48">
        <v>18</v>
      </c>
      <c r="BK102" s="49">
        <v>100</v>
      </c>
      <c r="BL102" s="48">
        <v>18</v>
      </c>
    </row>
    <row r="103" spans="1:64" ht="15">
      <c r="A103" s="64" t="s">
        <v>259</v>
      </c>
      <c r="B103" s="64" t="s">
        <v>302</v>
      </c>
      <c r="C103" s="65" t="s">
        <v>3730</v>
      </c>
      <c r="D103" s="66">
        <v>10</v>
      </c>
      <c r="E103" s="67" t="s">
        <v>136</v>
      </c>
      <c r="F103" s="68">
        <v>12</v>
      </c>
      <c r="G103" s="65"/>
      <c r="H103" s="69"/>
      <c r="I103" s="70"/>
      <c r="J103" s="70"/>
      <c r="K103" s="34" t="s">
        <v>65</v>
      </c>
      <c r="L103" s="77">
        <v>103</v>
      </c>
      <c r="M103" s="77"/>
      <c r="N103" s="72"/>
      <c r="O103" s="79" t="s">
        <v>349</v>
      </c>
      <c r="P103" s="81">
        <v>43616.795011574075</v>
      </c>
      <c r="Q103" s="79" t="s">
        <v>385</v>
      </c>
      <c r="R103" s="82" t="s">
        <v>613</v>
      </c>
      <c r="S103" s="79" t="s">
        <v>683</v>
      </c>
      <c r="T103" s="79" t="s">
        <v>718</v>
      </c>
      <c r="U103" s="79"/>
      <c r="V103" s="82" t="s">
        <v>887</v>
      </c>
      <c r="W103" s="81">
        <v>43616.795011574075</v>
      </c>
      <c r="X103" s="82" t="s">
        <v>970</v>
      </c>
      <c r="Y103" s="79"/>
      <c r="Z103" s="79"/>
      <c r="AA103" s="85" t="s">
        <v>1246</v>
      </c>
      <c r="AB103" s="79"/>
      <c r="AC103" s="79" t="b">
        <v>0</v>
      </c>
      <c r="AD103" s="79">
        <v>0</v>
      </c>
      <c r="AE103" s="85" t="s">
        <v>1504</v>
      </c>
      <c r="AF103" s="79" t="b">
        <v>0</v>
      </c>
      <c r="AG103" s="79" t="s">
        <v>1553</v>
      </c>
      <c r="AH103" s="79"/>
      <c r="AI103" s="85" t="s">
        <v>1504</v>
      </c>
      <c r="AJ103" s="79" t="b">
        <v>0</v>
      </c>
      <c r="AK103" s="79">
        <v>0</v>
      </c>
      <c r="AL103" s="85" t="s">
        <v>1504</v>
      </c>
      <c r="AM103" s="79" t="s">
        <v>1567</v>
      </c>
      <c r="AN103" s="79" t="b">
        <v>0</v>
      </c>
      <c r="AO103" s="85" t="s">
        <v>1246</v>
      </c>
      <c r="AP103" s="79" t="s">
        <v>176</v>
      </c>
      <c r="AQ103" s="79">
        <v>0</v>
      </c>
      <c r="AR103" s="79">
        <v>0</v>
      </c>
      <c r="AS103" s="79"/>
      <c r="AT103" s="79"/>
      <c r="AU103" s="79"/>
      <c r="AV103" s="79"/>
      <c r="AW103" s="79"/>
      <c r="AX103" s="79"/>
      <c r="AY103" s="79"/>
      <c r="AZ103" s="79"/>
      <c r="BA103">
        <v>17</v>
      </c>
      <c r="BB103" s="78" t="str">
        <f>REPLACE(INDEX(GroupVertices[Group],MATCH(Edges[[#This Row],[Vertex 1]],GroupVertices[Vertex],0)),1,1,"")</f>
        <v>6</v>
      </c>
      <c r="BC103" s="78" t="str">
        <f>REPLACE(INDEX(GroupVertices[Group],MATCH(Edges[[#This Row],[Vertex 2]],GroupVertices[Vertex],0)),1,1,"")</f>
        <v>6</v>
      </c>
      <c r="BD103" s="48">
        <v>0</v>
      </c>
      <c r="BE103" s="49">
        <v>0</v>
      </c>
      <c r="BF103" s="48">
        <v>0</v>
      </c>
      <c r="BG103" s="49">
        <v>0</v>
      </c>
      <c r="BH103" s="48">
        <v>0</v>
      </c>
      <c r="BI103" s="49">
        <v>0</v>
      </c>
      <c r="BJ103" s="48">
        <v>18</v>
      </c>
      <c r="BK103" s="49">
        <v>100</v>
      </c>
      <c r="BL103" s="48">
        <v>18</v>
      </c>
    </row>
    <row r="104" spans="1:64" ht="15">
      <c r="A104" s="64" t="s">
        <v>259</v>
      </c>
      <c r="B104" s="64" t="s">
        <v>302</v>
      </c>
      <c r="C104" s="65" t="s">
        <v>3730</v>
      </c>
      <c r="D104" s="66">
        <v>10</v>
      </c>
      <c r="E104" s="67" t="s">
        <v>136</v>
      </c>
      <c r="F104" s="68">
        <v>12</v>
      </c>
      <c r="G104" s="65"/>
      <c r="H104" s="69"/>
      <c r="I104" s="70"/>
      <c r="J104" s="70"/>
      <c r="K104" s="34" t="s">
        <v>65</v>
      </c>
      <c r="L104" s="77">
        <v>104</v>
      </c>
      <c r="M104" s="77"/>
      <c r="N104" s="72"/>
      <c r="O104" s="79" t="s">
        <v>349</v>
      </c>
      <c r="P104" s="81">
        <v>43617.051932870374</v>
      </c>
      <c r="Q104" s="79" t="s">
        <v>386</v>
      </c>
      <c r="R104" s="82" t="s">
        <v>614</v>
      </c>
      <c r="S104" s="79" t="s">
        <v>683</v>
      </c>
      <c r="T104" s="79" t="s">
        <v>718</v>
      </c>
      <c r="U104" s="79"/>
      <c r="V104" s="82" t="s">
        <v>887</v>
      </c>
      <c r="W104" s="81">
        <v>43617.051932870374</v>
      </c>
      <c r="X104" s="82" t="s">
        <v>971</v>
      </c>
      <c r="Y104" s="79"/>
      <c r="Z104" s="79"/>
      <c r="AA104" s="85" t="s">
        <v>1247</v>
      </c>
      <c r="AB104" s="79"/>
      <c r="AC104" s="79" t="b">
        <v>0</v>
      </c>
      <c r="AD104" s="79">
        <v>0</v>
      </c>
      <c r="AE104" s="85" t="s">
        <v>1504</v>
      </c>
      <c r="AF104" s="79" t="b">
        <v>0</v>
      </c>
      <c r="AG104" s="79" t="s">
        <v>1553</v>
      </c>
      <c r="AH104" s="79"/>
      <c r="AI104" s="85" t="s">
        <v>1504</v>
      </c>
      <c r="AJ104" s="79" t="b">
        <v>0</v>
      </c>
      <c r="AK104" s="79">
        <v>0</v>
      </c>
      <c r="AL104" s="85" t="s">
        <v>1504</v>
      </c>
      <c r="AM104" s="79" t="s">
        <v>1567</v>
      </c>
      <c r="AN104" s="79" t="b">
        <v>0</v>
      </c>
      <c r="AO104" s="85" t="s">
        <v>1247</v>
      </c>
      <c r="AP104" s="79" t="s">
        <v>176</v>
      </c>
      <c r="AQ104" s="79">
        <v>0</v>
      </c>
      <c r="AR104" s="79">
        <v>0</v>
      </c>
      <c r="AS104" s="79"/>
      <c r="AT104" s="79"/>
      <c r="AU104" s="79"/>
      <c r="AV104" s="79"/>
      <c r="AW104" s="79"/>
      <c r="AX104" s="79"/>
      <c r="AY104" s="79"/>
      <c r="AZ104" s="79"/>
      <c r="BA104">
        <v>17</v>
      </c>
      <c r="BB104" s="78" t="str">
        <f>REPLACE(INDEX(GroupVertices[Group],MATCH(Edges[[#This Row],[Vertex 1]],GroupVertices[Vertex],0)),1,1,"")</f>
        <v>6</v>
      </c>
      <c r="BC104" s="78" t="str">
        <f>REPLACE(INDEX(GroupVertices[Group],MATCH(Edges[[#This Row],[Vertex 2]],GroupVertices[Vertex],0)),1,1,"")</f>
        <v>6</v>
      </c>
      <c r="BD104" s="48">
        <v>0</v>
      </c>
      <c r="BE104" s="49">
        <v>0</v>
      </c>
      <c r="BF104" s="48">
        <v>0</v>
      </c>
      <c r="BG104" s="49">
        <v>0</v>
      </c>
      <c r="BH104" s="48">
        <v>0</v>
      </c>
      <c r="BI104" s="49">
        <v>0</v>
      </c>
      <c r="BJ104" s="48">
        <v>18</v>
      </c>
      <c r="BK104" s="49">
        <v>100</v>
      </c>
      <c r="BL104" s="48">
        <v>18</v>
      </c>
    </row>
    <row r="105" spans="1:64" ht="15">
      <c r="A105" s="64" t="s">
        <v>259</v>
      </c>
      <c r="B105" s="64" t="s">
        <v>302</v>
      </c>
      <c r="C105" s="65" t="s">
        <v>3730</v>
      </c>
      <c r="D105" s="66">
        <v>10</v>
      </c>
      <c r="E105" s="67" t="s">
        <v>136</v>
      </c>
      <c r="F105" s="68">
        <v>12</v>
      </c>
      <c r="G105" s="65"/>
      <c r="H105" s="69"/>
      <c r="I105" s="70"/>
      <c r="J105" s="70"/>
      <c r="K105" s="34" t="s">
        <v>65</v>
      </c>
      <c r="L105" s="77">
        <v>105</v>
      </c>
      <c r="M105" s="77"/>
      <c r="N105" s="72"/>
      <c r="O105" s="79" t="s">
        <v>349</v>
      </c>
      <c r="P105" s="81">
        <v>43617.64994212963</v>
      </c>
      <c r="Q105" s="79" t="s">
        <v>385</v>
      </c>
      <c r="R105" s="82" t="s">
        <v>613</v>
      </c>
      <c r="S105" s="79" t="s">
        <v>683</v>
      </c>
      <c r="T105" s="79" t="s">
        <v>718</v>
      </c>
      <c r="U105" s="79"/>
      <c r="V105" s="82" t="s">
        <v>887</v>
      </c>
      <c r="W105" s="81">
        <v>43617.64994212963</v>
      </c>
      <c r="X105" s="82" t="s">
        <v>972</v>
      </c>
      <c r="Y105" s="79"/>
      <c r="Z105" s="79"/>
      <c r="AA105" s="85" t="s">
        <v>1248</v>
      </c>
      <c r="AB105" s="79"/>
      <c r="AC105" s="79" t="b">
        <v>0</v>
      </c>
      <c r="AD105" s="79">
        <v>0</v>
      </c>
      <c r="AE105" s="85" t="s">
        <v>1504</v>
      </c>
      <c r="AF105" s="79" t="b">
        <v>0</v>
      </c>
      <c r="AG105" s="79" t="s">
        <v>1553</v>
      </c>
      <c r="AH105" s="79"/>
      <c r="AI105" s="85" t="s">
        <v>1504</v>
      </c>
      <c r="AJ105" s="79" t="b">
        <v>0</v>
      </c>
      <c r="AK105" s="79">
        <v>0</v>
      </c>
      <c r="AL105" s="85" t="s">
        <v>1504</v>
      </c>
      <c r="AM105" s="79" t="s">
        <v>1567</v>
      </c>
      <c r="AN105" s="79" t="b">
        <v>0</v>
      </c>
      <c r="AO105" s="85" t="s">
        <v>1248</v>
      </c>
      <c r="AP105" s="79" t="s">
        <v>176</v>
      </c>
      <c r="AQ105" s="79">
        <v>0</v>
      </c>
      <c r="AR105" s="79">
        <v>0</v>
      </c>
      <c r="AS105" s="79"/>
      <c r="AT105" s="79"/>
      <c r="AU105" s="79"/>
      <c r="AV105" s="79"/>
      <c r="AW105" s="79"/>
      <c r="AX105" s="79"/>
      <c r="AY105" s="79"/>
      <c r="AZ105" s="79"/>
      <c r="BA105">
        <v>17</v>
      </c>
      <c r="BB105" s="78" t="str">
        <f>REPLACE(INDEX(GroupVertices[Group],MATCH(Edges[[#This Row],[Vertex 1]],GroupVertices[Vertex],0)),1,1,"")</f>
        <v>6</v>
      </c>
      <c r="BC105" s="78" t="str">
        <f>REPLACE(INDEX(GroupVertices[Group],MATCH(Edges[[#This Row],[Vertex 2]],GroupVertices[Vertex],0)),1,1,"")</f>
        <v>6</v>
      </c>
      <c r="BD105" s="48">
        <v>0</v>
      </c>
      <c r="BE105" s="49">
        <v>0</v>
      </c>
      <c r="BF105" s="48">
        <v>0</v>
      </c>
      <c r="BG105" s="49">
        <v>0</v>
      </c>
      <c r="BH105" s="48">
        <v>0</v>
      </c>
      <c r="BI105" s="49">
        <v>0</v>
      </c>
      <c r="BJ105" s="48">
        <v>18</v>
      </c>
      <c r="BK105" s="49">
        <v>100</v>
      </c>
      <c r="BL105" s="48">
        <v>18</v>
      </c>
    </row>
    <row r="106" spans="1:64" ht="15">
      <c r="A106" s="64" t="s">
        <v>259</v>
      </c>
      <c r="B106" s="64" t="s">
        <v>302</v>
      </c>
      <c r="C106" s="65" t="s">
        <v>3730</v>
      </c>
      <c r="D106" s="66">
        <v>10</v>
      </c>
      <c r="E106" s="67" t="s">
        <v>136</v>
      </c>
      <c r="F106" s="68">
        <v>12</v>
      </c>
      <c r="G106" s="65"/>
      <c r="H106" s="69"/>
      <c r="I106" s="70"/>
      <c r="J106" s="70"/>
      <c r="K106" s="34" t="s">
        <v>65</v>
      </c>
      <c r="L106" s="77">
        <v>106</v>
      </c>
      <c r="M106" s="77"/>
      <c r="N106" s="72"/>
      <c r="O106" s="79" t="s">
        <v>349</v>
      </c>
      <c r="P106" s="81">
        <v>43617.691782407404</v>
      </c>
      <c r="Q106" s="79" t="s">
        <v>387</v>
      </c>
      <c r="R106" s="82" t="s">
        <v>615</v>
      </c>
      <c r="S106" s="79" t="s">
        <v>683</v>
      </c>
      <c r="T106" s="79" t="s">
        <v>718</v>
      </c>
      <c r="U106" s="79"/>
      <c r="V106" s="82" t="s">
        <v>887</v>
      </c>
      <c r="W106" s="81">
        <v>43617.691782407404</v>
      </c>
      <c r="X106" s="82" t="s">
        <v>973</v>
      </c>
      <c r="Y106" s="79"/>
      <c r="Z106" s="79"/>
      <c r="AA106" s="85" t="s">
        <v>1249</v>
      </c>
      <c r="AB106" s="79"/>
      <c r="AC106" s="79" t="b">
        <v>0</v>
      </c>
      <c r="AD106" s="79">
        <v>0</v>
      </c>
      <c r="AE106" s="85" t="s">
        <v>1504</v>
      </c>
      <c r="AF106" s="79" t="b">
        <v>0</v>
      </c>
      <c r="AG106" s="79" t="s">
        <v>1553</v>
      </c>
      <c r="AH106" s="79"/>
      <c r="AI106" s="85" t="s">
        <v>1504</v>
      </c>
      <c r="AJ106" s="79" t="b">
        <v>0</v>
      </c>
      <c r="AK106" s="79">
        <v>0</v>
      </c>
      <c r="AL106" s="85" t="s">
        <v>1504</v>
      </c>
      <c r="AM106" s="79" t="s">
        <v>1567</v>
      </c>
      <c r="AN106" s="79" t="b">
        <v>0</v>
      </c>
      <c r="AO106" s="85" t="s">
        <v>1249</v>
      </c>
      <c r="AP106" s="79" t="s">
        <v>176</v>
      </c>
      <c r="AQ106" s="79">
        <v>0</v>
      </c>
      <c r="AR106" s="79">
        <v>0</v>
      </c>
      <c r="AS106" s="79"/>
      <c r="AT106" s="79"/>
      <c r="AU106" s="79"/>
      <c r="AV106" s="79"/>
      <c r="AW106" s="79"/>
      <c r="AX106" s="79"/>
      <c r="AY106" s="79"/>
      <c r="AZ106" s="79"/>
      <c r="BA106">
        <v>17</v>
      </c>
      <c r="BB106" s="78" t="str">
        <f>REPLACE(INDEX(GroupVertices[Group],MATCH(Edges[[#This Row],[Vertex 1]],GroupVertices[Vertex],0)),1,1,"")</f>
        <v>6</v>
      </c>
      <c r="BC106" s="78" t="str">
        <f>REPLACE(INDEX(GroupVertices[Group],MATCH(Edges[[#This Row],[Vertex 2]],GroupVertices[Vertex],0)),1,1,"")</f>
        <v>6</v>
      </c>
      <c r="BD106" s="48">
        <v>1</v>
      </c>
      <c r="BE106" s="49">
        <v>6.666666666666667</v>
      </c>
      <c r="BF106" s="48">
        <v>0</v>
      </c>
      <c r="BG106" s="49">
        <v>0</v>
      </c>
      <c r="BH106" s="48">
        <v>0</v>
      </c>
      <c r="BI106" s="49">
        <v>0</v>
      </c>
      <c r="BJ106" s="48">
        <v>14</v>
      </c>
      <c r="BK106" s="49">
        <v>93.33333333333333</v>
      </c>
      <c r="BL106" s="48">
        <v>15</v>
      </c>
    </row>
    <row r="107" spans="1:64" ht="15">
      <c r="A107" s="64" t="s">
        <v>259</v>
      </c>
      <c r="B107" s="64" t="s">
        <v>302</v>
      </c>
      <c r="C107" s="65" t="s">
        <v>3730</v>
      </c>
      <c r="D107" s="66">
        <v>10</v>
      </c>
      <c r="E107" s="67" t="s">
        <v>136</v>
      </c>
      <c r="F107" s="68">
        <v>12</v>
      </c>
      <c r="G107" s="65"/>
      <c r="H107" s="69"/>
      <c r="I107" s="70"/>
      <c r="J107" s="70"/>
      <c r="K107" s="34" t="s">
        <v>65</v>
      </c>
      <c r="L107" s="77">
        <v>107</v>
      </c>
      <c r="M107" s="77"/>
      <c r="N107" s="72"/>
      <c r="O107" s="79" t="s">
        <v>349</v>
      </c>
      <c r="P107" s="81">
        <v>43618.68546296296</v>
      </c>
      <c r="Q107" s="79" t="s">
        <v>388</v>
      </c>
      <c r="R107" s="82" t="s">
        <v>614</v>
      </c>
      <c r="S107" s="79" t="s">
        <v>683</v>
      </c>
      <c r="T107" s="79" t="s">
        <v>729</v>
      </c>
      <c r="U107" s="79"/>
      <c r="V107" s="82" t="s">
        <v>887</v>
      </c>
      <c r="W107" s="81">
        <v>43618.68546296296</v>
      </c>
      <c r="X107" s="82" t="s">
        <v>974</v>
      </c>
      <c r="Y107" s="79"/>
      <c r="Z107" s="79"/>
      <c r="AA107" s="85" t="s">
        <v>1250</v>
      </c>
      <c r="AB107" s="79"/>
      <c r="AC107" s="79" t="b">
        <v>0</v>
      </c>
      <c r="AD107" s="79">
        <v>0</v>
      </c>
      <c r="AE107" s="85" t="s">
        <v>1504</v>
      </c>
      <c r="AF107" s="79" t="b">
        <v>0</v>
      </c>
      <c r="AG107" s="79" t="s">
        <v>1553</v>
      </c>
      <c r="AH107" s="79"/>
      <c r="AI107" s="85" t="s">
        <v>1504</v>
      </c>
      <c r="AJ107" s="79" t="b">
        <v>0</v>
      </c>
      <c r="AK107" s="79">
        <v>0</v>
      </c>
      <c r="AL107" s="85" t="s">
        <v>1504</v>
      </c>
      <c r="AM107" s="79" t="s">
        <v>1567</v>
      </c>
      <c r="AN107" s="79" t="b">
        <v>0</v>
      </c>
      <c r="AO107" s="85" t="s">
        <v>1250</v>
      </c>
      <c r="AP107" s="79" t="s">
        <v>176</v>
      </c>
      <c r="AQ107" s="79">
        <v>0</v>
      </c>
      <c r="AR107" s="79">
        <v>0</v>
      </c>
      <c r="AS107" s="79"/>
      <c r="AT107" s="79"/>
      <c r="AU107" s="79"/>
      <c r="AV107" s="79"/>
      <c r="AW107" s="79"/>
      <c r="AX107" s="79"/>
      <c r="AY107" s="79"/>
      <c r="AZ107" s="79"/>
      <c r="BA107">
        <v>17</v>
      </c>
      <c r="BB107" s="78" t="str">
        <f>REPLACE(INDEX(GroupVertices[Group],MATCH(Edges[[#This Row],[Vertex 1]],GroupVertices[Vertex],0)),1,1,"")</f>
        <v>6</v>
      </c>
      <c r="BC107" s="78" t="str">
        <f>REPLACE(INDEX(GroupVertices[Group],MATCH(Edges[[#This Row],[Vertex 2]],GroupVertices[Vertex],0)),1,1,"")</f>
        <v>6</v>
      </c>
      <c r="BD107" s="48">
        <v>1</v>
      </c>
      <c r="BE107" s="49">
        <v>3.8461538461538463</v>
      </c>
      <c r="BF107" s="48">
        <v>0</v>
      </c>
      <c r="BG107" s="49">
        <v>0</v>
      </c>
      <c r="BH107" s="48">
        <v>0</v>
      </c>
      <c r="BI107" s="49">
        <v>0</v>
      </c>
      <c r="BJ107" s="48">
        <v>25</v>
      </c>
      <c r="BK107" s="49">
        <v>96.15384615384616</v>
      </c>
      <c r="BL107" s="48">
        <v>26</v>
      </c>
    </row>
    <row r="108" spans="1:64" ht="15">
      <c r="A108" s="64" t="s">
        <v>259</v>
      </c>
      <c r="B108" s="64" t="s">
        <v>302</v>
      </c>
      <c r="C108" s="65" t="s">
        <v>3730</v>
      </c>
      <c r="D108" s="66">
        <v>10</v>
      </c>
      <c r="E108" s="67" t="s">
        <v>136</v>
      </c>
      <c r="F108" s="68">
        <v>12</v>
      </c>
      <c r="G108" s="65"/>
      <c r="H108" s="69"/>
      <c r="I108" s="70"/>
      <c r="J108" s="70"/>
      <c r="K108" s="34" t="s">
        <v>65</v>
      </c>
      <c r="L108" s="77">
        <v>108</v>
      </c>
      <c r="M108" s="77"/>
      <c r="N108" s="72"/>
      <c r="O108" s="79" t="s">
        <v>349</v>
      </c>
      <c r="P108" s="81">
        <v>43619.77594907407</v>
      </c>
      <c r="Q108" s="79" t="s">
        <v>389</v>
      </c>
      <c r="R108" s="82" t="s">
        <v>613</v>
      </c>
      <c r="S108" s="79" t="s">
        <v>683</v>
      </c>
      <c r="T108" s="79" t="s">
        <v>730</v>
      </c>
      <c r="U108" s="79"/>
      <c r="V108" s="82" t="s">
        <v>887</v>
      </c>
      <c r="W108" s="81">
        <v>43619.77594907407</v>
      </c>
      <c r="X108" s="82" t="s">
        <v>975</v>
      </c>
      <c r="Y108" s="79"/>
      <c r="Z108" s="79"/>
      <c r="AA108" s="85" t="s">
        <v>1251</v>
      </c>
      <c r="AB108" s="79"/>
      <c r="AC108" s="79" t="b">
        <v>0</v>
      </c>
      <c r="AD108" s="79">
        <v>0</v>
      </c>
      <c r="AE108" s="85" t="s">
        <v>1504</v>
      </c>
      <c r="AF108" s="79" t="b">
        <v>0</v>
      </c>
      <c r="AG108" s="79" t="s">
        <v>1553</v>
      </c>
      <c r="AH108" s="79"/>
      <c r="AI108" s="85" t="s">
        <v>1504</v>
      </c>
      <c r="AJ108" s="79" t="b">
        <v>0</v>
      </c>
      <c r="AK108" s="79">
        <v>0</v>
      </c>
      <c r="AL108" s="85" t="s">
        <v>1504</v>
      </c>
      <c r="AM108" s="79" t="s">
        <v>1567</v>
      </c>
      <c r="AN108" s="79" t="b">
        <v>0</v>
      </c>
      <c r="AO108" s="85" t="s">
        <v>1251</v>
      </c>
      <c r="AP108" s="79" t="s">
        <v>176</v>
      </c>
      <c r="AQ108" s="79">
        <v>0</v>
      </c>
      <c r="AR108" s="79">
        <v>0</v>
      </c>
      <c r="AS108" s="79"/>
      <c r="AT108" s="79"/>
      <c r="AU108" s="79"/>
      <c r="AV108" s="79"/>
      <c r="AW108" s="79"/>
      <c r="AX108" s="79"/>
      <c r="AY108" s="79"/>
      <c r="AZ108" s="79"/>
      <c r="BA108">
        <v>17</v>
      </c>
      <c r="BB108" s="78" t="str">
        <f>REPLACE(INDEX(GroupVertices[Group],MATCH(Edges[[#This Row],[Vertex 1]],GroupVertices[Vertex],0)),1,1,"")</f>
        <v>6</v>
      </c>
      <c r="BC108" s="78" t="str">
        <f>REPLACE(INDEX(GroupVertices[Group],MATCH(Edges[[#This Row],[Vertex 2]],GroupVertices[Vertex],0)),1,1,"")</f>
        <v>6</v>
      </c>
      <c r="BD108" s="48">
        <v>1</v>
      </c>
      <c r="BE108" s="49">
        <v>3.8461538461538463</v>
      </c>
      <c r="BF108" s="48">
        <v>0</v>
      </c>
      <c r="BG108" s="49">
        <v>0</v>
      </c>
      <c r="BH108" s="48">
        <v>0</v>
      </c>
      <c r="BI108" s="49">
        <v>0</v>
      </c>
      <c r="BJ108" s="48">
        <v>25</v>
      </c>
      <c r="BK108" s="49">
        <v>96.15384615384616</v>
      </c>
      <c r="BL108" s="48">
        <v>26</v>
      </c>
    </row>
    <row r="109" spans="1:64" ht="15">
      <c r="A109" s="64" t="s">
        <v>259</v>
      </c>
      <c r="B109" s="64" t="s">
        <v>302</v>
      </c>
      <c r="C109" s="65" t="s">
        <v>3730</v>
      </c>
      <c r="D109" s="66">
        <v>10</v>
      </c>
      <c r="E109" s="67" t="s">
        <v>136</v>
      </c>
      <c r="F109" s="68">
        <v>12</v>
      </c>
      <c r="G109" s="65"/>
      <c r="H109" s="69"/>
      <c r="I109" s="70"/>
      <c r="J109" s="70"/>
      <c r="K109" s="34" t="s">
        <v>65</v>
      </c>
      <c r="L109" s="77">
        <v>109</v>
      </c>
      <c r="M109" s="77"/>
      <c r="N109" s="72"/>
      <c r="O109" s="79" t="s">
        <v>349</v>
      </c>
      <c r="P109" s="81">
        <v>43620.80327546296</v>
      </c>
      <c r="Q109" s="79" t="s">
        <v>390</v>
      </c>
      <c r="R109" s="82" t="s">
        <v>616</v>
      </c>
      <c r="S109" s="79" t="s">
        <v>683</v>
      </c>
      <c r="T109" s="79" t="s">
        <v>731</v>
      </c>
      <c r="U109" s="79"/>
      <c r="V109" s="82" t="s">
        <v>887</v>
      </c>
      <c r="W109" s="81">
        <v>43620.80327546296</v>
      </c>
      <c r="X109" s="82" t="s">
        <v>976</v>
      </c>
      <c r="Y109" s="79"/>
      <c r="Z109" s="79"/>
      <c r="AA109" s="85" t="s">
        <v>1252</v>
      </c>
      <c r="AB109" s="79"/>
      <c r="AC109" s="79" t="b">
        <v>0</v>
      </c>
      <c r="AD109" s="79">
        <v>0</v>
      </c>
      <c r="AE109" s="85" t="s">
        <v>1504</v>
      </c>
      <c r="AF109" s="79" t="b">
        <v>0</v>
      </c>
      <c r="AG109" s="79" t="s">
        <v>1553</v>
      </c>
      <c r="AH109" s="79"/>
      <c r="AI109" s="85" t="s">
        <v>1504</v>
      </c>
      <c r="AJ109" s="79" t="b">
        <v>0</v>
      </c>
      <c r="AK109" s="79">
        <v>0</v>
      </c>
      <c r="AL109" s="85" t="s">
        <v>1504</v>
      </c>
      <c r="AM109" s="79" t="s">
        <v>1567</v>
      </c>
      <c r="AN109" s="79" t="b">
        <v>0</v>
      </c>
      <c r="AO109" s="85" t="s">
        <v>1252</v>
      </c>
      <c r="AP109" s="79" t="s">
        <v>176</v>
      </c>
      <c r="AQ109" s="79">
        <v>0</v>
      </c>
      <c r="AR109" s="79">
        <v>0</v>
      </c>
      <c r="AS109" s="79"/>
      <c r="AT109" s="79"/>
      <c r="AU109" s="79"/>
      <c r="AV109" s="79"/>
      <c r="AW109" s="79"/>
      <c r="AX109" s="79"/>
      <c r="AY109" s="79"/>
      <c r="AZ109" s="79"/>
      <c r="BA109">
        <v>17</v>
      </c>
      <c r="BB109" s="78" t="str">
        <f>REPLACE(INDEX(GroupVertices[Group],MATCH(Edges[[#This Row],[Vertex 1]],GroupVertices[Vertex],0)),1,1,"")</f>
        <v>6</v>
      </c>
      <c r="BC109" s="78" t="str">
        <f>REPLACE(INDEX(GroupVertices[Group],MATCH(Edges[[#This Row],[Vertex 2]],GroupVertices[Vertex],0)),1,1,"")</f>
        <v>6</v>
      </c>
      <c r="BD109" s="48">
        <v>0</v>
      </c>
      <c r="BE109" s="49">
        <v>0</v>
      </c>
      <c r="BF109" s="48">
        <v>0</v>
      </c>
      <c r="BG109" s="49">
        <v>0</v>
      </c>
      <c r="BH109" s="48">
        <v>0</v>
      </c>
      <c r="BI109" s="49">
        <v>0</v>
      </c>
      <c r="BJ109" s="48">
        <v>32</v>
      </c>
      <c r="BK109" s="49">
        <v>100</v>
      </c>
      <c r="BL109" s="48">
        <v>32</v>
      </c>
    </row>
    <row r="110" spans="1:64" ht="15">
      <c r="A110" s="64" t="s">
        <v>259</v>
      </c>
      <c r="B110" s="64" t="s">
        <v>302</v>
      </c>
      <c r="C110" s="65" t="s">
        <v>3730</v>
      </c>
      <c r="D110" s="66">
        <v>10</v>
      </c>
      <c r="E110" s="67" t="s">
        <v>136</v>
      </c>
      <c r="F110" s="68">
        <v>12</v>
      </c>
      <c r="G110" s="65"/>
      <c r="H110" s="69"/>
      <c r="I110" s="70"/>
      <c r="J110" s="70"/>
      <c r="K110" s="34" t="s">
        <v>65</v>
      </c>
      <c r="L110" s="77">
        <v>110</v>
      </c>
      <c r="M110" s="77"/>
      <c r="N110" s="72"/>
      <c r="O110" s="79" t="s">
        <v>349</v>
      </c>
      <c r="P110" s="81">
        <v>43622.04547453704</v>
      </c>
      <c r="Q110" s="79" t="s">
        <v>391</v>
      </c>
      <c r="R110" s="82" t="s">
        <v>617</v>
      </c>
      <c r="S110" s="79" t="s">
        <v>683</v>
      </c>
      <c r="T110" s="79" t="s">
        <v>718</v>
      </c>
      <c r="U110" s="79"/>
      <c r="V110" s="82" t="s">
        <v>887</v>
      </c>
      <c r="W110" s="81">
        <v>43622.04547453704</v>
      </c>
      <c r="X110" s="82" t="s">
        <v>977</v>
      </c>
      <c r="Y110" s="79"/>
      <c r="Z110" s="79"/>
      <c r="AA110" s="85" t="s">
        <v>1253</v>
      </c>
      <c r="AB110" s="79"/>
      <c r="AC110" s="79" t="b">
        <v>0</v>
      </c>
      <c r="AD110" s="79">
        <v>0</v>
      </c>
      <c r="AE110" s="85" t="s">
        <v>1504</v>
      </c>
      <c r="AF110" s="79" t="b">
        <v>0</v>
      </c>
      <c r="AG110" s="79" t="s">
        <v>1553</v>
      </c>
      <c r="AH110" s="79"/>
      <c r="AI110" s="85" t="s">
        <v>1504</v>
      </c>
      <c r="AJ110" s="79" t="b">
        <v>0</v>
      </c>
      <c r="AK110" s="79">
        <v>0</v>
      </c>
      <c r="AL110" s="85" t="s">
        <v>1504</v>
      </c>
      <c r="AM110" s="79" t="s">
        <v>1567</v>
      </c>
      <c r="AN110" s="79" t="b">
        <v>0</v>
      </c>
      <c r="AO110" s="85" t="s">
        <v>1253</v>
      </c>
      <c r="AP110" s="79" t="s">
        <v>176</v>
      </c>
      <c r="AQ110" s="79">
        <v>0</v>
      </c>
      <c r="AR110" s="79">
        <v>0</v>
      </c>
      <c r="AS110" s="79"/>
      <c r="AT110" s="79"/>
      <c r="AU110" s="79"/>
      <c r="AV110" s="79"/>
      <c r="AW110" s="79"/>
      <c r="AX110" s="79"/>
      <c r="AY110" s="79"/>
      <c r="AZ110" s="79"/>
      <c r="BA110">
        <v>17</v>
      </c>
      <c r="BB110" s="78" t="str">
        <f>REPLACE(INDEX(GroupVertices[Group],MATCH(Edges[[#This Row],[Vertex 1]],GroupVertices[Vertex],0)),1,1,"")</f>
        <v>6</v>
      </c>
      <c r="BC110" s="78" t="str">
        <f>REPLACE(INDEX(GroupVertices[Group],MATCH(Edges[[#This Row],[Vertex 2]],GroupVertices[Vertex],0)),1,1,"")</f>
        <v>6</v>
      </c>
      <c r="BD110" s="48">
        <v>0</v>
      </c>
      <c r="BE110" s="49">
        <v>0</v>
      </c>
      <c r="BF110" s="48">
        <v>0</v>
      </c>
      <c r="BG110" s="49">
        <v>0</v>
      </c>
      <c r="BH110" s="48">
        <v>0</v>
      </c>
      <c r="BI110" s="49">
        <v>0</v>
      </c>
      <c r="BJ110" s="48">
        <v>21</v>
      </c>
      <c r="BK110" s="49">
        <v>100</v>
      </c>
      <c r="BL110" s="48">
        <v>21</v>
      </c>
    </row>
    <row r="111" spans="1:64" ht="15">
      <c r="A111" s="64" t="s">
        <v>259</v>
      </c>
      <c r="B111" s="64" t="s">
        <v>302</v>
      </c>
      <c r="C111" s="65" t="s">
        <v>3730</v>
      </c>
      <c r="D111" s="66">
        <v>10</v>
      </c>
      <c r="E111" s="67" t="s">
        <v>136</v>
      </c>
      <c r="F111" s="68">
        <v>12</v>
      </c>
      <c r="G111" s="65"/>
      <c r="H111" s="69"/>
      <c r="I111" s="70"/>
      <c r="J111" s="70"/>
      <c r="K111" s="34" t="s">
        <v>65</v>
      </c>
      <c r="L111" s="77">
        <v>111</v>
      </c>
      <c r="M111" s="77"/>
      <c r="N111" s="72"/>
      <c r="O111" s="79" t="s">
        <v>349</v>
      </c>
      <c r="P111" s="81">
        <v>43625.703888888886</v>
      </c>
      <c r="Q111" s="79" t="s">
        <v>392</v>
      </c>
      <c r="R111" s="82" t="s">
        <v>618</v>
      </c>
      <c r="S111" s="79" t="s">
        <v>683</v>
      </c>
      <c r="T111" s="79" t="s">
        <v>718</v>
      </c>
      <c r="U111" s="79"/>
      <c r="V111" s="82" t="s">
        <v>887</v>
      </c>
      <c r="W111" s="81">
        <v>43625.703888888886</v>
      </c>
      <c r="X111" s="82" t="s">
        <v>978</v>
      </c>
      <c r="Y111" s="79"/>
      <c r="Z111" s="79"/>
      <c r="AA111" s="85" t="s">
        <v>1254</v>
      </c>
      <c r="AB111" s="79"/>
      <c r="AC111" s="79" t="b">
        <v>0</v>
      </c>
      <c r="AD111" s="79">
        <v>0</v>
      </c>
      <c r="AE111" s="85" t="s">
        <v>1504</v>
      </c>
      <c r="AF111" s="79" t="b">
        <v>0</v>
      </c>
      <c r="AG111" s="79" t="s">
        <v>1553</v>
      </c>
      <c r="AH111" s="79"/>
      <c r="AI111" s="85" t="s">
        <v>1504</v>
      </c>
      <c r="AJ111" s="79" t="b">
        <v>0</v>
      </c>
      <c r="AK111" s="79">
        <v>0</v>
      </c>
      <c r="AL111" s="85" t="s">
        <v>1504</v>
      </c>
      <c r="AM111" s="79" t="s">
        <v>1567</v>
      </c>
      <c r="AN111" s="79" t="b">
        <v>0</v>
      </c>
      <c r="AO111" s="85" t="s">
        <v>1254</v>
      </c>
      <c r="AP111" s="79" t="s">
        <v>176</v>
      </c>
      <c r="AQ111" s="79">
        <v>0</v>
      </c>
      <c r="AR111" s="79">
        <v>0</v>
      </c>
      <c r="AS111" s="79"/>
      <c r="AT111" s="79"/>
      <c r="AU111" s="79"/>
      <c r="AV111" s="79"/>
      <c r="AW111" s="79"/>
      <c r="AX111" s="79"/>
      <c r="AY111" s="79"/>
      <c r="AZ111" s="79"/>
      <c r="BA111">
        <v>17</v>
      </c>
      <c r="BB111" s="78" t="str">
        <f>REPLACE(INDEX(GroupVertices[Group],MATCH(Edges[[#This Row],[Vertex 1]],GroupVertices[Vertex],0)),1,1,"")</f>
        <v>6</v>
      </c>
      <c r="BC111" s="78" t="str">
        <f>REPLACE(INDEX(GroupVertices[Group],MATCH(Edges[[#This Row],[Vertex 2]],GroupVertices[Vertex],0)),1,1,"")</f>
        <v>6</v>
      </c>
      <c r="BD111" s="48">
        <v>1</v>
      </c>
      <c r="BE111" s="49">
        <v>5</v>
      </c>
      <c r="BF111" s="48">
        <v>0</v>
      </c>
      <c r="BG111" s="49">
        <v>0</v>
      </c>
      <c r="BH111" s="48">
        <v>0</v>
      </c>
      <c r="BI111" s="49">
        <v>0</v>
      </c>
      <c r="BJ111" s="48">
        <v>19</v>
      </c>
      <c r="BK111" s="49">
        <v>95</v>
      </c>
      <c r="BL111" s="48">
        <v>20</v>
      </c>
    </row>
    <row r="112" spans="1:64" ht="15">
      <c r="A112" s="64" t="s">
        <v>259</v>
      </c>
      <c r="B112" s="64" t="s">
        <v>302</v>
      </c>
      <c r="C112" s="65" t="s">
        <v>3730</v>
      </c>
      <c r="D112" s="66">
        <v>10</v>
      </c>
      <c r="E112" s="67" t="s">
        <v>136</v>
      </c>
      <c r="F112" s="68">
        <v>12</v>
      </c>
      <c r="G112" s="65"/>
      <c r="H112" s="69"/>
      <c r="I112" s="70"/>
      <c r="J112" s="70"/>
      <c r="K112" s="34" t="s">
        <v>65</v>
      </c>
      <c r="L112" s="77">
        <v>112</v>
      </c>
      <c r="M112" s="77"/>
      <c r="N112" s="72"/>
      <c r="O112" s="79" t="s">
        <v>349</v>
      </c>
      <c r="P112" s="81">
        <v>43625.71003472222</v>
      </c>
      <c r="Q112" s="79" t="s">
        <v>393</v>
      </c>
      <c r="R112" s="82" t="s">
        <v>618</v>
      </c>
      <c r="S112" s="79" t="s">
        <v>683</v>
      </c>
      <c r="T112" s="79" t="s">
        <v>718</v>
      </c>
      <c r="U112" s="79"/>
      <c r="V112" s="82" t="s">
        <v>887</v>
      </c>
      <c r="W112" s="81">
        <v>43625.71003472222</v>
      </c>
      <c r="X112" s="82" t="s">
        <v>979</v>
      </c>
      <c r="Y112" s="79"/>
      <c r="Z112" s="79"/>
      <c r="AA112" s="85" t="s">
        <v>1255</v>
      </c>
      <c r="AB112" s="79"/>
      <c r="AC112" s="79" t="b">
        <v>0</v>
      </c>
      <c r="AD112" s="79">
        <v>0</v>
      </c>
      <c r="AE112" s="85" t="s">
        <v>1504</v>
      </c>
      <c r="AF112" s="79" t="b">
        <v>0</v>
      </c>
      <c r="AG112" s="79" t="s">
        <v>1553</v>
      </c>
      <c r="AH112" s="79"/>
      <c r="AI112" s="85" t="s">
        <v>1504</v>
      </c>
      <c r="AJ112" s="79" t="b">
        <v>0</v>
      </c>
      <c r="AK112" s="79">
        <v>0</v>
      </c>
      <c r="AL112" s="85" t="s">
        <v>1504</v>
      </c>
      <c r="AM112" s="79" t="s">
        <v>1567</v>
      </c>
      <c r="AN112" s="79" t="b">
        <v>0</v>
      </c>
      <c r="AO112" s="85" t="s">
        <v>1255</v>
      </c>
      <c r="AP112" s="79" t="s">
        <v>176</v>
      </c>
      <c r="AQ112" s="79">
        <v>0</v>
      </c>
      <c r="AR112" s="79">
        <v>0</v>
      </c>
      <c r="AS112" s="79"/>
      <c r="AT112" s="79"/>
      <c r="AU112" s="79"/>
      <c r="AV112" s="79"/>
      <c r="AW112" s="79"/>
      <c r="AX112" s="79"/>
      <c r="AY112" s="79"/>
      <c r="AZ112" s="79"/>
      <c r="BA112">
        <v>17</v>
      </c>
      <c r="BB112" s="78" t="str">
        <f>REPLACE(INDEX(GroupVertices[Group],MATCH(Edges[[#This Row],[Vertex 1]],GroupVertices[Vertex],0)),1,1,"")</f>
        <v>6</v>
      </c>
      <c r="BC112" s="78" t="str">
        <f>REPLACE(INDEX(GroupVertices[Group],MATCH(Edges[[#This Row],[Vertex 2]],GroupVertices[Vertex],0)),1,1,"")</f>
        <v>6</v>
      </c>
      <c r="BD112" s="48">
        <v>1</v>
      </c>
      <c r="BE112" s="49">
        <v>5.2631578947368425</v>
      </c>
      <c r="BF112" s="48">
        <v>0</v>
      </c>
      <c r="BG112" s="49">
        <v>0</v>
      </c>
      <c r="BH112" s="48">
        <v>0</v>
      </c>
      <c r="BI112" s="49">
        <v>0</v>
      </c>
      <c r="BJ112" s="48">
        <v>18</v>
      </c>
      <c r="BK112" s="49">
        <v>94.73684210526316</v>
      </c>
      <c r="BL112" s="48">
        <v>19</v>
      </c>
    </row>
    <row r="113" spans="1:64" ht="15">
      <c r="A113" s="64" t="s">
        <v>259</v>
      </c>
      <c r="B113" s="64" t="s">
        <v>302</v>
      </c>
      <c r="C113" s="65" t="s">
        <v>3730</v>
      </c>
      <c r="D113" s="66">
        <v>10</v>
      </c>
      <c r="E113" s="67" t="s">
        <v>136</v>
      </c>
      <c r="F113" s="68">
        <v>12</v>
      </c>
      <c r="G113" s="65"/>
      <c r="H113" s="69"/>
      <c r="I113" s="70"/>
      <c r="J113" s="70"/>
      <c r="K113" s="34" t="s">
        <v>65</v>
      </c>
      <c r="L113" s="77">
        <v>113</v>
      </c>
      <c r="M113" s="77"/>
      <c r="N113" s="72"/>
      <c r="O113" s="79" t="s">
        <v>349</v>
      </c>
      <c r="P113" s="81">
        <v>43627.46570601852</v>
      </c>
      <c r="Q113" s="79" t="s">
        <v>394</v>
      </c>
      <c r="R113" s="82" t="s">
        <v>618</v>
      </c>
      <c r="S113" s="79" t="s">
        <v>683</v>
      </c>
      <c r="T113" s="79" t="s">
        <v>718</v>
      </c>
      <c r="U113" s="79"/>
      <c r="V113" s="82" t="s">
        <v>887</v>
      </c>
      <c r="W113" s="81">
        <v>43627.46570601852</v>
      </c>
      <c r="X113" s="82" t="s">
        <v>980</v>
      </c>
      <c r="Y113" s="79"/>
      <c r="Z113" s="79"/>
      <c r="AA113" s="85" t="s">
        <v>1256</v>
      </c>
      <c r="AB113" s="79"/>
      <c r="AC113" s="79" t="b">
        <v>0</v>
      </c>
      <c r="AD113" s="79">
        <v>0</v>
      </c>
      <c r="AE113" s="85" t="s">
        <v>1504</v>
      </c>
      <c r="AF113" s="79" t="b">
        <v>0</v>
      </c>
      <c r="AG113" s="79" t="s">
        <v>1553</v>
      </c>
      <c r="AH113" s="79"/>
      <c r="AI113" s="85" t="s">
        <v>1504</v>
      </c>
      <c r="AJ113" s="79" t="b">
        <v>0</v>
      </c>
      <c r="AK113" s="79">
        <v>0</v>
      </c>
      <c r="AL113" s="85" t="s">
        <v>1504</v>
      </c>
      <c r="AM113" s="79" t="s">
        <v>1567</v>
      </c>
      <c r="AN113" s="79" t="b">
        <v>0</v>
      </c>
      <c r="AO113" s="85" t="s">
        <v>1256</v>
      </c>
      <c r="AP113" s="79" t="s">
        <v>176</v>
      </c>
      <c r="AQ113" s="79">
        <v>0</v>
      </c>
      <c r="AR113" s="79">
        <v>0</v>
      </c>
      <c r="AS113" s="79"/>
      <c r="AT113" s="79"/>
      <c r="AU113" s="79"/>
      <c r="AV113" s="79"/>
      <c r="AW113" s="79"/>
      <c r="AX113" s="79"/>
      <c r="AY113" s="79"/>
      <c r="AZ113" s="79"/>
      <c r="BA113">
        <v>17</v>
      </c>
      <c r="BB113" s="78" t="str">
        <f>REPLACE(INDEX(GroupVertices[Group],MATCH(Edges[[#This Row],[Vertex 1]],GroupVertices[Vertex],0)),1,1,"")</f>
        <v>6</v>
      </c>
      <c r="BC113" s="78" t="str">
        <f>REPLACE(INDEX(GroupVertices[Group],MATCH(Edges[[#This Row],[Vertex 2]],GroupVertices[Vertex],0)),1,1,"")</f>
        <v>6</v>
      </c>
      <c r="BD113" s="48">
        <v>1</v>
      </c>
      <c r="BE113" s="49">
        <v>5.2631578947368425</v>
      </c>
      <c r="BF113" s="48">
        <v>0</v>
      </c>
      <c r="BG113" s="49">
        <v>0</v>
      </c>
      <c r="BH113" s="48">
        <v>0</v>
      </c>
      <c r="BI113" s="49">
        <v>0</v>
      </c>
      <c r="BJ113" s="48">
        <v>18</v>
      </c>
      <c r="BK113" s="49">
        <v>94.73684210526316</v>
      </c>
      <c r="BL113" s="48">
        <v>19</v>
      </c>
    </row>
    <row r="114" spans="1:64" ht="15">
      <c r="A114" s="64" t="s">
        <v>259</v>
      </c>
      <c r="B114" s="64" t="s">
        <v>302</v>
      </c>
      <c r="C114" s="65" t="s">
        <v>3730</v>
      </c>
      <c r="D114" s="66">
        <v>10</v>
      </c>
      <c r="E114" s="67" t="s">
        <v>136</v>
      </c>
      <c r="F114" s="68">
        <v>12</v>
      </c>
      <c r="G114" s="65"/>
      <c r="H114" s="69"/>
      <c r="I114" s="70"/>
      <c r="J114" s="70"/>
      <c r="K114" s="34" t="s">
        <v>65</v>
      </c>
      <c r="L114" s="77">
        <v>114</v>
      </c>
      <c r="M114" s="77"/>
      <c r="N114" s="72"/>
      <c r="O114" s="79" t="s">
        <v>349</v>
      </c>
      <c r="P114" s="81">
        <v>43627.819131944445</v>
      </c>
      <c r="Q114" s="79" t="s">
        <v>395</v>
      </c>
      <c r="R114" s="82" t="s">
        <v>618</v>
      </c>
      <c r="S114" s="79" t="s">
        <v>683</v>
      </c>
      <c r="T114" s="79" t="s">
        <v>718</v>
      </c>
      <c r="U114" s="79"/>
      <c r="V114" s="82" t="s">
        <v>887</v>
      </c>
      <c r="W114" s="81">
        <v>43627.819131944445</v>
      </c>
      <c r="X114" s="82" t="s">
        <v>981</v>
      </c>
      <c r="Y114" s="79"/>
      <c r="Z114" s="79"/>
      <c r="AA114" s="85" t="s">
        <v>1257</v>
      </c>
      <c r="AB114" s="79"/>
      <c r="AC114" s="79" t="b">
        <v>0</v>
      </c>
      <c r="AD114" s="79">
        <v>0</v>
      </c>
      <c r="AE114" s="85" t="s">
        <v>1504</v>
      </c>
      <c r="AF114" s="79" t="b">
        <v>0</v>
      </c>
      <c r="AG114" s="79" t="s">
        <v>1553</v>
      </c>
      <c r="AH114" s="79"/>
      <c r="AI114" s="85" t="s">
        <v>1504</v>
      </c>
      <c r="AJ114" s="79" t="b">
        <v>0</v>
      </c>
      <c r="AK114" s="79">
        <v>0</v>
      </c>
      <c r="AL114" s="85" t="s">
        <v>1504</v>
      </c>
      <c r="AM114" s="79" t="s">
        <v>1567</v>
      </c>
      <c r="AN114" s="79" t="b">
        <v>0</v>
      </c>
      <c r="AO114" s="85" t="s">
        <v>1257</v>
      </c>
      <c r="AP114" s="79" t="s">
        <v>176</v>
      </c>
      <c r="AQ114" s="79">
        <v>0</v>
      </c>
      <c r="AR114" s="79">
        <v>0</v>
      </c>
      <c r="AS114" s="79"/>
      <c r="AT114" s="79"/>
      <c r="AU114" s="79"/>
      <c r="AV114" s="79"/>
      <c r="AW114" s="79"/>
      <c r="AX114" s="79"/>
      <c r="AY114" s="79"/>
      <c r="AZ114" s="79"/>
      <c r="BA114">
        <v>17</v>
      </c>
      <c r="BB114" s="78" t="str">
        <f>REPLACE(INDEX(GroupVertices[Group],MATCH(Edges[[#This Row],[Vertex 1]],GroupVertices[Vertex],0)),1,1,"")</f>
        <v>6</v>
      </c>
      <c r="BC114" s="78" t="str">
        <f>REPLACE(INDEX(GroupVertices[Group],MATCH(Edges[[#This Row],[Vertex 2]],GroupVertices[Vertex],0)),1,1,"")</f>
        <v>6</v>
      </c>
      <c r="BD114" s="48">
        <v>1</v>
      </c>
      <c r="BE114" s="49">
        <v>5.2631578947368425</v>
      </c>
      <c r="BF114" s="48">
        <v>0</v>
      </c>
      <c r="BG114" s="49">
        <v>0</v>
      </c>
      <c r="BH114" s="48">
        <v>0</v>
      </c>
      <c r="BI114" s="49">
        <v>0</v>
      </c>
      <c r="BJ114" s="48">
        <v>18</v>
      </c>
      <c r="BK114" s="49">
        <v>94.73684210526316</v>
      </c>
      <c r="BL114" s="48">
        <v>19</v>
      </c>
    </row>
    <row r="115" spans="1:64" ht="15">
      <c r="A115" s="64" t="s">
        <v>259</v>
      </c>
      <c r="B115" s="64" t="s">
        <v>302</v>
      </c>
      <c r="C115" s="65" t="s">
        <v>3730</v>
      </c>
      <c r="D115" s="66">
        <v>10</v>
      </c>
      <c r="E115" s="67" t="s">
        <v>136</v>
      </c>
      <c r="F115" s="68">
        <v>12</v>
      </c>
      <c r="G115" s="65"/>
      <c r="H115" s="69"/>
      <c r="I115" s="70"/>
      <c r="J115" s="70"/>
      <c r="K115" s="34" t="s">
        <v>65</v>
      </c>
      <c r="L115" s="77">
        <v>115</v>
      </c>
      <c r="M115" s="77"/>
      <c r="N115" s="72"/>
      <c r="O115" s="79" t="s">
        <v>349</v>
      </c>
      <c r="P115" s="81">
        <v>43627.82030092592</v>
      </c>
      <c r="Q115" s="79" t="s">
        <v>396</v>
      </c>
      <c r="R115" s="82" t="s">
        <v>619</v>
      </c>
      <c r="S115" s="79" t="s">
        <v>683</v>
      </c>
      <c r="T115" s="79" t="s">
        <v>718</v>
      </c>
      <c r="U115" s="79"/>
      <c r="V115" s="82" t="s">
        <v>887</v>
      </c>
      <c r="W115" s="81">
        <v>43627.82030092592</v>
      </c>
      <c r="X115" s="82" t="s">
        <v>982</v>
      </c>
      <c r="Y115" s="79"/>
      <c r="Z115" s="79"/>
      <c r="AA115" s="85" t="s">
        <v>1258</v>
      </c>
      <c r="AB115" s="79"/>
      <c r="AC115" s="79" t="b">
        <v>0</v>
      </c>
      <c r="AD115" s="79">
        <v>0</v>
      </c>
      <c r="AE115" s="85" t="s">
        <v>1504</v>
      </c>
      <c r="AF115" s="79" t="b">
        <v>0</v>
      </c>
      <c r="AG115" s="79" t="s">
        <v>1553</v>
      </c>
      <c r="AH115" s="79"/>
      <c r="AI115" s="85" t="s">
        <v>1504</v>
      </c>
      <c r="AJ115" s="79" t="b">
        <v>0</v>
      </c>
      <c r="AK115" s="79">
        <v>0</v>
      </c>
      <c r="AL115" s="85" t="s">
        <v>1504</v>
      </c>
      <c r="AM115" s="79" t="s">
        <v>1567</v>
      </c>
      <c r="AN115" s="79" t="b">
        <v>0</v>
      </c>
      <c r="AO115" s="85" t="s">
        <v>1258</v>
      </c>
      <c r="AP115" s="79" t="s">
        <v>176</v>
      </c>
      <c r="AQ115" s="79">
        <v>0</v>
      </c>
      <c r="AR115" s="79">
        <v>0</v>
      </c>
      <c r="AS115" s="79"/>
      <c r="AT115" s="79"/>
      <c r="AU115" s="79"/>
      <c r="AV115" s="79"/>
      <c r="AW115" s="79"/>
      <c r="AX115" s="79"/>
      <c r="AY115" s="79"/>
      <c r="AZ115" s="79"/>
      <c r="BA115">
        <v>17</v>
      </c>
      <c r="BB115" s="78" t="str">
        <f>REPLACE(INDEX(GroupVertices[Group],MATCH(Edges[[#This Row],[Vertex 1]],GroupVertices[Vertex],0)),1,1,"")</f>
        <v>6</v>
      </c>
      <c r="BC115" s="78" t="str">
        <f>REPLACE(INDEX(GroupVertices[Group],MATCH(Edges[[#This Row],[Vertex 2]],GroupVertices[Vertex],0)),1,1,"")</f>
        <v>6</v>
      </c>
      <c r="BD115" s="48">
        <v>0</v>
      </c>
      <c r="BE115" s="49">
        <v>0</v>
      </c>
      <c r="BF115" s="48">
        <v>0</v>
      </c>
      <c r="BG115" s="49">
        <v>0</v>
      </c>
      <c r="BH115" s="48">
        <v>0</v>
      </c>
      <c r="BI115" s="49">
        <v>0</v>
      </c>
      <c r="BJ115" s="48">
        <v>18</v>
      </c>
      <c r="BK115" s="49">
        <v>100</v>
      </c>
      <c r="BL115" s="48">
        <v>18</v>
      </c>
    </row>
    <row r="116" spans="1:64" ht="15">
      <c r="A116" s="64" t="s">
        <v>259</v>
      </c>
      <c r="B116" s="64" t="s">
        <v>302</v>
      </c>
      <c r="C116" s="65" t="s">
        <v>3730</v>
      </c>
      <c r="D116" s="66">
        <v>10</v>
      </c>
      <c r="E116" s="67" t="s">
        <v>136</v>
      </c>
      <c r="F116" s="68">
        <v>12</v>
      </c>
      <c r="G116" s="65"/>
      <c r="H116" s="69"/>
      <c r="I116" s="70"/>
      <c r="J116" s="70"/>
      <c r="K116" s="34" t="s">
        <v>65</v>
      </c>
      <c r="L116" s="77">
        <v>116</v>
      </c>
      <c r="M116" s="77"/>
      <c r="N116" s="72"/>
      <c r="O116" s="79" t="s">
        <v>349</v>
      </c>
      <c r="P116" s="81">
        <v>43627.98001157407</v>
      </c>
      <c r="Q116" s="79" t="s">
        <v>397</v>
      </c>
      <c r="R116" s="82" t="s">
        <v>620</v>
      </c>
      <c r="S116" s="79" t="s">
        <v>683</v>
      </c>
      <c r="T116" s="79" t="s">
        <v>732</v>
      </c>
      <c r="U116" s="79"/>
      <c r="V116" s="82" t="s">
        <v>887</v>
      </c>
      <c r="W116" s="81">
        <v>43627.98001157407</v>
      </c>
      <c r="X116" s="82" t="s">
        <v>983</v>
      </c>
      <c r="Y116" s="79"/>
      <c r="Z116" s="79"/>
      <c r="AA116" s="85" t="s">
        <v>1259</v>
      </c>
      <c r="AB116" s="79"/>
      <c r="AC116" s="79" t="b">
        <v>0</v>
      </c>
      <c r="AD116" s="79">
        <v>0</v>
      </c>
      <c r="AE116" s="85" t="s">
        <v>1504</v>
      </c>
      <c r="AF116" s="79" t="b">
        <v>0</v>
      </c>
      <c r="AG116" s="79" t="s">
        <v>1553</v>
      </c>
      <c r="AH116" s="79"/>
      <c r="AI116" s="85" t="s">
        <v>1504</v>
      </c>
      <c r="AJ116" s="79" t="b">
        <v>0</v>
      </c>
      <c r="AK116" s="79">
        <v>0</v>
      </c>
      <c r="AL116" s="85" t="s">
        <v>1504</v>
      </c>
      <c r="AM116" s="79" t="s">
        <v>1567</v>
      </c>
      <c r="AN116" s="79" t="b">
        <v>0</v>
      </c>
      <c r="AO116" s="85" t="s">
        <v>1259</v>
      </c>
      <c r="AP116" s="79" t="s">
        <v>176</v>
      </c>
      <c r="AQ116" s="79">
        <v>0</v>
      </c>
      <c r="AR116" s="79">
        <v>0</v>
      </c>
      <c r="AS116" s="79"/>
      <c r="AT116" s="79"/>
      <c r="AU116" s="79"/>
      <c r="AV116" s="79"/>
      <c r="AW116" s="79"/>
      <c r="AX116" s="79"/>
      <c r="AY116" s="79"/>
      <c r="AZ116" s="79"/>
      <c r="BA116">
        <v>17</v>
      </c>
      <c r="BB116" s="78" t="str">
        <f>REPLACE(INDEX(GroupVertices[Group],MATCH(Edges[[#This Row],[Vertex 1]],GroupVertices[Vertex],0)),1,1,"")</f>
        <v>6</v>
      </c>
      <c r="BC116" s="78" t="str">
        <f>REPLACE(INDEX(GroupVertices[Group],MATCH(Edges[[#This Row],[Vertex 2]],GroupVertices[Vertex],0)),1,1,"")</f>
        <v>6</v>
      </c>
      <c r="BD116" s="48">
        <v>1</v>
      </c>
      <c r="BE116" s="49">
        <v>4.3478260869565215</v>
      </c>
      <c r="BF116" s="48">
        <v>0</v>
      </c>
      <c r="BG116" s="49">
        <v>0</v>
      </c>
      <c r="BH116" s="48">
        <v>0</v>
      </c>
      <c r="BI116" s="49">
        <v>0</v>
      </c>
      <c r="BJ116" s="48">
        <v>22</v>
      </c>
      <c r="BK116" s="49">
        <v>95.65217391304348</v>
      </c>
      <c r="BL116" s="48">
        <v>23</v>
      </c>
    </row>
    <row r="117" spans="1:64" ht="15">
      <c r="A117" s="64" t="s">
        <v>259</v>
      </c>
      <c r="B117" s="64" t="s">
        <v>302</v>
      </c>
      <c r="C117" s="65" t="s">
        <v>3730</v>
      </c>
      <c r="D117" s="66">
        <v>10</v>
      </c>
      <c r="E117" s="67" t="s">
        <v>136</v>
      </c>
      <c r="F117" s="68">
        <v>12</v>
      </c>
      <c r="G117" s="65"/>
      <c r="H117" s="69"/>
      <c r="I117" s="70"/>
      <c r="J117" s="70"/>
      <c r="K117" s="34" t="s">
        <v>65</v>
      </c>
      <c r="L117" s="77">
        <v>117</v>
      </c>
      <c r="M117" s="77"/>
      <c r="N117" s="72"/>
      <c r="O117" s="79" t="s">
        <v>349</v>
      </c>
      <c r="P117" s="81">
        <v>43629.6575</v>
      </c>
      <c r="Q117" s="79" t="s">
        <v>398</v>
      </c>
      <c r="R117" s="82" t="s">
        <v>620</v>
      </c>
      <c r="S117" s="79" t="s">
        <v>683</v>
      </c>
      <c r="T117" s="79" t="s">
        <v>718</v>
      </c>
      <c r="U117" s="79"/>
      <c r="V117" s="82" t="s">
        <v>887</v>
      </c>
      <c r="W117" s="81">
        <v>43629.6575</v>
      </c>
      <c r="X117" s="82" t="s">
        <v>984</v>
      </c>
      <c r="Y117" s="79"/>
      <c r="Z117" s="79"/>
      <c r="AA117" s="85" t="s">
        <v>1260</v>
      </c>
      <c r="AB117" s="79"/>
      <c r="AC117" s="79" t="b">
        <v>0</v>
      </c>
      <c r="AD117" s="79">
        <v>0</v>
      </c>
      <c r="AE117" s="85" t="s">
        <v>1504</v>
      </c>
      <c r="AF117" s="79" t="b">
        <v>0</v>
      </c>
      <c r="AG117" s="79" t="s">
        <v>1553</v>
      </c>
      <c r="AH117" s="79"/>
      <c r="AI117" s="85" t="s">
        <v>1504</v>
      </c>
      <c r="AJ117" s="79" t="b">
        <v>0</v>
      </c>
      <c r="AK117" s="79">
        <v>0</v>
      </c>
      <c r="AL117" s="85" t="s">
        <v>1504</v>
      </c>
      <c r="AM117" s="79" t="s">
        <v>1567</v>
      </c>
      <c r="AN117" s="79" t="b">
        <v>0</v>
      </c>
      <c r="AO117" s="85" t="s">
        <v>1260</v>
      </c>
      <c r="AP117" s="79" t="s">
        <v>176</v>
      </c>
      <c r="AQ117" s="79">
        <v>0</v>
      </c>
      <c r="AR117" s="79">
        <v>0</v>
      </c>
      <c r="AS117" s="79"/>
      <c r="AT117" s="79"/>
      <c r="AU117" s="79"/>
      <c r="AV117" s="79"/>
      <c r="AW117" s="79"/>
      <c r="AX117" s="79"/>
      <c r="AY117" s="79"/>
      <c r="AZ117" s="79"/>
      <c r="BA117">
        <v>17</v>
      </c>
      <c r="BB117" s="78" t="str">
        <f>REPLACE(INDEX(GroupVertices[Group],MATCH(Edges[[#This Row],[Vertex 1]],GroupVertices[Vertex],0)),1,1,"")</f>
        <v>6</v>
      </c>
      <c r="BC117" s="78" t="str">
        <f>REPLACE(INDEX(GroupVertices[Group],MATCH(Edges[[#This Row],[Vertex 2]],GroupVertices[Vertex],0)),1,1,"")</f>
        <v>6</v>
      </c>
      <c r="BD117" s="48">
        <v>1</v>
      </c>
      <c r="BE117" s="49">
        <v>5.2631578947368425</v>
      </c>
      <c r="BF117" s="48">
        <v>0</v>
      </c>
      <c r="BG117" s="49">
        <v>0</v>
      </c>
      <c r="BH117" s="48">
        <v>0</v>
      </c>
      <c r="BI117" s="49">
        <v>0</v>
      </c>
      <c r="BJ117" s="48">
        <v>18</v>
      </c>
      <c r="BK117" s="49">
        <v>94.73684210526316</v>
      </c>
      <c r="BL117" s="48">
        <v>19</v>
      </c>
    </row>
    <row r="118" spans="1:64" ht="15">
      <c r="A118" s="64" t="s">
        <v>260</v>
      </c>
      <c r="B118" s="64" t="s">
        <v>316</v>
      </c>
      <c r="C118" s="65" t="s">
        <v>3727</v>
      </c>
      <c r="D118" s="66">
        <v>3</v>
      </c>
      <c r="E118" s="67" t="s">
        <v>132</v>
      </c>
      <c r="F118" s="68">
        <v>35</v>
      </c>
      <c r="G118" s="65"/>
      <c r="H118" s="69"/>
      <c r="I118" s="70"/>
      <c r="J118" s="70"/>
      <c r="K118" s="34" t="s">
        <v>65</v>
      </c>
      <c r="L118" s="77">
        <v>118</v>
      </c>
      <c r="M118" s="77"/>
      <c r="N118" s="72"/>
      <c r="O118" s="79" t="s">
        <v>350</v>
      </c>
      <c r="P118" s="81">
        <v>43631.77505787037</v>
      </c>
      <c r="Q118" s="79" t="s">
        <v>399</v>
      </c>
      <c r="R118" s="79"/>
      <c r="S118" s="79"/>
      <c r="T118" s="79"/>
      <c r="U118" s="82" t="s">
        <v>792</v>
      </c>
      <c r="V118" s="82" t="s">
        <v>792</v>
      </c>
      <c r="W118" s="81">
        <v>43631.77505787037</v>
      </c>
      <c r="X118" s="82" t="s">
        <v>985</v>
      </c>
      <c r="Y118" s="79"/>
      <c r="Z118" s="79"/>
      <c r="AA118" s="85" t="s">
        <v>1261</v>
      </c>
      <c r="AB118" s="79"/>
      <c r="AC118" s="79" t="b">
        <v>0</v>
      </c>
      <c r="AD118" s="79">
        <v>0</v>
      </c>
      <c r="AE118" s="85" t="s">
        <v>1514</v>
      </c>
      <c r="AF118" s="79" t="b">
        <v>0</v>
      </c>
      <c r="AG118" s="79" t="s">
        <v>1553</v>
      </c>
      <c r="AH118" s="79"/>
      <c r="AI118" s="85" t="s">
        <v>1504</v>
      </c>
      <c r="AJ118" s="79" t="b">
        <v>0</v>
      </c>
      <c r="AK118" s="79">
        <v>0</v>
      </c>
      <c r="AL118" s="85" t="s">
        <v>1504</v>
      </c>
      <c r="AM118" s="79" t="s">
        <v>1566</v>
      </c>
      <c r="AN118" s="79" t="b">
        <v>0</v>
      </c>
      <c r="AO118" s="85" t="s">
        <v>1261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1</v>
      </c>
      <c r="BG118" s="49">
        <v>5.882352941176471</v>
      </c>
      <c r="BH118" s="48">
        <v>0</v>
      </c>
      <c r="BI118" s="49">
        <v>0</v>
      </c>
      <c r="BJ118" s="48">
        <v>16</v>
      </c>
      <c r="BK118" s="49">
        <v>94.11764705882354</v>
      </c>
      <c r="BL118" s="48">
        <v>17</v>
      </c>
    </row>
    <row r="119" spans="1:64" ht="15">
      <c r="A119" s="64" t="s">
        <v>261</v>
      </c>
      <c r="B119" s="64" t="s">
        <v>261</v>
      </c>
      <c r="C119" s="65" t="s">
        <v>3730</v>
      </c>
      <c r="D119" s="66">
        <v>10</v>
      </c>
      <c r="E119" s="67" t="s">
        <v>136</v>
      </c>
      <c r="F119" s="68">
        <v>12</v>
      </c>
      <c r="G119" s="65"/>
      <c r="H119" s="69"/>
      <c r="I119" s="70"/>
      <c r="J119" s="70"/>
      <c r="K119" s="34" t="s">
        <v>65</v>
      </c>
      <c r="L119" s="77">
        <v>119</v>
      </c>
      <c r="M119" s="77"/>
      <c r="N119" s="72"/>
      <c r="O119" s="79" t="s">
        <v>176</v>
      </c>
      <c r="P119" s="81">
        <v>43599.541666666664</v>
      </c>
      <c r="Q119" s="79" t="s">
        <v>400</v>
      </c>
      <c r="R119" s="79"/>
      <c r="S119" s="79"/>
      <c r="T119" s="79" t="s">
        <v>733</v>
      </c>
      <c r="U119" s="82" t="s">
        <v>793</v>
      </c>
      <c r="V119" s="82" t="s">
        <v>793</v>
      </c>
      <c r="W119" s="81">
        <v>43599.541666666664</v>
      </c>
      <c r="X119" s="82" t="s">
        <v>986</v>
      </c>
      <c r="Y119" s="79"/>
      <c r="Z119" s="79"/>
      <c r="AA119" s="85" t="s">
        <v>1262</v>
      </c>
      <c r="AB119" s="79"/>
      <c r="AC119" s="79" t="b">
        <v>0</v>
      </c>
      <c r="AD119" s="79">
        <v>5</v>
      </c>
      <c r="AE119" s="85" t="s">
        <v>1504</v>
      </c>
      <c r="AF119" s="79" t="b">
        <v>0</v>
      </c>
      <c r="AG119" s="79" t="s">
        <v>1555</v>
      </c>
      <c r="AH119" s="79"/>
      <c r="AI119" s="85" t="s">
        <v>1504</v>
      </c>
      <c r="AJ119" s="79" t="b">
        <v>0</v>
      </c>
      <c r="AK119" s="79">
        <v>3</v>
      </c>
      <c r="AL119" s="85" t="s">
        <v>1504</v>
      </c>
      <c r="AM119" s="79" t="s">
        <v>1574</v>
      </c>
      <c r="AN119" s="79" t="b">
        <v>0</v>
      </c>
      <c r="AO119" s="85" t="s">
        <v>1262</v>
      </c>
      <c r="AP119" s="79" t="s">
        <v>1582</v>
      </c>
      <c r="AQ119" s="79">
        <v>0</v>
      </c>
      <c r="AR119" s="79">
        <v>0</v>
      </c>
      <c r="AS119" s="79"/>
      <c r="AT119" s="79"/>
      <c r="AU119" s="79"/>
      <c r="AV119" s="79"/>
      <c r="AW119" s="79"/>
      <c r="AX119" s="79"/>
      <c r="AY119" s="79"/>
      <c r="AZ119" s="79"/>
      <c r="BA119">
        <v>12</v>
      </c>
      <c r="BB119" s="78" t="str">
        <f>REPLACE(INDEX(GroupVertices[Group],MATCH(Edges[[#This Row],[Vertex 1]],GroupVertices[Vertex],0)),1,1,"")</f>
        <v>13</v>
      </c>
      <c r="BC119" s="78" t="str">
        <f>REPLACE(INDEX(GroupVertices[Group],MATCH(Edges[[#This Row],[Vertex 2]],GroupVertices[Vertex],0)),1,1,"")</f>
        <v>13</v>
      </c>
      <c r="BD119" s="48">
        <v>0</v>
      </c>
      <c r="BE119" s="49">
        <v>0</v>
      </c>
      <c r="BF119" s="48">
        <v>1</v>
      </c>
      <c r="BG119" s="49">
        <v>4.545454545454546</v>
      </c>
      <c r="BH119" s="48">
        <v>0</v>
      </c>
      <c r="BI119" s="49">
        <v>0</v>
      </c>
      <c r="BJ119" s="48">
        <v>21</v>
      </c>
      <c r="BK119" s="49">
        <v>95.45454545454545</v>
      </c>
      <c r="BL119" s="48">
        <v>22</v>
      </c>
    </row>
    <row r="120" spans="1:64" ht="15">
      <c r="A120" s="64" t="s">
        <v>261</v>
      </c>
      <c r="B120" s="64" t="s">
        <v>261</v>
      </c>
      <c r="C120" s="65" t="s">
        <v>3730</v>
      </c>
      <c r="D120" s="66">
        <v>10</v>
      </c>
      <c r="E120" s="67" t="s">
        <v>136</v>
      </c>
      <c r="F120" s="68">
        <v>12</v>
      </c>
      <c r="G120" s="65"/>
      <c r="H120" s="69"/>
      <c r="I120" s="70"/>
      <c r="J120" s="70"/>
      <c r="K120" s="34" t="s">
        <v>65</v>
      </c>
      <c r="L120" s="77">
        <v>120</v>
      </c>
      <c r="M120" s="77"/>
      <c r="N120" s="72"/>
      <c r="O120" s="79" t="s">
        <v>176</v>
      </c>
      <c r="P120" s="81">
        <v>43615.791666666664</v>
      </c>
      <c r="Q120" s="79" t="s">
        <v>401</v>
      </c>
      <c r="R120" s="79"/>
      <c r="S120" s="79"/>
      <c r="T120" s="79" t="s">
        <v>734</v>
      </c>
      <c r="U120" s="82" t="s">
        <v>794</v>
      </c>
      <c r="V120" s="82" t="s">
        <v>794</v>
      </c>
      <c r="W120" s="81">
        <v>43615.791666666664</v>
      </c>
      <c r="X120" s="82" t="s">
        <v>987</v>
      </c>
      <c r="Y120" s="79"/>
      <c r="Z120" s="79"/>
      <c r="AA120" s="85" t="s">
        <v>1263</v>
      </c>
      <c r="AB120" s="79"/>
      <c r="AC120" s="79" t="b">
        <v>0</v>
      </c>
      <c r="AD120" s="79">
        <v>2</v>
      </c>
      <c r="AE120" s="85" t="s">
        <v>1504</v>
      </c>
      <c r="AF120" s="79" t="b">
        <v>0</v>
      </c>
      <c r="AG120" s="79" t="s">
        <v>1555</v>
      </c>
      <c r="AH120" s="79"/>
      <c r="AI120" s="85" t="s">
        <v>1504</v>
      </c>
      <c r="AJ120" s="79" t="b">
        <v>0</v>
      </c>
      <c r="AK120" s="79">
        <v>0</v>
      </c>
      <c r="AL120" s="85" t="s">
        <v>1504</v>
      </c>
      <c r="AM120" s="79" t="s">
        <v>1574</v>
      </c>
      <c r="AN120" s="79" t="b">
        <v>0</v>
      </c>
      <c r="AO120" s="85" t="s">
        <v>1263</v>
      </c>
      <c r="AP120" s="79" t="s">
        <v>176</v>
      </c>
      <c r="AQ120" s="79">
        <v>0</v>
      </c>
      <c r="AR120" s="79">
        <v>0</v>
      </c>
      <c r="AS120" s="79"/>
      <c r="AT120" s="79"/>
      <c r="AU120" s="79"/>
      <c r="AV120" s="79"/>
      <c r="AW120" s="79"/>
      <c r="AX120" s="79"/>
      <c r="AY120" s="79"/>
      <c r="AZ120" s="79"/>
      <c r="BA120">
        <v>12</v>
      </c>
      <c r="BB120" s="78" t="str">
        <f>REPLACE(INDEX(GroupVertices[Group],MATCH(Edges[[#This Row],[Vertex 1]],GroupVertices[Vertex],0)),1,1,"")</f>
        <v>13</v>
      </c>
      <c r="BC120" s="78" t="str">
        <f>REPLACE(INDEX(GroupVertices[Group],MATCH(Edges[[#This Row],[Vertex 2]],GroupVertices[Vertex],0)),1,1,"")</f>
        <v>13</v>
      </c>
      <c r="BD120" s="48">
        <v>0</v>
      </c>
      <c r="BE120" s="49">
        <v>0</v>
      </c>
      <c r="BF120" s="48">
        <v>0</v>
      </c>
      <c r="BG120" s="49">
        <v>0</v>
      </c>
      <c r="BH120" s="48">
        <v>0</v>
      </c>
      <c r="BI120" s="49">
        <v>0</v>
      </c>
      <c r="BJ120" s="48">
        <v>17</v>
      </c>
      <c r="BK120" s="49">
        <v>100</v>
      </c>
      <c r="BL120" s="48">
        <v>17</v>
      </c>
    </row>
    <row r="121" spans="1:64" ht="15">
      <c r="A121" s="64" t="s">
        <v>261</v>
      </c>
      <c r="B121" s="64" t="s">
        <v>261</v>
      </c>
      <c r="C121" s="65" t="s">
        <v>3730</v>
      </c>
      <c r="D121" s="66">
        <v>10</v>
      </c>
      <c r="E121" s="67" t="s">
        <v>136</v>
      </c>
      <c r="F121" s="68">
        <v>12</v>
      </c>
      <c r="G121" s="65"/>
      <c r="H121" s="69"/>
      <c r="I121" s="70"/>
      <c r="J121" s="70"/>
      <c r="K121" s="34" t="s">
        <v>65</v>
      </c>
      <c r="L121" s="77">
        <v>121</v>
      </c>
      <c r="M121" s="77"/>
      <c r="N121" s="72"/>
      <c r="O121" s="79" t="s">
        <v>176</v>
      </c>
      <c r="P121" s="81">
        <v>43616.54167824074</v>
      </c>
      <c r="Q121" s="79" t="s">
        <v>402</v>
      </c>
      <c r="R121" s="79"/>
      <c r="S121" s="79"/>
      <c r="T121" s="79" t="s">
        <v>718</v>
      </c>
      <c r="U121" s="82" t="s">
        <v>795</v>
      </c>
      <c r="V121" s="82" t="s">
        <v>795</v>
      </c>
      <c r="W121" s="81">
        <v>43616.54167824074</v>
      </c>
      <c r="X121" s="82" t="s">
        <v>988</v>
      </c>
      <c r="Y121" s="79"/>
      <c r="Z121" s="79"/>
      <c r="AA121" s="85" t="s">
        <v>1264</v>
      </c>
      <c r="AB121" s="79"/>
      <c r="AC121" s="79" t="b">
        <v>0</v>
      </c>
      <c r="AD121" s="79">
        <v>2</v>
      </c>
      <c r="AE121" s="85" t="s">
        <v>1504</v>
      </c>
      <c r="AF121" s="79" t="b">
        <v>0</v>
      </c>
      <c r="AG121" s="79" t="s">
        <v>1555</v>
      </c>
      <c r="AH121" s="79"/>
      <c r="AI121" s="85" t="s">
        <v>1504</v>
      </c>
      <c r="AJ121" s="79" t="b">
        <v>0</v>
      </c>
      <c r="AK121" s="79">
        <v>0</v>
      </c>
      <c r="AL121" s="85" t="s">
        <v>1504</v>
      </c>
      <c r="AM121" s="79" t="s">
        <v>1574</v>
      </c>
      <c r="AN121" s="79" t="b">
        <v>0</v>
      </c>
      <c r="AO121" s="85" t="s">
        <v>1264</v>
      </c>
      <c r="AP121" s="79" t="s">
        <v>176</v>
      </c>
      <c r="AQ121" s="79">
        <v>0</v>
      </c>
      <c r="AR121" s="79">
        <v>0</v>
      </c>
      <c r="AS121" s="79"/>
      <c r="AT121" s="79"/>
      <c r="AU121" s="79"/>
      <c r="AV121" s="79"/>
      <c r="AW121" s="79"/>
      <c r="AX121" s="79"/>
      <c r="AY121" s="79"/>
      <c r="AZ121" s="79"/>
      <c r="BA121">
        <v>12</v>
      </c>
      <c r="BB121" s="78" t="str">
        <f>REPLACE(INDEX(GroupVertices[Group],MATCH(Edges[[#This Row],[Vertex 1]],GroupVertices[Vertex],0)),1,1,"")</f>
        <v>13</v>
      </c>
      <c r="BC121" s="78" t="str">
        <f>REPLACE(INDEX(GroupVertices[Group],MATCH(Edges[[#This Row],[Vertex 2]],GroupVertices[Vertex],0)),1,1,"")</f>
        <v>13</v>
      </c>
      <c r="BD121" s="48">
        <v>0</v>
      </c>
      <c r="BE121" s="49">
        <v>0</v>
      </c>
      <c r="BF121" s="48">
        <v>0</v>
      </c>
      <c r="BG121" s="49">
        <v>0</v>
      </c>
      <c r="BH121" s="48">
        <v>0</v>
      </c>
      <c r="BI121" s="49">
        <v>0</v>
      </c>
      <c r="BJ121" s="48">
        <v>29</v>
      </c>
      <c r="BK121" s="49">
        <v>100</v>
      </c>
      <c r="BL121" s="48">
        <v>29</v>
      </c>
    </row>
    <row r="122" spans="1:64" ht="15">
      <c r="A122" s="64" t="s">
        <v>261</v>
      </c>
      <c r="B122" s="64" t="s">
        <v>261</v>
      </c>
      <c r="C122" s="65" t="s">
        <v>3730</v>
      </c>
      <c r="D122" s="66">
        <v>10</v>
      </c>
      <c r="E122" s="67" t="s">
        <v>136</v>
      </c>
      <c r="F122" s="68">
        <v>12</v>
      </c>
      <c r="G122" s="65"/>
      <c r="H122" s="69"/>
      <c r="I122" s="70"/>
      <c r="J122" s="70"/>
      <c r="K122" s="34" t="s">
        <v>65</v>
      </c>
      <c r="L122" s="77">
        <v>122</v>
      </c>
      <c r="M122" s="77"/>
      <c r="N122" s="72"/>
      <c r="O122" s="79" t="s">
        <v>176</v>
      </c>
      <c r="P122" s="81">
        <v>43619.54167824074</v>
      </c>
      <c r="Q122" s="79" t="s">
        <v>403</v>
      </c>
      <c r="R122" s="79"/>
      <c r="S122" s="79"/>
      <c r="T122" s="79" t="s">
        <v>735</v>
      </c>
      <c r="U122" s="79"/>
      <c r="V122" s="82" t="s">
        <v>888</v>
      </c>
      <c r="W122" s="81">
        <v>43619.54167824074</v>
      </c>
      <c r="X122" s="82" t="s">
        <v>989</v>
      </c>
      <c r="Y122" s="79"/>
      <c r="Z122" s="79"/>
      <c r="AA122" s="85" t="s">
        <v>1265</v>
      </c>
      <c r="AB122" s="79"/>
      <c r="AC122" s="79" t="b">
        <v>0</v>
      </c>
      <c r="AD122" s="79">
        <v>0</v>
      </c>
      <c r="AE122" s="85" t="s">
        <v>1504</v>
      </c>
      <c r="AF122" s="79" t="b">
        <v>0</v>
      </c>
      <c r="AG122" s="79" t="s">
        <v>1555</v>
      </c>
      <c r="AH122" s="79"/>
      <c r="AI122" s="85" t="s">
        <v>1504</v>
      </c>
      <c r="AJ122" s="79" t="b">
        <v>0</v>
      </c>
      <c r="AK122" s="79">
        <v>1</v>
      </c>
      <c r="AL122" s="85" t="s">
        <v>1504</v>
      </c>
      <c r="AM122" s="79" t="s">
        <v>1574</v>
      </c>
      <c r="AN122" s="79" t="b">
        <v>0</v>
      </c>
      <c r="AO122" s="85" t="s">
        <v>1265</v>
      </c>
      <c r="AP122" s="79" t="s">
        <v>176</v>
      </c>
      <c r="AQ122" s="79">
        <v>0</v>
      </c>
      <c r="AR122" s="79">
        <v>0</v>
      </c>
      <c r="AS122" s="79"/>
      <c r="AT122" s="79"/>
      <c r="AU122" s="79"/>
      <c r="AV122" s="79"/>
      <c r="AW122" s="79"/>
      <c r="AX122" s="79"/>
      <c r="AY122" s="79"/>
      <c r="AZ122" s="79"/>
      <c r="BA122">
        <v>12</v>
      </c>
      <c r="BB122" s="78" t="str">
        <f>REPLACE(INDEX(GroupVertices[Group],MATCH(Edges[[#This Row],[Vertex 1]],GroupVertices[Vertex],0)),1,1,"")</f>
        <v>13</v>
      </c>
      <c r="BC122" s="78" t="str">
        <f>REPLACE(INDEX(GroupVertices[Group],MATCH(Edges[[#This Row],[Vertex 2]],GroupVertices[Vertex],0)),1,1,"")</f>
        <v>13</v>
      </c>
      <c r="BD122" s="48">
        <v>0</v>
      </c>
      <c r="BE122" s="49">
        <v>0</v>
      </c>
      <c r="BF122" s="48">
        <v>0</v>
      </c>
      <c r="BG122" s="49">
        <v>0</v>
      </c>
      <c r="BH122" s="48">
        <v>0</v>
      </c>
      <c r="BI122" s="49">
        <v>0</v>
      </c>
      <c r="BJ122" s="48">
        <v>31</v>
      </c>
      <c r="BK122" s="49">
        <v>100</v>
      </c>
      <c r="BL122" s="48">
        <v>31</v>
      </c>
    </row>
    <row r="123" spans="1:64" ht="15">
      <c r="A123" s="64" t="s">
        <v>261</v>
      </c>
      <c r="B123" s="64" t="s">
        <v>261</v>
      </c>
      <c r="C123" s="65" t="s">
        <v>3730</v>
      </c>
      <c r="D123" s="66">
        <v>10</v>
      </c>
      <c r="E123" s="67" t="s">
        <v>136</v>
      </c>
      <c r="F123" s="68">
        <v>12</v>
      </c>
      <c r="G123" s="65"/>
      <c r="H123" s="69"/>
      <c r="I123" s="70"/>
      <c r="J123" s="70"/>
      <c r="K123" s="34" t="s">
        <v>65</v>
      </c>
      <c r="L123" s="77">
        <v>123</v>
      </c>
      <c r="M123" s="77"/>
      <c r="N123" s="72"/>
      <c r="O123" s="79" t="s">
        <v>176</v>
      </c>
      <c r="P123" s="81">
        <v>43620.54167824074</v>
      </c>
      <c r="Q123" s="79" t="s">
        <v>404</v>
      </c>
      <c r="R123" s="82" t="s">
        <v>621</v>
      </c>
      <c r="S123" s="79" t="s">
        <v>692</v>
      </c>
      <c r="T123" s="79" t="s">
        <v>736</v>
      </c>
      <c r="U123" s="82" t="s">
        <v>796</v>
      </c>
      <c r="V123" s="82" t="s">
        <v>796</v>
      </c>
      <c r="W123" s="81">
        <v>43620.54167824074</v>
      </c>
      <c r="X123" s="82" t="s">
        <v>990</v>
      </c>
      <c r="Y123" s="79"/>
      <c r="Z123" s="79"/>
      <c r="AA123" s="85" t="s">
        <v>1266</v>
      </c>
      <c r="AB123" s="79"/>
      <c r="AC123" s="79" t="b">
        <v>0</v>
      </c>
      <c r="AD123" s="79">
        <v>0</v>
      </c>
      <c r="AE123" s="85" t="s">
        <v>1504</v>
      </c>
      <c r="AF123" s="79" t="b">
        <v>0</v>
      </c>
      <c r="AG123" s="79" t="s">
        <v>1555</v>
      </c>
      <c r="AH123" s="79"/>
      <c r="AI123" s="85" t="s">
        <v>1504</v>
      </c>
      <c r="AJ123" s="79" t="b">
        <v>0</v>
      </c>
      <c r="AK123" s="79">
        <v>0</v>
      </c>
      <c r="AL123" s="85" t="s">
        <v>1504</v>
      </c>
      <c r="AM123" s="79" t="s">
        <v>1574</v>
      </c>
      <c r="AN123" s="79" t="b">
        <v>0</v>
      </c>
      <c r="AO123" s="85" t="s">
        <v>1266</v>
      </c>
      <c r="AP123" s="79" t="s">
        <v>176</v>
      </c>
      <c r="AQ123" s="79">
        <v>0</v>
      </c>
      <c r="AR123" s="79">
        <v>0</v>
      </c>
      <c r="AS123" s="79"/>
      <c r="AT123" s="79"/>
      <c r="AU123" s="79"/>
      <c r="AV123" s="79"/>
      <c r="AW123" s="79"/>
      <c r="AX123" s="79"/>
      <c r="AY123" s="79"/>
      <c r="AZ123" s="79"/>
      <c r="BA123">
        <v>12</v>
      </c>
      <c r="BB123" s="78" t="str">
        <f>REPLACE(INDEX(GroupVertices[Group],MATCH(Edges[[#This Row],[Vertex 1]],GroupVertices[Vertex],0)),1,1,"")</f>
        <v>13</v>
      </c>
      <c r="BC123" s="78" t="str">
        <f>REPLACE(INDEX(GroupVertices[Group],MATCH(Edges[[#This Row],[Vertex 2]],GroupVertices[Vertex],0)),1,1,"")</f>
        <v>13</v>
      </c>
      <c r="BD123" s="48">
        <v>0</v>
      </c>
      <c r="BE123" s="49">
        <v>0</v>
      </c>
      <c r="BF123" s="48">
        <v>1</v>
      </c>
      <c r="BG123" s="49">
        <v>3.8461538461538463</v>
      </c>
      <c r="BH123" s="48">
        <v>0</v>
      </c>
      <c r="BI123" s="49">
        <v>0</v>
      </c>
      <c r="BJ123" s="48">
        <v>25</v>
      </c>
      <c r="BK123" s="49">
        <v>96.15384615384616</v>
      </c>
      <c r="BL123" s="48">
        <v>26</v>
      </c>
    </row>
    <row r="124" spans="1:64" ht="15">
      <c r="A124" s="64" t="s">
        <v>261</v>
      </c>
      <c r="B124" s="64" t="s">
        <v>261</v>
      </c>
      <c r="C124" s="65" t="s">
        <v>3730</v>
      </c>
      <c r="D124" s="66">
        <v>10</v>
      </c>
      <c r="E124" s="67" t="s">
        <v>136</v>
      </c>
      <c r="F124" s="68">
        <v>12</v>
      </c>
      <c r="G124" s="65"/>
      <c r="H124" s="69"/>
      <c r="I124" s="70"/>
      <c r="J124" s="70"/>
      <c r="K124" s="34" t="s">
        <v>65</v>
      </c>
      <c r="L124" s="77">
        <v>124</v>
      </c>
      <c r="M124" s="77"/>
      <c r="N124" s="72"/>
      <c r="O124" s="79" t="s">
        <v>176</v>
      </c>
      <c r="P124" s="81">
        <v>43622.54167824074</v>
      </c>
      <c r="Q124" s="79" t="s">
        <v>405</v>
      </c>
      <c r="R124" s="82" t="s">
        <v>622</v>
      </c>
      <c r="S124" s="79" t="s">
        <v>692</v>
      </c>
      <c r="T124" s="79" t="s">
        <v>737</v>
      </c>
      <c r="U124" s="82" t="s">
        <v>797</v>
      </c>
      <c r="V124" s="82" t="s">
        <v>797</v>
      </c>
      <c r="W124" s="81">
        <v>43622.54167824074</v>
      </c>
      <c r="X124" s="82" t="s">
        <v>991</v>
      </c>
      <c r="Y124" s="79"/>
      <c r="Z124" s="79"/>
      <c r="AA124" s="85" t="s">
        <v>1267</v>
      </c>
      <c r="AB124" s="79"/>
      <c r="AC124" s="79" t="b">
        <v>0</v>
      </c>
      <c r="AD124" s="79">
        <v>0</v>
      </c>
      <c r="AE124" s="85" t="s">
        <v>1504</v>
      </c>
      <c r="AF124" s="79" t="b">
        <v>0</v>
      </c>
      <c r="AG124" s="79" t="s">
        <v>1555</v>
      </c>
      <c r="AH124" s="79"/>
      <c r="AI124" s="85" t="s">
        <v>1504</v>
      </c>
      <c r="AJ124" s="79" t="b">
        <v>0</v>
      </c>
      <c r="AK124" s="79">
        <v>0</v>
      </c>
      <c r="AL124" s="85" t="s">
        <v>1504</v>
      </c>
      <c r="AM124" s="79" t="s">
        <v>1574</v>
      </c>
      <c r="AN124" s="79" t="b">
        <v>0</v>
      </c>
      <c r="AO124" s="85" t="s">
        <v>1267</v>
      </c>
      <c r="AP124" s="79" t="s">
        <v>176</v>
      </c>
      <c r="AQ124" s="79">
        <v>0</v>
      </c>
      <c r="AR124" s="79">
        <v>0</v>
      </c>
      <c r="AS124" s="79"/>
      <c r="AT124" s="79"/>
      <c r="AU124" s="79"/>
      <c r="AV124" s="79"/>
      <c r="AW124" s="79"/>
      <c r="AX124" s="79"/>
      <c r="AY124" s="79"/>
      <c r="AZ124" s="79"/>
      <c r="BA124">
        <v>12</v>
      </c>
      <c r="BB124" s="78" t="str">
        <f>REPLACE(INDEX(GroupVertices[Group],MATCH(Edges[[#This Row],[Vertex 1]],GroupVertices[Vertex],0)),1,1,"")</f>
        <v>13</v>
      </c>
      <c r="BC124" s="78" t="str">
        <f>REPLACE(INDEX(GroupVertices[Group],MATCH(Edges[[#This Row],[Vertex 2]],GroupVertices[Vertex],0)),1,1,"")</f>
        <v>13</v>
      </c>
      <c r="BD124" s="48">
        <v>1</v>
      </c>
      <c r="BE124" s="49">
        <v>4.545454545454546</v>
      </c>
      <c r="BF124" s="48">
        <v>0</v>
      </c>
      <c r="BG124" s="49">
        <v>0</v>
      </c>
      <c r="BH124" s="48">
        <v>0</v>
      </c>
      <c r="BI124" s="49">
        <v>0</v>
      </c>
      <c r="BJ124" s="48">
        <v>21</v>
      </c>
      <c r="BK124" s="49">
        <v>95.45454545454545</v>
      </c>
      <c r="BL124" s="48">
        <v>22</v>
      </c>
    </row>
    <row r="125" spans="1:64" ht="15">
      <c r="A125" s="64" t="s">
        <v>261</v>
      </c>
      <c r="B125" s="64" t="s">
        <v>261</v>
      </c>
      <c r="C125" s="65" t="s">
        <v>3730</v>
      </c>
      <c r="D125" s="66">
        <v>10</v>
      </c>
      <c r="E125" s="67" t="s">
        <v>136</v>
      </c>
      <c r="F125" s="68">
        <v>12</v>
      </c>
      <c r="G125" s="65"/>
      <c r="H125" s="69"/>
      <c r="I125" s="70"/>
      <c r="J125" s="70"/>
      <c r="K125" s="34" t="s">
        <v>65</v>
      </c>
      <c r="L125" s="77">
        <v>125</v>
      </c>
      <c r="M125" s="77"/>
      <c r="N125" s="72"/>
      <c r="O125" s="79" t="s">
        <v>176</v>
      </c>
      <c r="P125" s="81">
        <v>43623.541666666664</v>
      </c>
      <c r="Q125" s="79" t="s">
        <v>406</v>
      </c>
      <c r="R125" s="79"/>
      <c r="S125" s="79"/>
      <c r="T125" s="79" t="s">
        <v>718</v>
      </c>
      <c r="U125" s="79"/>
      <c r="V125" s="82" t="s">
        <v>888</v>
      </c>
      <c r="W125" s="81">
        <v>43623.541666666664</v>
      </c>
      <c r="X125" s="82" t="s">
        <v>992</v>
      </c>
      <c r="Y125" s="79"/>
      <c r="Z125" s="79"/>
      <c r="AA125" s="85" t="s">
        <v>1268</v>
      </c>
      <c r="AB125" s="79"/>
      <c r="AC125" s="79" t="b">
        <v>0</v>
      </c>
      <c r="AD125" s="79">
        <v>1</v>
      </c>
      <c r="AE125" s="85" t="s">
        <v>1504</v>
      </c>
      <c r="AF125" s="79" t="b">
        <v>0</v>
      </c>
      <c r="AG125" s="79" t="s">
        <v>1555</v>
      </c>
      <c r="AH125" s="79"/>
      <c r="AI125" s="85" t="s">
        <v>1504</v>
      </c>
      <c r="AJ125" s="79" t="b">
        <v>0</v>
      </c>
      <c r="AK125" s="79">
        <v>1</v>
      </c>
      <c r="AL125" s="85" t="s">
        <v>1504</v>
      </c>
      <c r="AM125" s="79" t="s">
        <v>1574</v>
      </c>
      <c r="AN125" s="79" t="b">
        <v>0</v>
      </c>
      <c r="AO125" s="85" t="s">
        <v>1268</v>
      </c>
      <c r="AP125" s="79" t="s">
        <v>176</v>
      </c>
      <c r="AQ125" s="79">
        <v>0</v>
      </c>
      <c r="AR125" s="79">
        <v>0</v>
      </c>
      <c r="AS125" s="79"/>
      <c r="AT125" s="79"/>
      <c r="AU125" s="79"/>
      <c r="AV125" s="79"/>
      <c r="AW125" s="79"/>
      <c r="AX125" s="79"/>
      <c r="AY125" s="79"/>
      <c r="AZ125" s="79"/>
      <c r="BA125">
        <v>12</v>
      </c>
      <c r="BB125" s="78" t="str">
        <f>REPLACE(INDEX(GroupVertices[Group],MATCH(Edges[[#This Row],[Vertex 1]],GroupVertices[Vertex],0)),1,1,"")</f>
        <v>13</v>
      </c>
      <c r="BC125" s="78" t="str">
        <f>REPLACE(INDEX(GroupVertices[Group],MATCH(Edges[[#This Row],[Vertex 2]],GroupVertices[Vertex],0)),1,1,"")</f>
        <v>13</v>
      </c>
      <c r="BD125" s="48">
        <v>0</v>
      </c>
      <c r="BE125" s="49">
        <v>0</v>
      </c>
      <c r="BF125" s="48">
        <v>0</v>
      </c>
      <c r="BG125" s="49">
        <v>0</v>
      </c>
      <c r="BH125" s="48">
        <v>0</v>
      </c>
      <c r="BI125" s="49">
        <v>0</v>
      </c>
      <c r="BJ125" s="48">
        <v>30</v>
      </c>
      <c r="BK125" s="49">
        <v>100</v>
      </c>
      <c r="BL125" s="48">
        <v>30</v>
      </c>
    </row>
    <row r="126" spans="1:64" ht="15">
      <c r="A126" s="64" t="s">
        <v>261</v>
      </c>
      <c r="B126" s="64" t="s">
        <v>261</v>
      </c>
      <c r="C126" s="65" t="s">
        <v>3730</v>
      </c>
      <c r="D126" s="66">
        <v>10</v>
      </c>
      <c r="E126" s="67" t="s">
        <v>136</v>
      </c>
      <c r="F126" s="68">
        <v>12</v>
      </c>
      <c r="G126" s="65"/>
      <c r="H126" s="69"/>
      <c r="I126" s="70"/>
      <c r="J126" s="70"/>
      <c r="K126" s="34" t="s">
        <v>65</v>
      </c>
      <c r="L126" s="77">
        <v>126</v>
      </c>
      <c r="M126" s="77"/>
      <c r="N126" s="72"/>
      <c r="O126" s="79" t="s">
        <v>176</v>
      </c>
      <c r="P126" s="81">
        <v>43624.541666666664</v>
      </c>
      <c r="Q126" s="79" t="s">
        <v>406</v>
      </c>
      <c r="R126" s="79"/>
      <c r="S126" s="79"/>
      <c r="T126" s="79" t="s">
        <v>718</v>
      </c>
      <c r="U126" s="79"/>
      <c r="V126" s="82" t="s">
        <v>888</v>
      </c>
      <c r="W126" s="81">
        <v>43624.541666666664</v>
      </c>
      <c r="X126" s="82" t="s">
        <v>993</v>
      </c>
      <c r="Y126" s="79"/>
      <c r="Z126" s="79"/>
      <c r="AA126" s="85" t="s">
        <v>1269</v>
      </c>
      <c r="AB126" s="79"/>
      <c r="AC126" s="79" t="b">
        <v>0</v>
      </c>
      <c r="AD126" s="79">
        <v>0</v>
      </c>
      <c r="AE126" s="85" t="s">
        <v>1504</v>
      </c>
      <c r="AF126" s="79" t="b">
        <v>0</v>
      </c>
      <c r="AG126" s="79" t="s">
        <v>1555</v>
      </c>
      <c r="AH126" s="79"/>
      <c r="AI126" s="85" t="s">
        <v>1504</v>
      </c>
      <c r="AJ126" s="79" t="b">
        <v>0</v>
      </c>
      <c r="AK126" s="79">
        <v>0</v>
      </c>
      <c r="AL126" s="85" t="s">
        <v>1504</v>
      </c>
      <c r="AM126" s="79" t="s">
        <v>1574</v>
      </c>
      <c r="AN126" s="79" t="b">
        <v>0</v>
      </c>
      <c r="AO126" s="85" t="s">
        <v>1269</v>
      </c>
      <c r="AP126" s="79" t="s">
        <v>176</v>
      </c>
      <c r="AQ126" s="79">
        <v>0</v>
      </c>
      <c r="AR126" s="79">
        <v>0</v>
      </c>
      <c r="AS126" s="79"/>
      <c r="AT126" s="79"/>
      <c r="AU126" s="79"/>
      <c r="AV126" s="79"/>
      <c r="AW126" s="79"/>
      <c r="AX126" s="79"/>
      <c r="AY126" s="79"/>
      <c r="AZ126" s="79"/>
      <c r="BA126">
        <v>12</v>
      </c>
      <c r="BB126" s="78" t="str">
        <f>REPLACE(INDEX(GroupVertices[Group],MATCH(Edges[[#This Row],[Vertex 1]],GroupVertices[Vertex],0)),1,1,"")</f>
        <v>13</v>
      </c>
      <c r="BC126" s="78" t="str">
        <f>REPLACE(INDEX(GroupVertices[Group],MATCH(Edges[[#This Row],[Vertex 2]],GroupVertices[Vertex],0)),1,1,"")</f>
        <v>13</v>
      </c>
      <c r="BD126" s="48">
        <v>0</v>
      </c>
      <c r="BE126" s="49">
        <v>0</v>
      </c>
      <c r="BF126" s="48">
        <v>0</v>
      </c>
      <c r="BG126" s="49">
        <v>0</v>
      </c>
      <c r="BH126" s="48">
        <v>0</v>
      </c>
      <c r="BI126" s="49">
        <v>0</v>
      </c>
      <c r="BJ126" s="48">
        <v>30</v>
      </c>
      <c r="BK126" s="49">
        <v>100</v>
      </c>
      <c r="BL126" s="48">
        <v>30</v>
      </c>
    </row>
    <row r="127" spans="1:64" ht="15">
      <c r="A127" s="64" t="s">
        <v>261</v>
      </c>
      <c r="B127" s="64" t="s">
        <v>261</v>
      </c>
      <c r="C127" s="65" t="s">
        <v>3730</v>
      </c>
      <c r="D127" s="66">
        <v>10</v>
      </c>
      <c r="E127" s="67" t="s">
        <v>136</v>
      </c>
      <c r="F127" s="68">
        <v>12</v>
      </c>
      <c r="G127" s="65"/>
      <c r="H127" s="69"/>
      <c r="I127" s="70"/>
      <c r="J127" s="70"/>
      <c r="K127" s="34" t="s">
        <v>65</v>
      </c>
      <c r="L127" s="77">
        <v>127</v>
      </c>
      <c r="M127" s="77"/>
      <c r="N127" s="72"/>
      <c r="O127" s="79" t="s">
        <v>176</v>
      </c>
      <c r="P127" s="81">
        <v>43624.791666666664</v>
      </c>
      <c r="Q127" s="79" t="s">
        <v>407</v>
      </c>
      <c r="R127" s="79"/>
      <c r="S127" s="79"/>
      <c r="T127" s="79" t="s">
        <v>738</v>
      </c>
      <c r="U127" s="79"/>
      <c r="V127" s="82" t="s">
        <v>888</v>
      </c>
      <c r="W127" s="81">
        <v>43624.791666666664</v>
      </c>
      <c r="X127" s="82" t="s">
        <v>994</v>
      </c>
      <c r="Y127" s="79"/>
      <c r="Z127" s="79"/>
      <c r="AA127" s="85" t="s">
        <v>1270</v>
      </c>
      <c r="AB127" s="79"/>
      <c r="AC127" s="79" t="b">
        <v>0</v>
      </c>
      <c r="AD127" s="79">
        <v>1</v>
      </c>
      <c r="AE127" s="85" t="s">
        <v>1504</v>
      </c>
      <c r="AF127" s="79" t="b">
        <v>0</v>
      </c>
      <c r="AG127" s="79" t="s">
        <v>1555</v>
      </c>
      <c r="AH127" s="79"/>
      <c r="AI127" s="85" t="s">
        <v>1504</v>
      </c>
      <c r="AJ127" s="79" t="b">
        <v>0</v>
      </c>
      <c r="AK127" s="79">
        <v>0</v>
      </c>
      <c r="AL127" s="85" t="s">
        <v>1504</v>
      </c>
      <c r="AM127" s="79" t="s">
        <v>1574</v>
      </c>
      <c r="AN127" s="79" t="b">
        <v>0</v>
      </c>
      <c r="AO127" s="85" t="s">
        <v>1270</v>
      </c>
      <c r="AP127" s="79" t="s">
        <v>176</v>
      </c>
      <c r="AQ127" s="79">
        <v>0</v>
      </c>
      <c r="AR127" s="79">
        <v>0</v>
      </c>
      <c r="AS127" s="79"/>
      <c r="AT127" s="79"/>
      <c r="AU127" s="79"/>
      <c r="AV127" s="79"/>
      <c r="AW127" s="79"/>
      <c r="AX127" s="79"/>
      <c r="AY127" s="79"/>
      <c r="AZ127" s="79"/>
      <c r="BA127">
        <v>12</v>
      </c>
      <c r="BB127" s="78" t="str">
        <f>REPLACE(INDEX(GroupVertices[Group],MATCH(Edges[[#This Row],[Vertex 1]],GroupVertices[Vertex],0)),1,1,"")</f>
        <v>13</v>
      </c>
      <c r="BC127" s="78" t="str">
        <f>REPLACE(INDEX(GroupVertices[Group],MATCH(Edges[[#This Row],[Vertex 2]],GroupVertices[Vertex],0)),1,1,"")</f>
        <v>13</v>
      </c>
      <c r="BD127" s="48">
        <v>0</v>
      </c>
      <c r="BE127" s="49">
        <v>0</v>
      </c>
      <c r="BF127" s="48">
        <v>0</v>
      </c>
      <c r="BG127" s="49">
        <v>0</v>
      </c>
      <c r="BH127" s="48">
        <v>0</v>
      </c>
      <c r="BI127" s="49">
        <v>0</v>
      </c>
      <c r="BJ127" s="48">
        <v>34</v>
      </c>
      <c r="BK127" s="49">
        <v>100</v>
      </c>
      <c r="BL127" s="48">
        <v>34</v>
      </c>
    </row>
    <row r="128" spans="1:64" ht="15">
      <c r="A128" s="64" t="s">
        <v>261</v>
      </c>
      <c r="B128" s="64" t="s">
        <v>261</v>
      </c>
      <c r="C128" s="65" t="s">
        <v>3730</v>
      </c>
      <c r="D128" s="66">
        <v>10</v>
      </c>
      <c r="E128" s="67" t="s">
        <v>136</v>
      </c>
      <c r="F128" s="68">
        <v>12</v>
      </c>
      <c r="G128" s="65"/>
      <c r="H128" s="69"/>
      <c r="I128" s="70"/>
      <c r="J128" s="70"/>
      <c r="K128" s="34" t="s">
        <v>65</v>
      </c>
      <c r="L128" s="77">
        <v>128</v>
      </c>
      <c r="M128" s="77"/>
      <c r="N128" s="72"/>
      <c r="O128" s="79" t="s">
        <v>176</v>
      </c>
      <c r="P128" s="81">
        <v>43626.54167824074</v>
      </c>
      <c r="Q128" s="79" t="s">
        <v>408</v>
      </c>
      <c r="R128" s="79"/>
      <c r="S128" s="79"/>
      <c r="T128" s="79" t="s">
        <v>718</v>
      </c>
      <c r="U128" s="79"/>
      <c r="V128" s="82" t="s">
        <v>888</v>
      </c>
      <c r="W128" s="81">
        <v>43626.54167824074</v>
      </c>
      <c r="X128" s="82" t="s">
        <v>995</v>
      </c>
      <c r="Y128" s="79"/>
      <c r="Z128" s="79"/>
      <c r="AA128" s="85" t="s">
        <v>1271</v>
      </c>
      <c r="AB128" s="79"/>
      <c r="AC128" s="79" t="b">
        <v>0</v>
      </c>
      <c r="AD128" s="79">
        <v>1</v>
      </c>
      <c r="AE128" s="85" t="s">
        <v>1504</v>
      </c>
      <c r="AF128" s="79" t="b">
        <v>0</v>
      </c>
      <c r="AG128" s="79" t="s">
        <v>1555</v>
      </c>
      <c r="AH128" s="79"/>
      <c r="AI128" s="85" t="s">
        <v>1504</v>
      </c>
      <c r="AJ128" s="79" t="b">
        <v>0</v>
      </c>
      <c r="AK128" s="79">
        <v>0</v>
      </c>
      <c r="AL128" s="85" t="s">
        <v>1504</v>
      </c>
      <c r="AM128" s="79" t="s">
        <v>1574</v>
      </c>
      <c r="AN128" s="79" t="b">
        <v>0</v>
      </c>
      <c r="AO128" s="85" t="s">
        <v>1271</v>
      </c>
      <c r="AP128" s="79" t="s">
        <v>176</v>
      </c>
      <c r="AQ128" s="79">
        <v>0</v>
      </c>
      <c r="AR128" s="79">
        <v>0</v>
      </c>
      <c r="AS128" s="79"/>
      <c r="AT128" s="79"/>
      <c r="AU128" s="79"/>
      <c r="AV128" s="79"/>
      <c r="AW128" s="79"/>
      <c r="AX128" s="79"/>
      <c r="AY128" s="79"/>
      <c r="AZ128" s="79"/>
      <c r="BA128">
        <v>12</v>
      </c>
      <c r="BB128" s="78" t="str">
        <f>REPLACE(INDEX(GroupVertices[Group],MATCH(Edges[[#This Row],[Vertex 1]],GroupVertices[Vertex],0)),1,1,"")</f>
        <v>13</v>
      </c>
      <c r="BC128" s="78" t="str">
        <f>REPLACE(INDEX(GroupVertices[Group],MATCH(Edges[[#This Row],[Vertex 2]],GroupVertices[Vertex],0)),1,1,"")</f>
        <v>13</v>
      </c>
      <c r="BD128" s="48">
        <v>0</v>
      </c>
      <c r="BE128" s="49">
        <v>0</v>
      </c>
      <c r="BF128" s="48">
        <v>0</v>
      </c>
      <c r="BG128" s="49">
        <v>0</v>
      </c>
      <c r="BH128" s="48">
        <v>0</v>
      </c>
      <c r="BI128" s="49">
        <v>0</v>
      </c>
      <c r="BJ128" s="48">
        <v>32</v>
      </c>
      <c r="BK128" s="49">
        <v>100</v>
      </c>
      <c r="BL128" s="48">
        <v>32</v>
      </c>
    </row>
    <row r="129" spans="1:64" ht="15">
      <c r="A129" s="64" t="s">
        <v>261</v>
      </c>
      <c r="B129" s="64" t="s">
        <v>261</v>
      </c>
      <c r="C129" s="65" t="s">
        <v>3730</v>
      </c>
      <c r="D129" s="66">
        <v>10</v>
      </c>
      <c r="E129" s="67" t="s">
        <v>136</v>
      </c>
      <c r="F129" s="68">
        <v>12</v>
      </c>
      <c r="G129" s="65"/>
      <c r="H129" s="69"/>
      <c r="I129" s="70"/>
      <c r="J129" s="70"/>
      <c r="K129" s="34" t="s">
        <v>65</v>
      </c>
      <c r="L129" s="77">
        <v>129</v>
      </c>
      <c r="M129" s="77"/>
      <c r="N129" s="72"/>
      <c r="O129" s="79" t="s">
        <v>176</v>
      </c>
      <c r="P129" s="81">
        <v>43632.708333333336</v>
      </c>
      <c r="Q129" s="79" t="s">
        <v>409</v>
      </c>
      <c r="R129" s="79"/>
      <c r="S129" s="79"/>
      <c r="T129" s="79" t="s">
        <v>739</v>
      </c>
      <c r="U129" s="82" t="s">
        <v>798</v>
      </c>
      <c r="V129" s="82" t="s">
        <v>798</v>
      </c>
      <c r="W129" s="81">
        <v>43632.708333333336</v>
      </c>
      <c r="X129" s="82" t="s">
        <v>996</v>
      </c>
      <c r="Y129" s="79"/>
      <c r="Z129" s="79"/>
      <c r="AA129" s="85" t="s">
        <v>1272</v>
      </c>
      <c r="AB129" s="79"/>
      <c r="AC129" s="79" t="b">
        <v>0</v>
      </c>
      <c r="AD129" s="79">
        <v>1</v>
      </c>
      <c r="AE129" s="85" t="s">
        <v>1504</v>
      </c>
      <c r="AF129" s="79" t="b">
        <v>0</v>
      </c>
      <c r="AG129" s="79" t="s">
        <v>1555</v>
      </c>
      <c r="AH129" s="79"/>
      <c r="AI129" s="85" t="s">
        <v>1504</v>
      </c>
      <c r="AJ129" s="79" t="b">
        <v>0</v>
      </c>
      <c r="AK129" s="79">
        <v>0</v>
      </c>
      <c r="AL129" s="85" t="s">
        <v>1504</v>
      </c>
      <c r="AM129" s="79" t="s">
        <v>1574</v>
      </c>
      <c r="AN129" s="79" t="b">
        <v>0</v>
      </c>
      <c r="AO129" s="85" t="s">
        <v>1272</v>
      </c>
      <c r="AP129" s="79" t="s">
        <v>176</v>
      </c>
      <c r="AQ129" s="79">
        <v>0</v>
      </c>
      <c r="AR129" s="79">
        <v>0</v>
      </c>
      <c r="AS129" s="79"/>
      <c r="AT129" s="79"/>
      <c r="AU129" s="79"/>
      <c r="AV129" s="79"/>
      <c r="AW129" s="79"/>
      <c r="AX129" s="79"/>
      <c r="AY129" s="79"/>
      <c r="AZ129" s="79"/>
      <c r="BA129">
        <v>12</v>
      </c>
      <c r="BB129" s="78" t="str">
        <f>REPLACE(INDEX(GroupVertices[Group],MATCH(Edges[[#This Row],[Vertex 1]],GroupVertices[Vertex],0)),1,1,"")</f>
        <v>13</v>
      </c>
      <c r="BC129" s="78" t="str">
        <f>REPLACE(INDEX(GroupVertices[Group],MATCH(Edges[[#This Row],[Vertex 2]],GroupVertices[Vertex],0)),1,1,"")</f>
        <v>13</v>
      </c>
      <c r="BD129" s="48">
        <v>0</v>
      </c>
      <c r="BE129" s="49">
        <v>0</v>
      </c>
      <c r="BF129" s="48">
        <v>0</v>
      </c>
      <c r="BG129" s="49">
        <v>0</v>
      </c>
      <c r="BH129" s="48">
        <v>0</v>
      </c>
      <c r="BI129" s="49">
        <v>0</v>
      </c>
      <c r="BJ129" s="48">
        <v>27</v>
      </c>
      <c r="BK129" s="49">
        <v>100</v>
      </c>
      <c r="BL129" s="48">
        <v>27</v>
      </c>
    </row>
    <row r="130" spans="1:64" ht="15">
      <c r="A130" s="64" t="s">
        <v>261</v>
      </c>
      <c r="B130" s="64" t="s">
        <v>261</v>
      </c>
      <c r="C130" s="65" t="s">
        <v>3730</v>
      </c>
      <c r="D130" s="66">
        <v>10</v>
      </c>
      <c r="E130" s="67" t="s">
        <v>136</v>
      </c>
      <c r="F130" s="68">
        <v>12</v>
      </c>
      <c r="G130" s="65"/>
      <c r="H130" s="69"/>
      <c r="I130" s="70"/>
      <c r="J130" s="70"/>
      <c r="K130" s="34" t="s">
        <v>65</v>
      </c>
      <c r="L130" s="77">
        <v>130</v>
      </c>
      <c r="M130" s="77"/>
      <c r="N130" s="72"/>
      <c r="O130" s="79" t="s">
        <v>176</v>
      </c>
      <c r="P130" s="81">
        <v>43632.958333333336</v>
      </c>
      <c r="Q130" s="79" t="s">
        <v>406</v>
      </c>
      <c r="R130" s="79"/>
      <c r="S130" s="79"/>
      <c r="T130" s="79" t="s">
        <v>718</v>
      </c>
      <c r="U130" s="79"/>
      <c r="V130" s="82" t="s">
        <v>888</v>
      </c>
      <c r="W130" s="81">
        <v>43632.958333333336</v>
      </c>
      <c r="X130" s="82" t="s">
        <v>997</v>
      </c>
      <c r="Y130" s="79"/>
      <c r="Z130" s="79"/>
      <c r="AA130" s="85" t="s">
        <v>1273</v>
      </c>
      <c r="AB130" s="79"/>
      <c r="AC130" s="79" t="b">
        <v>0</v>
      </c>
      <c r="AD130" s="79">
        <v>0</v>
      </c>
      <c r="AE130" s="85" t="s">
        <v>1504</v>
      </c>
      <c r="AF130" s="79" t="b">
        <v>0</v>
      </c>
      <c r="AG130" s="79" t="s">
        <v>1555</v>
      </c>
      <c r="AH130" s="79"/>
      <c r="AI130" s="85" t="s">
        <v>1504</v>
      </c>
      <c r="AJ130" s="79" t="b">
        <v>0</v>
      </c>
      <c r="AK130" s="79">
        <v>0</v>
      </c>
      <c r="AL130" s="85" t="s">
        <v>1504</v>
      </c>
      <c r="AM130" s="79" t="s">
        <v>1574</v>
      </c>
      <c r="AN130" s="79" t="b">
        <v>0</v>
      </c>
      <c r="AO130" s="85" t="s">
        <v>1273</v>
      </c>
      <c r="AP130" s="79" t="s">
        <v>176</v>
      </c>
      <c r="AQ130" s="79">
        <v>0</v>
      </c>
      <c r="AR130" s="79">
        <v>0</v>
      </c>
      <c r="AS130" s="79"/>
      <c r="AT130" s="79"/>
      <c r="AU130" s="79"/>
      <c r="AV130" s="79"/>
      <c r="AW130" s="79"/>
      <c r="AX130" s="79"/>
      <c r="AY130" s="79"/>
      <c r="AZ130" s="79"/>
      <c r="BA130">
        <v>12</v>
      </c>
      <c r="BB130" s="78" t="str">
        <f>REPLACE(INDEX(GroupVertices[Group],MATCH(Edges[[#This Row],[Vertex 1]],GroupVertices[Vertex],0)),1,1,"")</f>
        <v>13</v>
      </c>
      <c r="BC130" s="78" t="str">
        <f>REPLACE(INDEX(GroupVertices[Group],MATCH(Edges[[#This Row],[Vertex 2]],GroupVertices[Vertex],0)),1,1,"")</f>
        <v>13</v>
      </c>
      <c r="BD130" s="48">
        <v>0</v>
      </c>
      <c r="BE130" s="49">
        <v>0</v>
      </c>
      <c r="BF130" s="48">
        <v>0</v>
      </c>
      <c r="BG130" s="49">
        <v>0</v>
      </c>
      <c r="BH130" s="48">
        <v>0</v>
      </c>
      <c r="BI130" s="49">
        <v>0</v>
      </c>
      <c r="BJ130" s="48">
        <v>30</v>
      </c>
      <c r="BK130" s="49">
        <v>100</v>
      </c>
      <c r="BL130" s="48">
        <v>30</v>
      </c>
    </row>
    <row r="131" spans="1:64" ht="15">
      <c r="A131" s="64" t="s">
        <v>262</v>
      </c>
      <c r="B131" s="64" t="s">
        <v>302</v>
      </c>
      <c r="C131" s="65" t="s">
        <v>3730</v>
      </c>
      <c r="D131" s="66">
        <v>10</v>
      </c>
      <c r="E131" s="67" t="s">
        <v>136</v>
      </c>
      <c r="F131" s="68">
        <v>12</v>
      </c>
      <c r="G131" s="65"/>
      <c r="H131" s="69"/>
      <c r="I131" s="70"/>
      <c r="J131" s="70"/>
      <c r="K131" s="34" t="s">
        <v>65</v>
      </c>
      <c r="L131" s="77">
        <v>131</v>
      </c>
      <c r="M131" s="77"/>
      <c r="N131" s="72"/>
      <c r="O131" s="79" t="s">
        <v>349</v>
      </c>
      <c r="P131" s="81">
        <v>43617.872094907405</v>
      </c>
      <c r="Q131" s="79" t="s">
        <v>410</v>
      </c>
      <c r="R131" s="82" t="s">
        <v>603</v>
      </c>
      <c r="S131" s="79" t="s">
        <v>683</v>
      </c>
      <c r="T131" s="79" t="s">
        <v>718</v>
      </c>
      <c r="U131" s="79"/>
      <c r="V131" s="82" t="s">
        <v>889</v>
      </c>
      <c r="W131" s="81">
        <v>43617.872094907405</v>
      </c>
      <c r="X131" s="82" t="s">
        <v>998</v>
      </c>
      <c r="Y131" s="79"/>
      <c r="Z131" s="79"/>
      <c r="AA131" s="85" t="s">
        <v>1274</v>
      </c>
      <c r="AB131" s="79"/>
      <c r="AC131" s="79" t="b">
        <v>0</v>
      </c>
      <c r="AD131" s="79">
        <v>0</v>
      </c>
      <c r="AE131" s="85" t="s">
        <v>1504</v>
      </c>
      <c r="AF131" s="79" t="b">
        <v>0</v>
      </c>
      <c r="AG131" s="79" t="s">
        <v>1553</v>
      </c>
      <c r="AH131" s="79"/>
      <c r="AI131" s="85" t="s">
        <v>1504</v>
      </c>
      <c r="AJ131" s="79" t="b">
        <v>0</v>
      </c>
      <c r="AK131" s="79">
        <v>1</v>
      </c>
      <c r="AL131" s="85" t="s">
        <v>1504</v>
      </c>
      <c r="AM131" s="79" t="s">
        <v>1567</v>
      </c>
      <c r="AN131" s="79" t="b">
        <v>0</v>
      </c>
      <c r="AO131" s="85" t="s">
        <v>1274</v>
      </c>
      <c r="AP131" s="79" t="s">
        <v>176</v>
      </c>
      <c r="AQ131" s="79">
        <v>0</v>
      </c>
      <c r="AR131" s="79">
        <v>0</v>
      </c>
      <c r="AS131" s="79"/>
      <c r="AT131" s="79"/>
      <c r="AU131" s="79"/>
      <c r="AV131" s="79"/>
      <c r="AW131" s="79"/>
      <c r="AX131" s="79"/>
      <c r="AY131" s="79"/>
      <c r="AZ131" s="79"/>
      <c r="BA131">
        <v>24</v>
      </c>
      <c r="BB131" s="78" t="str">
        <f>REPLACE(INDEX(GroupVertices[Group],MATCH(Edges[[#This Row],[Vertex 1]],GroupVertices[Vertex],0)),1,1,"")</f>
        <v>6</v>
      </c>
      <c r="BC131" s="78" t="str">
        <f>REPLACE(INDEX(GroupVertices[Group],MATCH(Edges[[#This Row],[Vertex 2]],GroupVertices[Vertex],0)),1,1,"")</f>
        <v>6</v>
      </c>
      <c r="BD131" s="48">
        <v>1</v>
      </c>
      <c r="BE131" s="49">
        <v>6.666666666666667</v>
      </c>
      <c r="BF131" s="48">
        <v>0</v>
      </c>
      <c r="BG131" s="49">
        <v>0</v>
      </c>
      <c r="BH131" s="48">
        <v>0</v>
      </c>
      <c r="BI131" s="49">
        <v>0</v>
      </c>
      <c r="BJ131" s="48">
        <v>14</v>
      </c>
      <c r="BK131" s="49">
        <v>93.33333333333333</v>
      </c>
      <c r="BL131" s="48">
        <v>15</v>
      </c>
    </row>
    <row r="132" spans="1:64" ht="15">
      <c r="A132" s="64" t="s">
        <v>262</v>
      </c>
      <c r="B132" s="64" t="s">
        <v>302</v>
      </c>
      <c r="C132" s="65" t="s">
        <v>3730</v>
      </c>
      <c r="D132" s="66">
        <v>10</v>
      </c>
      <c r="E132" s="67" t="s">
        <v>136</v>
      </c>
      <c r="F132" s="68">
        <v>12</v>
      </c>
      <c r="G132" s="65"/>
      <c r="H132" s="69"/>
      <c r="I132" s="70"/>
      <c r="J132" s="70"/>
      <c r="K132" s="34" t="s">
        <v>65</v>
      </c>
      <c r="L132" s="77">
        <v>132</v>
      </c>
      <c r="M132" s="77"/>
      <c r="N132" s="72"/>
      <c r="O132" s="79" t="s">
        <v>349</v>
      </c>
      <c r="P132" s="81">
        <v>43617.872569444444</v>
      </c>
      <c r="Q132" s="79" t="s">
        <v>411</v>
      </c>
      <c r="R132" s="82" t="s">
        <v>613</v>
      </c>
      <c r="S132" s="79" t="s">
        <v>683</v>
      </c>
      <c r="T132" s="79" t="s">
        <v>718</v>
      </c>
      <c r="U132" s="79"/>
      <c r="V132" s="82" t="s">
        <v>889</v>
      </c>
      <c r="W132" s="81">
        <v>43617.872569444444</v>
      </c>
      <c r="X132" s="82" t="s">
        <v>999</v>
      </c>
      <c r="Y132" s="79"/>
      <c r="Z132" s="79"/>
      <c r="AA132" s="85" t="s">
        <v>1275</v>
      </c>
      <c r="AB132" s="79"/>
      <c r="AC132" s="79" t="b">
        <v>0</v>
      </c>
      <c r="AD132" s="79">
        <v>0</v>
      </c>
      <c r="AE132" s="85" t="s">
        <v>1504</v>
      </c>
      <c r="AF132" s="79" t="b">
        <v>0</v>
      </c>
      <c r="AG132" s="79" t="s">
        <v>1553</v>
      </c>
      <c r="AH132" s="79"/>
      <c r="AI132" s="85" t="s">
        <v>1504</v>
      </c>
      <c r="AJ132" s="79" t="b">
        <v>0</v>
      </c>
      <c r="AK132" s="79">
        <v>0</v>
      </c>
      <c r="AL132" s="85" t="s">
        <v>1504</v>
      </c>
      <c r="AM132" s="79" t="s">
        <v>1567</v>
      </c>
      <c r="AN132" s="79" t="b">
        <v>0</v>
      </c>
      <c r="AO132" s="85" t="s">
        <v>1275</v>
      </c>
      <c r="AP132" s="79" t="s">
        <v>176</v>
      </c>
      <c r="AQ132" s="79">
        <v>0</v>
      </c>
      <c r="AR132" s="79">
        <v>0</v>
      </c>
      <c r="AS132" s="79"/>
      <c r="AT132" s="79"/>
      <c r="AU132" s="79"/>
      <c r="AV132" s="79"/>
      <c r="AW132" s="79"/>
      <c r="AX132" s="79"/>
      <c r="AY132" s="79"/>
      <c r="AZ132" s="79"/>
      <c r="BA132">
        <v>24</v>
      </c>
      <c r="BB132" s="78" t="str">
        <f>REPLACE(INDEX(GroupVertices[Group],MATCH(Edges[[#This Row],[Vertex 1]],GroupVertices[Vertex],0)),1,1,"")</f>
        <v>6</v>
      </c>
      <c r="BC132" s="78" t="str">
        <f>REPLACE(INDEX(GroupVertices[Group],MATCH(Edges[[#This Row],[Vertex 2]],GroupVertices[Vertex],0)),1,1,"")</f>
        <v>6</v>
      </c>
      <c r="BD132" s="48">
        <v>0</v>
      </c>
      <c r="BE132" s="49">
        <v>0</v>
      </c>
      <c r="BF132" s="48">
        <v>0</v>
      </c>
      <c r="BG132" s="49">
        <v>0</v>
      </c>
      <c r="BH132" s="48">
        <v>0</v>
      </c>
      <c r="BI132" s="49">
        <v>0</v>
      </c>
      <c r="BJ132" s="48">
        <v>18</v>
      </c>
      <c r="BK132" s="49">
        <v>100</v>
      </c>
      <c r="BL132" s="48">
        <v>18</v>
      </c>
    </row>
    <row r="133" spans="1:64" ht="15">
      <c r="A133" s="64" t="s">
        <v>262</v>
      </c>
      <c r="B133" s="64" t="s">
        <v>302</v>
      </c>
      <c r="C133" s="65" t="s">
        <v>3730</v>
      </c>
      <c r="D133" s="66">
        <v>10</v>
      </c>
      <c r="E133" s="67" t="s">
        <v>136</v>
      </c>
      <c r="F133" s="68">
        <v>12</v>
      </c>
      <c r="G133" s="65"/>
      <c r="H133" s="69"/>
      <c r="I133" s="70"/>
      <c r="J133" s="70"/>
      <c r="K133" s="34" t="s">
        <v>65</v>
      </c>
      <c r="L133" s="77">
        <v>133</v>
      </c>
      <c r="M133" s="77"/>
      <c r="N133" s="72"/>
      <c r="O133" s="79" t="s">
        <v>349</v>
      </c>
      <c r="P133" s="81">
        <v>43617.941157407404</v>
      </c>
      <c r="Q133" s="79" t="s">
        <v>412</v>
      </c>
      <c r="R133" s="82" t="s">
        <v>603</v>
      </c>
      <c r="S133" s="79" t="s">
        <v>683</v>
      </c>
      <c r="T133" s="79" t="s">
        <v>718</v>
      </c>
      <c r="U133" s="79"/>
      <c r="V133" s="82" t="s">
        <v>889</v>
      </c>
      <c r="W133" s="81">
        <v>43617.941157407404</v>
      </c>
      <c r="X133" s="82" t="s">
        <v>1000</v>
      </c>
      <c r="Y133" s="79"/>
      <c r="Z133" s="79"/>
      <c r="AA133" s="85" t="s">
        <v>1276</v>
      </c>
      <c r="AB133" s="79"/>
      <c r="AC133" s="79" t="b">
        <v>0</v>
      </c>
      <c r="AD133" s="79">
        <v>0</v>
      </c>
      <c r="AE133" s="85" t="s">
        <v>1504</v>
      </c>
      <c r="AF133" s="79" t="b">
        <v>0</v>
      </c>
      <c r="AG133" s="79" t="s">
        <v>1553</v>
      </c>
      <c r="AH133" s="79"/>
      <c r="AI133" s="85" t="s">
        <v>1504</v>
      </c>
      <c r="AJ133" s="79" t="b">
        <v>0</v>
      </c>
      <c r="AK133" s="79">
        <v>0</v>
      </c>
      <c r="AL133" s="85" t="s">
        <v>1504</v>
      </c>
      <c r="AM133" s="79" t="s">
        <v>1567</v>
      </c>
      <c r="AN133" s="79" t="b">
        <v>0</v>
      </c>
      <c r="AO133" s="85" t="s">
        <v>1276</v>
      </c>
      <c r="AP133" s="79" t="s">
        <v>176</v>
      </c>
      <c r="AQ133" s="79">
        <v>0</v>
      </c>
      <c r="AR133" s="79">
        <v>0</v>
      </c>
      <c r="AS133" s="79"/>
      <c r="AT133" s="79"/>
      <c r="AU133" s="79"/>
      <c r="AV133" s="79"/>
      <c r="AW133" s="79"/>
      <c r="AX133" s="79"/>
      <c r="AY133" s="79"/>
      <c r="AZ133" s="79"/>
      <c r="BA133">
        <v>24</v>
      </c>
      <c r="BB133" s="78" t="str">
        <f>REPLACE(INDEX(GroupVertices[Group],MATCH(Edges[[#This Row],[Vertex 1]],GroupVertices[Vertex],0)),1,1,"")</f>
        <v>6</v>
      </c>
      <c r="BC133" s="78" t="str">
        <f>REPLACE(INDEX(GroupVertices[Group],MATCH(Edges[[#This Row],[Vertex 2]],GroupVertices[Vertex],0)),1,1,"")</f>
        <v>6</v>
      </c>
      <c r="BD133" s="48">
        <v>1</v>
      </c>
      <c r="BE133" s="49">
        <v>7.6923076923076925</v>
      </c>
      <c r="BF133" s="48">
        <v>0</v>
      </c>
      <c r="BG133" s="49">
        <v>0</v>
      </c>
      <c r="BH133" s="48">
        <v>0</v>
      </c>
      <c r="BI133" s="49">
        <v>0</v>
      </c>
      <c r="BJ133" s="48">
        <v>12</v>
      </c>
      <c r="BK133" s="49">
        <v>92.3076923076923</v>
      </c>
      <c r="BL133" s="48">
        <v>13</v>
      </c>
    </row>
    <row r="134" spans="1:64" ht="15">
      <c r="A134" s="64" t="s">
        <v>262</v>
      </c>
      <c r="B134" s="64" t="s">
        <v>302</v>
      </c>
      <c r="C134" s="65" t="s">
        <v>3730</v>
      </c>
      <c r="D134" s="66">
        <v>10</v>
      </c>
      <c r="E134" s="67" t="s">
        <v>136</v>
      </c>
      <c r="F134" s="68">
        <v>12</v>
      </c>
      <c r="G134" s="65"/>
      <c r="H134" s="69"/>
      <c r="I134" s="70"/>
      <c r="J134" s="70"/>
      <c r="K134" s="34" t="s">
        <v>65</v>
      </c>
      <c r="L134" s="77">
        <v>134</v>
      </c>
      <c r="M134" s="77"/>
      <c r="N134" s="72"/>
      <c r="O134" s="79" t="s">
        <v>349</v>
      </c>
      <c r="P134" s="81">
        <v>43617.942025462966</v>
      </c>
      <c r="Q134" s="79" t="s">
        <v>413</v>
      </c>
      <c r="R134" s="82" t="s">
        <v>603</v>
      </c>
      <c r="S134" s="79" t="s">
        <v>683</v>
      </c>
      <c r="T134" s="79" t="s">
        <v>740</v>
      </c>
      <c r="U134" s="79"/>
      <c r="V134" s="82" t="s">
        <v>889</v>
      </c>
      <c r="W134" s="81">
        <v>43617.942025462966</v>
      </c>
      <c r="X134" s="82" t="s">
        <v>1001</v>
      </c>
      <c r="Y134" s="79"/>
      <c r="Z134" s="79"/>
      <c r="AA134" s="85" t="s">
        <v>1277</v>
      </c>
      <c r="AB134" s="79"/>
      <c r="AC134" s="79" t="b">
        <v>0</v>
      </c>
      <c r="AD134" s="79">
        <v>0</v>
      </c>
      <c r="AE134" s="85" t="s">
        <v>1504</v>
      </c>
      <c r="AF134" s="79" t="b">
        <v>0</v>
      </c>
      <c r="AG134" s="79" t="s">
        <v>1553</v>
      </c>
      <c r="AH134" s="79"/>
      <c r="AI134" s="85" t="s">
        <v>1504</v>
      </c>
      <c r="AJ134" s="79" t="b">
        <v>0</v>
      </c>
      <c r="AK134" s="79">
        <v>0</v>
      </c>
      <c r="AL134" s="85" t="s">
        <v>1504</v>
      </c>
      <c r="AM134" s="79" t="s">
        <v>1567</v>
      </c>
      <c r="AN134" s="79" t="b">
        <v>0</v>
      </c>
      <c r="AO134" s="85" t="s">
        <v>1277</v>
      </c>
      <c r="AP134" s="79" t="s">
        <v>176</v>
      </c>
      <c r="AQ134" s="79">
        <v>0</v>
      </c>
      <c r="AR134" s="79">
        <v>0</v>
      </c>
      <c r="AS134" s="79"/>
      <c r="AT134" s="79"/>
      <c r="AU134" s="79"/>
      <c r="AV134" s="79"/>
      <c r="AW134" s="79"/>
      <c r="AX134" s="79"/>
      <c r="AY134" s="79"/>
      <c r="AZ134" s="79"/>
      <c r="BA134">
        <v>24</v>
      </c>
      <c r="BB134" s="78" t="str">
        <f>REPLACE(INDEX(GroupVertices[Group],MATCH(Edges[[#This Row],[Vertex 1]],GroupVertices[Vertex],0)),1,1,"")</f>
        <v>6</v>
      </c>
      <c r="BC134" s="78" t="str">
        <f>REPLACE(INDEX(GroupVertices[Group],MATCH(Edges[[#This Row],[Vertex 2]],GroupVertices[Vertex],0)),1,1,"")</f>
        <v>6</v>
      </c>
      <c r="BD134" s="48">
        <v>1</v>
      </c>
      <c r="BE134" s="49">
        <v>5.555555555555555</v>
      </c>
      <c r="BF134" s="48">
        <v>0</v>
      </c>
      <c r="BG134" s="49">
        <v>0</v>
      </c>
      <c r="BH134" s="48">
        <v>0</v>
      </c>
      <c r="BI134" s="49">
        <v>0</v>
      </c>
      <c r="BJ134" s="48">
        <v>17</v>
      </c>
      <c r="BK134" s="49">
        <v>94.44444444444444</v>
      </c>
      <c r="BL134" s="48">
        <v>18</v>
      </c>
    </row>
    <row r="135" spans="1:64" ht="15">
      <c r="A135" s="64" t="s">
        <v>262</v>
      </c>
      <c r="B135" s="64" t="s">
        <v>302</v>
      </c>
      <c r="C135" s="65" t="s">
        <v>3730</v>
      </c>
      <c r="D135" s="66">
        <v>10</v>
      </c>
      <c r="E135" s="67" t="s">
        <v>136</v>
      </c>
      <c r="F135" s="68">
        <v>12</v>
      </c>
      <c r="G135" s="65"/>
      <c r="H135" s="69"/>
      <c r="I135" s="70"/>
      <c r="J135" s="70"/>
      <c r="K135" s="34" t="s">
        <v>65</v>
      </c>
      <c r="L135" s="77">
        <v>135</v>
      </c>
      <c r="M135" s="77"/>
      <c r="N135" s="72"/>
      <c r="O135" s="79" t="s">
        <v>349</v>
      </c>
      <c r="P135" s="81">
        <v>43618.04800925926</v>
      </c>
      <c r="Q135" s="79" t="s">
        <v>414</v>
      </c>
      <c r="R135" s="82" t="s">
        <v>603</v>
      </c>
      <c r="S135" s="79" t="s">
        <v>683</v>
      </c>
      <c r="T135" s="79" t="s">
        <v>718</v>
      </c>
      <c r="U135" s="79"/>
      <c r="V135" s="82" t="s">
        <v>889</v>
      </c>
      <c r="W135" s="81">
        <v>43618.04800925926</v>
      </c>
      <c r="X135" s="82" t="s">
        <v>1002</v>
      </c>
      <c r="Y135" s="79"/>
      <c r="Z135" s="79"/>
      <c r="AA135" s="85" t="s">
        <v>1278</v>
      </c>
      <c r="AB135" s="79"/>
      <c r="AC135" s="79" t="b">
        <v>0</v>
      </c>
      <c r="AD135" s="79">
        <v>0</v>
      </c>
      <c r="AE135" s="85" t="s">
        <v>1504</v>
      </c>
      <c r="AF135" s="79" t="b">
        <v>0</v>
      </c>
      <c r="AG135" s="79" t="s">
        <v>1553</v>
      </c>
      <c r="AH135" s="79"/>
      <c r="AI135" s="85" t="s">
        <v>1504</v>
      </c>
      <c r="AJ135" s="79" t="b">
        <v>0</v>
      </c>
      <c r="AK135" s="79">
        <v>1</v>
      </c>
      <c r="AL135" s="85" t="s">
        <v>1504</v>
      </c>
      <c r="AM135" s="79" t="s">
        <v>1567</v>
      </c>
      <c r="AN135" s="79" t="b">
        <v>0</v>
      </c>
      <c r="AO135" s="85" t="s">
        <v>1278</v>
      </c>
      <c r="AP135" s="79" t="s">
        <v>176</v>
      </c>
      <c r="AQ135" s="79">
        <v>0</v>
      </c>
      <c r="AR135" s="79">
        <v>0</v>
      </c>
      <c r="AS135" s="79"/>
      <c r="AT135" s="79"/>
      <c r="AU135" s="79"/>
      <c r="AV135" s="79"/>
      <c r="AW135" s="79"/>
      <c r="AX135" s="79"/>
      <c r="AY135" s="79"/>
      <c r="AZ135" s="79"/>
      <c r="BA135">
        <v>24</v>
      </c>
      <c r="BB135" s="78" t="str">
        <f>REPLACE(INDEX(GroupVertices[Group],MATCH(Edges[[#This Row],[Vertex 1]],GroupVertices[Vertex],0)),1,1,"")</f>
        <v>6</v>
      </c>
      <c r="BC135" s="78" t="str">
        <f>REPLACE(INDEX(GroupVertices[Group],MATCH(Edges[[#This Row],[Vertex 2]],GroupVertices[Vertex],0)),1,1,"")</f>
        <v>6</v>
      </c>
      <c r="BD135" s="48">
        <v>1</v>
      </c>
      <c r="BE135" s="49">
        <v>8.333333333333334</v>
      </c>
      <c r="BF135" s="48">
        <v>0</v>
      </c>
      <c r="BG135" s="49">
        <v>0</v>
      </c>
      <c r="BH135" s="48">
        <v>0</v>
      </c>
      <c r="BI135" s="49">
        <v>0</v>
      </c>
      <c r="BJ135" s="48">
        <v>11</v>
      </c>
      <c r="BK135" s="49">
        <v>91.66666666666667</v>
      </c>
      <c r="BL135" s="48">
        <v>12</v>
      </c>
    </row>
    <row r="136" spans="1:64" ht="15">
      <c r="A136" s="64" t="s">
        <v>262</v>
      </c>
      <c r="B136" s="64" t="s">
        <v>302</v>
      </c>
      <c r="C136" s="65" t="s">
        <v>3730</v>
      </c>
      <c r="D136" s="66">
        <v>10</v>
      </c>
      <c r="E136" s="67" t="s">
        <v>136</v>
      </c>
      <c r="F136" s="68">
        <v>12</v>
      </c>
      <c r="G136" s="65"/>
      <c r="H136" s="69"/>
      <c r="I136" s="70"/>
      <c r="J136" s="70"/>
      <c r="K136" s="34" t="s">
        <v>65</v>
      </c>
      <c r="L136" s="77">
        <v>136</v>
      </c>
      <c r="M136" s="77"/>
      <c r="N136" s="72"/>
      <c r="O136" s="79" t="s">
        <v>349</v>
      </c>
      <c r="P136" s="81">
        <v>43618.62297453704</v>
      </c>
      <c r="Q136" s="79" t="s">
        <v>415</v>
      </c>
      <c r="R136" s="82" t="s">
        <v>613</v>
      </c>
      <c r="S136" s="79" t="s">
        <v>683</v>
      </c>
      <c r="T136" s="79" t="s">
        <v>741</v>
      </c>
      <c r="U136" s="79"/>
      <c r="V136" s="82" t="s">
        <v>889</v>
      </c>
      <c r="W136" s="81">
        <v>43618.62297453704</v>
      </c>
      <c r="X136" s="82" t="s">
        <v>1003</v>
      </c>
      <c r="Y136" s="79"/>
      <c r="Z136" s="79"/>
      <c r="AA136" s="85" t="s">
        <v>1279</v>
      </c>
      <c r="AB136" s="79"/>
      <c r="AC136" s="79" t="b">
        <v>0</v>
      </c>
      <c r="AD136" s="79">
        <v>0</v>
      </c>
      <c r="AE136" s="85" t="s">
        <v>1504</v>
      </c>
      <c r="AF136" s="79" t="b">
        <v>0</v>
      </c>
      <c r="AG136" s="79" t="s">
        <v>1553</v>
      </c>
      <c r="AH136" s="79"/>
      <c r="AI136" s="85" t="s">
        <v>1504</v>
      </c>
      <c r="AJ136" s="79" t="b">
        <v>0</v>
      </c>
      <c r="AK136" s="79">
        <v>0</v>
      </c>
      <c r="AL136" s="85" t="s">
        <v>1504</v>
      </c>
      <c r="AM136" s="79" t="s">
        <v>1567</v>
      </c>
      <c r="AN136" s="79" t="b">
        <v>0</v>
      </c>
      <c r="AO136" s="85" t="s">
        <v>1279</v>
      </c>
      <c r="AP136" s="79" t="s">
        <v>176</v>
      </c>
      <c r="AQ136" s="79">
        <v>0</v>
      </c>
      <c r="AR136" s="79">
        <v>0</v>
      </c>
      <c r="AS136" s="79"/>
      <c r="AT136" s="79"/>
      <c r="AU136" s="79"/>
      <c r="AV136" s="79"/>
      <c r="AW136" s="79"/>
      <c r="AX136" s="79"/>
      <c r="AY136" s="79"/>
      <c r="AZ136" s="79"/>
      <c r="BA136">
        <v>24</v>
      </c>
      <c r="BB136" s="78" t="str">
        <f>REPLACE(INDEX(GroupVertices[Group],MATCH(Edges[[#This Row],[Vertex 1]],GroupVertices[Vertex],0)),1,1,"")</f>
        <v>6</v>
      </c>
      <c r="BC136" s="78" t="str">
        <f>REPLACE(INDEX(GroupVertices[Group],MATCH(Edges[[#This Row],[Vertex 2]],GroupVertices[Vertex],0)),1,1,"")</f>
        <v>6</v>
      </c>
      <c r="BD136" s="48">
        <v>0</v>
      </c>
      <c r="BE136" s="49">
        <v>0</v>
      </c>
      <c r="BF136" s="48">
        <v>0</v>
      </c>
      <c r="BG136" s="49">
        <v>0</v>
      </c>
      <c r="BH136" s="48">
        <v>0</v>
      </c>
      <c r="BI136" s="49">
        <v>0</v>
      </c>
      <c r="BJ136" s="48">
        <v>21</v>
      </c>
      <c r="BK136" s="49">
        <v>100</v>
      </c>
      <c r="BL136" s="48">
        <v>21</v>
      </c>
    </row>
    <row r="137" spans="1:64" ht="15">
      <c r="A137" s="64" t="s">
        <v>262</v>
      </c>
      <c r="B137" s="64" t="s">
        <v>302</v>
      </c>
      <c r="C137" s="65" t="s">
        <v>3730</v>
      </c>
      <c r="D137" s="66">
        <v>10</v>
      </c>
      <c r="E137" s="67" t="s">
        <v>136</v>
      </c>
      <c r="F137" s="68">
        <v>12</v>
      </c>
      <c r="G137" s="65"/>
      <c r="H137" s="69"/>
      <c r="I137" s="70"/>
      <c r="J137" s="70"/>
      <c r="K137" s="34" t="s">
        <v>65</v>
      </c>
      <c r="L137" s="77">
        <v>137</v>
      </c>
      <c r="M137" s="77"/>
      <c r="N137" s="72"/>
      <c r="O137" s="79" t="s">
        <v>349</v>
      </c>
      <c r="P137" s="81">
        <v>43618.68467592593</v>
      </c>
      <c r="Q137" s="79" t="s">
        <v>416</v>
      </c>
      <c r="R137" s="82" t="s">
        <v>614</v>
      </c>
      <c r="S137" s="79" t="s">
        <v>683</v>
      </c>
      <c r="T137" s="79" t="s">
        <v>742</v>
      </c>
      <c r="U137" s="79"/>
      <c r="V137" s="82" t="s">
        <v>889</v>
      </c>
      <c r="W137" s="81">
        <v>43618.68467592593</v>
      </c>
      <c r="X137" s="82" t="s">
        <v>1004</v>
      </c>
      <c r="Y137" s="79"/>
      <c r="Z137" s="79"/>
      <c r="AA137" s="85" t="s">
        <v>1280</v>
      </c>
      <c r="AB137" s="79"/>
      <c r="AC137" s="79" t="b">
        <v>0</v>
      </c>
      <c r="AD137" s="79">
        <v>0</v>
      </c>
      <c r="AE137" s="85" t="s">
        <v>1504</v>
      </c>
      <c r="AF137" s="79" t="b">
        <v>0</v>
      </c>
      <c r="AG137" s="79" t="s">
        <v>1553</v>
      </c>
      <c r="AH137" s="79"/>
      <c r="AI137" s="85" t="s">
        <v>1504</v>
      </c>
      <c r="AJ137" s="79" t="b">
        <v>0</v>
      </c>
      <c r="AK137" s="79">
        <v>0</v>
      </c>
      <c r="AL137" s="85" t="s">
        <v>1504</v>
      </c>
      <c r="AM137" s="79" t="s">
        <v>1567</v>
      </c>
      <c r="AN137" s="79" t="b">
        <v>0</v>
      </c>
      <c r="AO137" s="85" t="s">
        <v>1280</v>
      </c>
      <c r="AP137" s="79" t="s">
        <v>176</v>
      </c>
      <c r="AQ137" s="79">
        <v>0</v>
      </c>
      <c r="AR137" s="79">
        <v>0</v>
      </c>
      <c r="AS137" s="79"/>
      <c r="AT137" s="79"/>
      <c r="AU137" s="79"/>
      <c r="AV137" s="79"/>
      <c r="AW137" s="79"/>
      <c r="AX137" s="79"/>
      <c r="AY137" s="79"/>
      <c r="AZ137" s="79"/>
      <c r="BA137">
        <v>24</v>
      </c>
      <c r="BB137" s="78" t="str">
        <f>REPLACE(INDEX(GroupVertices[Group],MATCH(Edges[[#This Row],[Vertex 1]],GroupVertices[Vertex],0)),1,1,"")</f>
        <v>6</v>
      </c>
      <c r="BC137" s="78" t="str">
        <f>REPLACE(INDEX(GroupVertices[Group],MATCH(Edges[[#This Row],[Vertex 2]],GroupVertices[Vertex],0)),1,1,"")</f>
        <v>6</v>
      </c>
      <c r="BD137" s="48">
        <v>1</v>
      </c>
      <c r="BE137" s="49">
        <v>3.8461538461538463</v>
      </c>
      <c r="BF137" s="48">
        <v>0</v>
      </c>
      <c r="BG137" s="49">
        <v>0</v>
      </c>
      <c r="BH137" s="48">
        <v>0</v>
      </c>
      <c r="BI137" s="49">
        <v>0</v>
      </c>
      <c r="BJ137" s="48">
        <v>25</v>
      </c>
      <c r="BK137" s="49">
        <v>96.15384615384616</v>
      </c>
      <c r="BL137" s="48">
        <v>26</v>
      </c>
    </row>
    <row r="138" spans="1:64" ht="15">
      <c r="A138" s="64" t="s">
        <v>262</v>
      </c>
      <c r="B138" s="64" t="s">
        <v>302</v>
      </c>
      <c r="C138" s="65" t="s">
        <v>3730</v>
      </c>
      <c r="D138" s="66">
        <v>10</v>
      </c>
      <c r="E138" s="67" t="s">
        <v>136</v>
      </c>
      <c r="F138" s="68">
        <v>12</v>
      </c>
      <c r="G138" s="65"/>
      <c r="H138" s="69"/>
      <c r="I138" s="70"/>
      <c r="J138" s="70"/>
      <c r="K138" s="34" t="s">
        <v>65</v>
      </c>
      <c r="L138" s="77">
        <v>138</v>
      </c>
      <c r="M138" s="77"/>
      <c r="N138" s="72"/>
      <c r="O138" s="79" t="s">
        <v>349</v>
      </c>
      <c r="P138" s="81">
        <v>43619.788252314815</v>
      </c>
      <c r="Q138" s="79" t="s">
        <v>417</v>
      </c>
      <c r="R138" s="82" t="s">
        <v>613</v>
      </c>
      <c r="S138" s="79" t="s">
        <v>683</v>
      </c>
      <c r="T138" s="79" t="s">
        <v>730</v>
      </c>
      <c r="U138" s="79"/>
      <c r="V138" s="82" t="s">
        <v>889</v>
      </c>
      <c r="W138" s="81">
        <v>43619.788252314815</v>
      </c>
      <c r="X138" s="82" t="s">
        <v>1005</v>
      </c>
      <c r="Y138" s="79"/>
      <c r="Z138" s="79"/>
      <c r="AA138" s="85" t="s">
        <v>1281</v>
      </c>
      <c r="AB138" s="79"/>
      <c r="AC138" s="79" t="b">
        <v>0</v>
      </c>
      <c r="AD138" s="79">
        <v>0</v>
      </c>
      <c r="AE138" s="85" t="s">
        <v>1504</v>
      </c>
      <c r="AF138" s="79" t="b">
        <v>0</v>
      </c>
      <c r="AG138" s="79" t="s">
        <v>1553</v>
      </c>
      <c r="AH138" s="79"/>
      <c r="AI138" s="85" t="s">
        <v>1504</v>
      </c>
      <c r="AJ138" s="79" t="b">
        <v>0</v>
      </c>
      <c r="AK138" s="79">
        <v>0</v>
      </c>
      <c r="AL138" s="85" t="s">
        <v>1504</v>
      </c>
      <c r="AM138" s="79" t="s">
        <v>1567</v>
      </c>
      <c r="AN138" s="79" t="b">
        <v>0</v>
      </c>
      <c r="AO138" s="85" t="s">
        <v>1281</v>
      </c>
      <c r="AP138" s="79" t="s">
        <v>176</v>
      </c>
      <c r="AQ138" s="79">
        <v>0</v>
      </c>
      <c r="AR138" s="79">
        <v>0</v>
      </c>
      <c r="AS138" s="79"/>
      <c r="AT138" s="79"/>
      <c r="AU138" s="79"/>
      <c r="AV138" s="79"/>
      <c r="AW138" s="79"/>
      <c r="AX138" s="79"/>
      <c r="AY138" s="79"/>
      <c r="AZ138" s="79"/>
      <c r="BA138">
        <v>24</v>
      </c>
      <c r="BB138" s="78" t="str">
        <f>REPLACE(INDEX(GroupVertices[Group],MATCH(Edges[[#This Row],[Vertex 1]],GroupVertices[Vertex],0)),1,1,"")</f>
        <v>6</v>
      </c>
      <c r="BC138" s="78" t="str">
        <f>REPLACE(INDEX(GroupVertices[Group],MATCH(Edges[[#This Row],[Vertex 2]],GroupVertices[Vertex],0)),1,1,"")</f>
        <v>6</v>
      </c>
      <c r="BD138" s="48">
        <v>1</v>
      </c>
      <c r="BE138" s="49">
        <v>3.4482758620689653</v>
      </c>
      <c r="BF138" s="48">
        <v>0</v>
      </c>
      <c r="BG138" s="49">
        <v>0</v>
      </c>
      <c r="BH138" s="48">
        <v>0</v>
      </c>
      <c r="BI138" s="49">
        <v>0</v>
      </c>
      <c r="BJ138" s="48">
        <v>28</v>
      </c>
      <c r="BK138" s="49">
        <v>96.55172413793103</v>
      </c>
      <c r="BL138" s="48">
        <v>29</v>
      </c>
    </row>
    <row r="139" spans="1:64" ht="15">
      <c r="A139" s="64" t="s">
        <v>262</v>
      </c>
      <c r="B139" s="64" t="s">
        <v>302</v>
      </c>
      <c r="C139" s="65" t="s">
        <v>3730</v>
      </c>
      <c r="D139" s="66">
        <v>10</v>
      </c>
      <c r="E139" s="67" t="s">
        <v>136</v>
      </c>
      <c r="F139" s="68">
        <v>12</v>
      </c>
      <c r="G139" s="65"/>
      <c r="H139" s="69"/>
      <c r="I139" s="70"/>
      <c r="J139" s="70"/>
      <c r="K139" s="34" t="s">
        <v>65</v>
      </c>
      <c r="L139" s="77">
        <v>139</v>
      </c>
      <c r="M139" s="77"/>
      <c r="N139" s="72"/>
      <c r="O139" s="79" t="s">
        <v>349</v>
      </c>
      <c r="P139" s="81">
        <v>43619.7899537037</v>
      </c>
      <c r="Q139" s="79" t="s">
        <v>410</v>
      </c>
      <c r="R139" s="82" t="s">
        <v>603</v>
      </c>
      <c r="S139" s="79" t="s">
        <v>683</v>
      </c>
      <c r="T139" s="79" t="s">
        <v>718</v>
      </c>
      <c r="U139" s="79"/>
      <c r="V139" s="82" t="s">
        <v>889</v>
      </c>
      <c r="W139" s="81">
        <v>43619.7899537037</v>
      </c>
      <c r="X139" s="82" t="s">
        <v>1006</v>
      </c>
      <c r="Y139" s="79"/>
      <c r="Z139" s="79"/>
      <c r="AA139" s="85" t="s">
        <v>1282</v>
      </c>
      <c r="AB139" s="79"/>
      <c r="AC139" s="79" t="b">
        <v>0</v>
      </c>
      <c r="AD139" s="79">
        <v>0</v>
      </c>
      <c r="AE139" s="85" t="s">
        <v>1504</v>
      </c>
      <c r="AF139" s="79" t="b">
        <v>0</v>
      </c>
      <c r="AG139" s="79" t="s">
        <v>1553</v>
      </c>
      <c r="AH139" s="79"/>
      <c r="AI139" s="85" t="s">
        <v>1504</v>
      </c>
      <c r="AJ139" s="79" t="b">
        <v>0</v>
      </c>
      <c r="AK139" s="79">
        <v>0</v>
      </c>
      <c r="AL139" s="85" t="s">
        <v>1504</v>
      </c>
      <c r="AM139" s="79" t="s">
        <v>1567</v>
      </c>
      <c r="AN139" s="79" t="b">
        <v>0</v>
      </c>
      <c r="AO139" s="85" t="s">
        <v>1282</v>
      </c>
      <c r="AP139" s="79" t="s">
        <v>176</v>
      </c>
      <c r="AQ139" s="79">
        <v>0</v>
      </c>
      <c r="AR139" s="79">
        <v>0</v>
      </c>
      <c r="AS139" s="79"/>
      <c r="AT139" s="79"/>
      <c r="AU139" s="79"/>
      <c r="AV139" s="79"/>
      <c r="AW139" s="79"/>
      <c r="AX139" s="79"/>
      <c r="AY139" s="79"/>
      <c r="AZ139" s="79"/>
      <c r="BA139">
        <v>24</v>
      </c>
      <c r="BB139" s="78" t="str">
        <f>REPLACE(INDEX(GroupVertices[Group],MATCH(Edges[[#This Row],[Vertex 1]],GroupVertices[Vertex],0)),1,1,"")</f>
        <v>6</v>
      </c>
      <c r="BC139" s="78" t="str">
        <f>REPLACE(INDEX(GroupVertices[Group],MATCH(Edges[[#This Row],[Vertex 2]],GroupVertices[Vertex],0)),1,1,"")</f>
        <v>6</v>
      </c>
      <c r="BD139" s="48">
        <v>1</v>
      </c>
      <c r="BE139" s="49">
        <v>6.666666666666667</v>
      </c>
      <c r="BF139" s="48">
        <v>0</v>
      </c>
      <c r="BG139" s="49">
        <v>0</v>
      </c>
      <c r="BH139" s="48">
        <v>0</v>
      </c>
      <c r="BI139" s="49">
        <v>0</v>
      </c>
      <c r="BJ139" s="48">
        <v>14</v>
      </c>
      <c r="BK139" s="49">
        <v>93.33333333333333</v>
      </c>
      <c r="BL139" s="48">
        <v>15</v>
      </c>
    </row>
    <row r="140" spans="1:64" ht="15">
      <c r="A140" s="64" t="s">
        <v>262</v>
      </c>
      <c r="B140" s="64" t="s">
        <v>302</v>
      </c>
      <c r="C140" s="65" t="s">
        <v>3730</v>
      </c>
      <c r="D140" s="66">
        <v>10</v>
      </c>
      <c r="E140" s="67" t="s">
        <v>136</v>
      </c>
      <c r="F140" s="68">
        <v>12</v>
      </c>
      <c r="G140" s="65"/>
      <c r="H140" s="69"/>
      <c r="I140" s="70"/>
      <c r="J140" s="70"/>
      <c r="K140" s="34" t="s">
        <v>65</v>
      </c>
      <c r="L140" s="77">
        <v>140</v>
      </c>
      <c r="M140" s="77"/>
      <c r="N140" s="72"/>
      <c r="O140" s="79" t="s">
        <v>349</v>
      </c>
      <c r="P140" s="81">
        <v>43619.88449074074</v>
      </c>
      <c r="Q140" s="79" t="s">
        <v>412</v>
      </c>
      <c r="R140" s="82" t="s">
        <v>603</v>
      </c>
      <c r="S140" s="79" t="s">
        <v>683</v>
      </c>
      <c r="T140" s="79" t="s">
        <v>718</v>
      </c>
      <c r="U140" s="79"/>
      <c r="V140" s="82" t="s">
        <v>889</v>
      </c>
      <c r="W140" s="81">
        <v>43619.88449074074</v>
      </c>
      <c r="X140" s="82" t="s">
        <v>1007</v>
      </c>
      <c r="Y140" s="79"/>
      <c r="Z140" s="79"/>
      <c r="AA140" s="85" t="s">
        <v>1283</v>
      </c>
      <c r="AB140" s="79"/>
      <c r="AC140" s="79" t="b">
        <v>0</v>
      </c>
      <c r="AD140" s="79">
        <v>0</v>
      </c>
      <c r="AE140" s="85" t="s">
        <v>1504</v>
      </c>
      <c r="AF140" s="79" t="b">
        <v>0</v>
      </c>
      <c r="AG140" s="79" t="s">
        <v>1553</v>
      </c>
      <c r="AH140" s="79"/>
      <c r="AI140" s="85" t="s">
        <v>1504</v>
      </c>
      <c r="AJ140" s="79" t="b">
        <v>0</v>
      </c>
      <c r="AK140" s="79">
        <v>0</v>
      </c>
      <c r="AL140" s="85" t="s">
        <v>1504</v>
      </c>
      <c r="AM140" s="79" t="s">
        <v>1567</v>
      </c>
      <c r="AN140" s="79" t="b">
        <v>0</v>
      </c>
      <c r="AO140" s="85" t="s">
        <v>1283</v>
      </c>
      <c r="AP140" s="79" t="s">
        <v>176</v>
      </c>
      <c r="AQ140" s="79">
        <v>0</v>
      </c>
      <c r="AR140" s="79">
        <v>0</v>
      </c>
      <c r="AS140" s="79"/>
      <c r="AT140" s="79"/>
      <c r="AU140" s="79"/>
      <c r="AV140" s="79"/>
      <c r="AW140" s="79"/>
      <c r="AX140" s="79"/>
      <c r="AY140" s="79"/>
      <c r="AZ140" s="79"/>
      <c r="BA140">
        <v>24</v>
      </c>
      <c r="BB140" s="78" t="str">
        <f>REPLACE(INDEX(GroupVertices[Group],MATCH(Edges[[#This Row],[Vertex 1]],GroupVertices[Vertex],0)),1,1,"")</f>
        <v>6</v>
      </c>
      <c r="BC140" s="78" t="str">
        <f>REPLACE(INDEX(GroupVertices[Group],MATCH(Edges[[#This Row],[Vertex 2]],GroupVertices[Vertex],0)),1,1,"")</f>
        <v>6</v>
      </c>
      <c r="BD140" s="48">
        <v>1</v>
      </c>
      <c r="BE140" s="49">
        <v>7.6923076923076925</v>
      </c>
      <c r="BF140" s="48">
        <v>0</v>
      </c>
      <c r="BG140" s="49">
        <v>0</v>
      </c>
      <c r="BH140" s="48">
        <v>0</v>
      </c>
      <c r="BI140" s="49">
        <v>0</v>
      </c>
      <c r="BJ140" s="48">
        <v>12</v>
      </c>
      <c r="BK140" s="49">
        <v>92.3076923076923</v>
      </c>
      <c r="BL140" s="48">
        <v>13</v>
      </c>
    </row>
    <row r="141" spans="1:64" ht="15">
      <c r="A141" s="64" t="s">
        <v>262</v>
      </c>
      <c r="B141" s="64" t="s">
        <v>302</v>
      </c>
      <c r="C141" s="65" t="s">
        <v>3730</v>
      </c>
      <c r="D141" s="66">
        <v>10</v>
      </c>
      <c r="E141" s="67" t="s">
        <v>136</v>
      </c>
      <c r="F141" s="68">
        <v>12</v>
      </c>
      <c r="G141" s="65"/>
      <c r="H141" s="69"/>
      <c r="I141" s="70"/>
      <c r="J141" s="70"/>
      <c r="K141" s="34" t="s">
        <v>65</v>
      </c>
      <c r="L141" s="77">
        <v>141</v>
      </c>
      <c r="M141" s="77"/>
      <c r="N141" s="72"/>
      <c r="O141" s="79" t="s">
        <v>349</v>
      </c>
      <c r="P141" s="81">
        <v>43625.97508101852</v>
      </c>
      <c r="Q141" s="79" t="s">
        <v>418</v>
      </c>
      <c r="R141" s="82" t="s">
        <v>623</v>
      </c>
      <c r="S141" s="79" t="s">
        <v>683</v>
      </c>
      <c r="T141" s="79" t="s">
        <v>743</v>
      </c>
      <c r="U141" s="79"/>
      <c r="V141" s="82" t="s">
        <v>889</v>
      </c>
      <c r="W141" s="81">
        <v>43625.97508101852</v>
      </c>
      <c r="X141" s="82" t="s">
        <v>1008</v>
      </c>
      <c r="Y141" s="79"/>
      <c r="Z141" s="79"/>
      <c r="AA141" s="85" t="s">
        <v>1284</v>
      </c>
      <c r="AB141" s="79"/>
      <c r="AC141" s="79" t="b">
        <v>0</v>
      </c>
      <c r="AD141" s="79">
        <v>0</v>
      </c>
      <c r="AE141" s="85" t="s">
        <v>1504</v>
      </c>
      <c r="AF141" s="79" t="b">
        <v>0</v>
      </c>
      <c r="AG141" s="79" t="s">
        <v>1553</v>
      </c>
      <c r="AH141" s="79"/>
      <c r="AI141" s="85" t="s">
        <v>1504</v>
      </c>
      <c r="AJ141" s="79" t="b">
        <v>0</v>
      </c>
      <c r="AK141" s="79">
        <v>0</v>
      </c>
      <c r="AL141" s="85" t="s">
        <v>1504</v>
      </c>
      <c r="AM141" s="79" t="s">
        <v>1567</v>
      </c>
      <c r="AN141" s="79" t="b">
        <v>0</v>
      </c>
      <c r="AO141" s="85" t="s">
        <v>1284</v>
      </c>
      <c r="AP141" s="79" t="s">
        <v>176</v>
      </c>
      <c r="AQ141" s="79">
        <v>0</v>
      </c>
      <c r="AR141" s="79">
        <v>0</v>
      </c>
      <c r="AS141" s="79"/>
      <c r="AT141" s="79"/>
      <c r="AU141" s="79"/>
      <c r="AV141" s="79"/>
      <c r="AW141" s="79"/>
      <c r="AX141" s="79"/>
      <c r="AY141" s="79"/>
      <c r="AZ141" s="79"/>
      <c r="BA141">
        <v>24</v>
      </c>
      <c r="BB141" s="78" t="str">
        <f>REPLACE(INDEX(GroupVertices[Group],MATCH(Edges[[#This Row],[Vertex 1]],GroupVertices[Vertex],0)),1,1,"")</f>
        <v>6</v>
      </c>
      <c r="BC141" s="78" t="str">
        <f>REPLACE(INDEX(GroupVertices[Group],MATCH(Edges[[#This Row],[Vertex 2]],GroupVertices[Vertex],0)),1,1,"")</f>
        <v>6</v>
      </c>
      <c r="BD141" s="48">
        <v>1</v>
      </c>
      <c r="BE141" s="49">
        <v>4.3478260869565215</v>
      </c>
      <c r="BF141" s="48">
        <v>0</v>
      </c>
      <c r="BG141" s="49">
        <v>0</v>
      </c>
      <c r="BH141" s="48">
        <v>0</v>
      </c>
      <c r="BI141" s="49">
        <v>0</v>
      </c>
      <c r="BJ141" s="48">
        <v>22</v>
      </c>
      <c r="BK141" s="49">
        <v>95.65217391304348</v>
      </c>
      <c r="BL141" s="48">
        <v>23</v>
      </c>
    </row>
    <row r="142" spans="1:64" ht="15">
      <c r="A142" s="64" t="s">
        <v>262</v>
      </c>
      <c r="B142" s="64" t="s">
        <v>302</v>
      </c>
      <c r="C142" s="65" t="s">
        <v>3730</v>
      </c>
      <c r="D142" s="66">
        <v>10</v>
      </c>
      <c r="E142" s="67" t="s">
        <v>136</v>
      </c>
      <c r="F142" s="68">
        <v>12</v>
      </c>
      <c r="G142" s="65"/>
      <c r="H142" s="69"/>
      <c r="I142" s="70"/>
      <c r="J142" s="70"/>
      <c r="K142" s="34" t="s">
        <v>65</v>
      </c>
      <c r="L142" s="77">
        <v>142</v>
      </c>
      <c r="M142" s="77"/>
      <c r="N142" s="72"/>
      <c r="O142" s="79" t="s">
        <v>349</v>
      </c>
      <c r="P142" s="81">
        <v>43625.978101851855</v>
      </c>
      <c r="Q142" s="79" t="s">
        <v>419</v>
      </c>
      <c r="R142" s="82" t="s">
        <v>624</v>
      </c>
      <c r="S142" s="79" t="s">
        <v>683</v>
      </c>
      <c r="T142" s="79" t="s">
        <v>718</v>
      </c>
      <c r="U142" s="79"/>
      <c r="V142" s="82" t="s">
        <v>889</v>
      </c>
      <c r="W142" s="81">
        <v>43625.978101851855</v>
      </c>
      <c r="X142" s="82" t="s">
        <v>1009</v>
      </c>
      <c r="Y142" s="79"/>
      <c r="Z142" s="79"/>
      <c r="AA142" s="85" t="s">
        <v>1285</v>
      </c>
      <c r="AB142" s="79"/>
      <c r="AC142" s="79" t="b">
        <v>0</v>
      </c>
      <c r="AD142" s="79">
        <v>0</v>
      </c>
      <c r="AE142" s="85" t="s">
        <v>1504</v>
      </c>
      <c r="AF142" s="79" t="b">
        <v>0</v>
      </c>
      <c r="AG142" s="79" t="s">
        <v>1553</v>
      </c>
      <c r="AH142" s="79"/>
      <c r="AI142" s="85" t="s">
        <v>1504</v>
      </c>
      <c r="AJ142" s="79" t="b">
        <v>0</v>
      </c>
      <c r="AK142" s="79">
        <v>0</v>
      </c>
      <c r="AL142" s="85" t="s">
        <v>1504</v>
      </c>
      <c r="AM142" s="79" t="s">
        <v>1567</v>
      </c>
      <c r="AN142" s="79" t="b">
        <v>0</v>
      </c>
      <c r="AO142" s="85" t="s">
        <v>1285</v>
      </c>
      <c r="AP142" s="79" t="s">
        <v>176</v>
      </c>
      <c r="AQ142" s="79">
        <v>0</v>
      </c>
      <c r="AR142" s="79">
        <v>0</v>
      </c>
      <c r="AS142" s="79"/>
      <c r="AT142" s="79"/>
      <c r="AU142" s="79"/>
      <c r="AV142" s="79"/>
      <c r="AW142" s="79"/>
      <c r="AX142" s="79"/>
      <c r="AY142" s="79"/>
      <c r="AZ142" s="79"/>
      <c r="BA142">
        <v>24</v>
      </c>
      <c r="BB142" s="78" t="str">
        <f>REPLACE(INDEX(GroupVertices[Group],MATCH(Edges[[#This Row],[Vertex 1]],GroupVertices[Vertex],0)),1,1,"")</f>
        <v>6</v>
      </c>
      <c r="BC142" s="78" t="str">
        <f>REPLACE(INDEX(GroupVertices[Group],MATCH(Edges[[#This Row],[Vertex 2]],GroupVertices[Vertex],0)),1,1,"")</f>
        <v>6</v>
      </c>
      <c r="BD142" s="48">
        <v>1</v>
      </c>
      <c r="BE142" s="49">
        <v>5.2631578947368425</v>
      </c>
      <c r="BF142" s="48">
        <v>0</v>
      </c>
      <c r="BG142" s="49">
        <v>0</v>
      </c>
      <c r="BH142" s="48">
        <v>0</v>
      </c>
      <c r="BI142" s="49">
        <v>0</v>
      </c>
      <c r="BJ142" s="48">
        <v>18</v>
      </c>
      <c r="BK142" s="49">
        <v>94.73684210526316</v>
      </c>
      <c r="BL142" s="48">
        <v>19</v>
      </c>
    </row>
    <row r="143" spans="1:64" ht="15">
      <c r="A143" s="64" t="s">
        <v>262</v>
      </c>
      <c r="B143" s="64" t="s">
        <v>302</v>
      </c>
      <c r="C143" s="65" t="s">
        <v>3730</v>
      </c>
      <c r="D143" s="66">
        <v>10</v>
      </c>
      <c r="E143" s="67" t="s">
        <v>136</v>
      </c>
      <c r="F143" s="68">
        <v>12</v>
      </c>
      <c r="G143" s="65"/>
      <c r="H143" s="69"/>
      <c r="I143" s="70"/>
      <c r="J143" s="70"/>
      <c r="K143" s="34" t="s">
        <v>65</v>
      </c>
      <c r="L143" s="77">
        <v>143</v>
      </c>
      <c r="M143" s="77"/>
      <c r="N143" s="72"/>
      <c r="O143" s="79" t="s">
        <v>349</v>
      </c>
      <c r="P143" s="81">
        <v>43626.00763888889</v>
      </c>
      <c r="Q143" s="79" t="s">
        <v>420</v>
      </c>
      <c r="R143" s="82" t="s">
        <v>620</v>
      </c>
      <c r="S143" s="79" t="s">
        <v>683</v>
      </c>
      <c r="T143" s="79" t="s">
        <v>718</v>
      </c>
      <c r="U143" s="79"/>
      <c r="V143" s="82" t="s">
        <v>889</v>
      </c>
      <c r="W143" s="81">
        <v>43626.00763888889</v>
      </c>
      <c r="X143" s="82" t="s">
        <v>1010</v>
      </c>
      <c r="Y143" s="79"/>
      <c r="Z143" s="79"/>
      <c r="AA143" s="85" t="s">
        <v>1286</v>
      </c>
      <c r="AB143" s="79"/>
      <c r="AC143" s="79" t="b">
        <v>0</v>
      </c>
      <c r="AD143" s="79">
        <v>0</v>
      </c>
      <c r="AE143" s="85" t="s">
        <v>1504</v>
      </c>
      <c r="AF143" s="79" t="b">
        <v>0</v>
      </c>
      <c r="AG143" s="79" t="s">
        <v>1553</v>
      </c>
      <c r="AH143" s="79"/>
      <c r="AI143" s="85" t="s">
        <v>1504</v>
      </c>
      <c r="AJ143" s="79" t="b">
        <v>0</v>
      </c>
      <c r="AK143" s="79">
        <v>0</v>
      </c>
      <c r="AL143" s="85" t="s">
        <v>1504</v>
      </c>
      <c r="AM143" s="79" t="s">
        <v>1567</v>
      </c>
      <c r="AN143" s="79" t="b">
        <v>0</v>
      </c>
      <c r="AO143" s="85" t="s">
        <v>1286</v>
      </c>
      <c r="AP143" s="79" t="s">
        <v>176</v>
      </c>
      <c r="AQ143" s="79">
        <v>0</v>
      </c>
      <c r="AR143" s="79">
        <v>0</v>
      </c>
      <c r="AS143" s="79"/>
      <c r="AT143" s="79"/>
      <c r="AU143" s="79"/>
      <c r="AV143" s="79"/>
      <c r="AW143" s="79"/>
      <c r="AX143" s="79"/>
      <c r="AY143" s="79"/>
      <c r="AZ143" s="79"/>
      <c r="BA143">
        <v>24</v>
      </c>
      <c r="BB143" s="78" t="str">
        <f>REPLACE(INDEX(GroupVertices[Group],MATCH(Edges[[#This Row],[Vertex 1]],GroupVertices[Vertex],0)),1,1,"")</f>
        <v>6</v>
      </c>
      <c r="BC143" s="78" t="str">
        <f>REPLACE(INDEX(GroupVertices[Group],MATCH(Edges[[#This Row],[Vertex 2]],GroupVertices[Vertex],0)),1,1,"")</f>
        <v>6</v>
      </c>
      <c r="BD143" s="48">
        <v>1</v>
      </c>
      <c r="BE143" s="49">
        <v>5.882352941176471</v>
      </c>
      <c r="BF143" s="48">
        <v>0</v>
      </c>
      <c r="BG143" s="49">
        <v>0</v>
      </c>
      <c r="BH143" s="48">
        <v>0</v>
      </c>
      <c r="BI143" s="49">
        <v>0</v>
      </c>
      <c r="BJ143" s="48">
        <v>16</v>
      </c>
      <c r="BK143" s="49">
        <v>94.11764705882354</v>
      </c>
      <c r="BL143" s="48">
        <v>17</v>
      </c>
    </row>
    <row r="144" spans="1:64" ht="15">
      <c r="A144" s="64" t="s">
        <v>262</v>
      </c>
      <c r="B144" s="64" t="s">
        <v>302</v>
      </c>
      <c r="C144" s="65" t="s">
        <v>3730</v>
      </c>
      <c r="D144" s="66">
        <v>10</v>
      </c>
      <c r="E144" s="67" t="s">
        <v>136</v>
      </c>
      <c r="F144" s="68">
        <v>12</v>
      </c>
      <c r="G144" s="65"/>
      <c r="H144" s="69"/>
      <c r="I144" s="70"/>
      <c r="J144" s="70"/>
      <c r="K144" s="34" t="s">
        <v>65</v>
      </c>
      <c r="L144" s="77">
        <v>144</v>
      </c>
      <c r="M144" s="77"/>
      <c r="N144" s="72"/>
      <c r="O144" s="79" t="s">
        <v>349</v>
      </c>
      <c r="P144" s="81">
        <v>43626.00891203704</v>
      </c>
      <c r="Q144" s="79" t="s">
        <v>421</v>
      </c>
      <c r="R144" s="82" t="s">
        <v>618</v>
      </c>
      <c r="S144" s="79" t="s">
        <v>683</v>
      </c>
      <c r="T144" s="79" t="s">
        <v>718</v>
      </c>
      <c r="U144" s="79"/>
      <c r="V144" s="82" t="s">
        <v>889</v>
      </c>
      <c r="W144" s="81">
        <v>43626.00891203704</v>
      </c>
      <c r="X144" s="82" t="s">
        <v>1011</v>
      </c>
      <c r="Y144" s="79"/>
      <c r="Z144" s="79"/>
      <c r="AA144" s="85" t="s">
        <v>1287</v>
      </c>
      <c r="AB144" s="79"/>
      <c r="AC144" s="79" t="b">
        <v>0</v>
      </c>
      <c r="AD144" s="79">
        <v>0</v>
      </c>
      <c r="AE144" s="85" t="s">
        <v>1504</v>
      </c>
      <c r="AF144" s="79" t="b">
        <v>0</v>
      </c>
      <c r="AG144" s="79" t="s">
        <v>1553</v>
      </c>
      <c r="AH144" s="79"/>
      <c r="AI144" s="85" t="s">
        <v>1504</v>
      </c>
      <c r="AJ144" s="79" t="b">
        <v>0</v>
      </c>
      <c r="AK144" s="79">
        <v>0</v>
      </c>
      <c r="AL144" s="85" t="s">
        <v>1504</v>
      </c>
      <c r="AM144" s="79" t="s">
        <v>1567</v>
      </c>
      <c r="AN144" s="79" t="b">
        <v>0</v>
      </c>
      <c r="AO144" s="85" t="s">
        <v>1287</v>
      </c>
      <c r="AP144" s="79" t="s">
        <v>176</v>
      </c>
      <c r="AQ144" s="79">
        <v>0</v>
      </c>
      <c r="AR144" s="79">
        <v>0</v>
      </c>
      <c r="AS144" s="79"/>
      <c r="AT144" s="79"/>
      <c r="AU144" s="79"/>
      <c r="AV144" s="79"/>
      <c r="AW144" s="79"/>
      <c r="AX144" s="79"/>
      <c r="AY144" s="79"/>
      <c r="AZ144" s="79"/>
      <c r="BA144">
        <v>24</v>
      </c>
      <c r="BB144" s="78" t="str">
        <f>REPLACE(INDEX(GroupVertices[Group],MATCH(Edges[[#This Row],[Vertex 1]],GroupVertices[Vertex],0)),1,1,"")</f>
        <v>6</v>
      </c>
      <c r="BC144" s="78" t="str">
        <f>REPLACE(INDEX(GroupVertices[Group],MATCH(Edges[[#This Row],[Vertex 2]],GroupVertices[Vertex],0)),1,1,"")</f>
        <v>6</v>
      </c>
      <c r="BD144" s="48">
        <v>1</v>
      </c>
      <c r="BE144" s="49">
        <v>6.25</v>
      </c>
      <c r="BF144" s="48">
        <v>0</v>
      </c>
      <c r="BG144" s="49">
        <v>0</v>
      </c>
      <c r="BH144" s="48">
        <v>0</v>
      </c>
      <c r="BI144" s="49">
        <v>0</v>
      </c>
      <c r="BJ144" s="48">
        <v>15</v>
      </c>
      <c r="BK144" s="49">
        <v>93.75</v>
      </c>
      <c r="BL144" s="48">
        <v>16</v>
      </c>
    </row>
    <row r="145" spans="1:64" ht="15">
      <c r="A145" s="64" t="s">
        <v>262</v>
      </c>
      <c r="B145" s="64" t="s">
        <v>302</v>
      </c>
      <c r="C145" s="65" t="s">
        <v>3730</v>
      </c>
      <c r="D145" s="66">
        <v>10</v>
      </c>
      <c r="E145" s="67" t="s">
        <v>136</v>
      </c>
      <c r="F145" s="68">
        <v>12</v>
      </c>
      <c r="G145" s="65"/>
      <c r="H145" s="69"/>
      <c r="I145" s="70"/>
      <c r="J145" s="70"/>
      <c r="K145" s="34" t="s">
        <v>65</v>
      </c>
      <c r="L145" s="77">
        <v>145</v>
      </c>
      <c r="M145" s="77"/>
      <c r="N145" s="72"/>
      <c r="O145" s="79" t="s">
        <v>349</v>
      </c>
      <c r="P145" s="81">
        <v>43626.09619212963</v>
      </c>
      <c r="Q145" s="79" t="s">
        <v>422</v>
      </c>
      <c r="R145" s="82" t="s">
        <v>620</v>
      </c>
      <c r="S145" s="79" t="s">
        <v>683</v>
      </c>
      <c r="T145" s="79" t="s">
        <v>718</v>
      </c>
      <c r="U145" s="79"/>
      <c r="V145" s="82" t="s">
        <v>889</v>
      </c>
      <c r="W145" s="81">
        <v>43626.09619212963</v>
      </c>
      <c r="X145" s="82" t="s">
        <v>1012</v>
      </c>
      <c r="Y145" s="79"/>
      <c r="Z145" s="79"/>
      <c r="AA145" s="85" t="s">
        <v>1288</v>
      </c>
      <c r="AB145" s="79"/>
      <c r="AC145" s="79" t="b">
        <v>0</v>
      </c>
      <c r="AD145" s="79">
        <v>0</v>
      </c>
      <c r="AE145" s="85" t="s">
        <v>1504</v>
      </c>
      <c r="AF145" s="79" t="b">
        <v>0</v>
      </c>
      <c r="AG145" s="79" t="s">
        <v>1553</v>
      </c>
      <c r="AH145" s="79"/>
      <c r="AI145" s="85" t="s">
        <v>1504</v>
      </c>
      <c r="AJ145" s="79" t="b">
        <v>0</v>
      </c>
      <c r="AK145" s="79">
        <v>0</v>
      </c>
      <c r="AL145" s="85" t="s">
        <v>1504</v>
      </c>
      <c r="AM145" s="79" t="s">
        <v>1567</v>
      </c>
      <c r="AN145" s="79" t="b">
        <v>0</v>
      </c>
      <c r="AO145" s="85" t="s">
        <v>1288</v>
      </c>
      <c r="AP145" s="79" t="s">
        <v>176</v>
      </c>
      <c r="AQ145" s="79">
        <v>0</v>
      </c>
      <c r="AR145" s="79">
        <v>0</v>
      </c>
      <c r="AS145" s="79"/>
      <c r="AT145" s="79"/>
      <c r="AU145" s="79"/>
      <c r="AV145" s="79"/>
      <c r="AW145" s="79"/>
      <c r="AX145" s="79"/>
      <c r="AY145" s="79"/>
      <c r="AZ145" s="79"/>
      <c r="BA145">
        <v>24</v>
      </c>
      <c r="BB145" s="78" t="str">
        <f>REPLACE(INDEX(GroupVertices[Group],MATCH(Edges[[#This Row],[Vertex 1]],GroupVertices[Vertex],0)),1,1,"")</f>
        <v>6</v>
      </c>
      <c r="BC145" s="78" t="str">
        <f>REPLACE(INDEX(GroupVertices[Group],MATCH(Edges[[#This Row],[Vertex 2]],GroupVertices[Vertex],0)),1,1,"")</f>
        <v>6</v>
      </c>
      <c r="BD145" s="48">
        <v>1</v>
      </c>
      <c r="BE145" s="49">
        <v>5.2631578947368425</v>
      </c>
      <c r="BF145" s="48">
        <v>0</v>
      </c>
      <c r="BG145" s="49">
        <v>0</v>
      </c>
      <c r="BH145" s="48">
        <v>0</v>
      </c>
      <c r="BI145" s="49">
        <v>0</v>
      </c>
      <c r="BJ145" s="48">
        <v>18</v>
      </c>
      <c r="BK145" s="49">
        <v>94.73684210526316</v>
      </c>
      <c r="BL145" s="48">
        <v>19</v>
      </c>
    </row>
    <row r="146" spans="1:64" ht="15">
      <c r="A146" s="64" t="s">
        <v>262</v>
      </c>
      <c r="B146" s="64" t="s">
        <v>302</v>
      </c>
      <c r="C146" s="65" t="s">
        <v>3730</v>
      </c>
      <c r="D146" s="66">
        <v>10</v>
      </c>
      <c r="E146" s="67" t="s">
        <v>136</v>
      </c>
      <c r="F146" s="68">
        <v>12</v>
      </c>
      <c r="G146" s="65"/>
      <c r="H146" s="69"/>
      <c r="I146" s="70"/>
      <c r="J146" s="70"/>
      <c r="K146" s="34" t="s">
        <v>65</v>
      </c>
      <c r="L146" s="77">
        <v>146</v>
      </c>
      <c r="M146" s="77"/>
      <c r="N146" s="72"/>
      <c r="O146" s="79" t="s">
        <v>349</v>
      </c>
      <c r="P146" s="81">
        <v>43626.620787037034</v>
      </c>
      <c r="Q146" s="79" t="s">
        <v>423</v>
      </c>
      <c r="R146" s="82" t="s">
        <v>623</v>
      </c>
      <c r="S146" s="79" t="s">
        <v>683</v>
      </c>
      <c r="T146" s="79" t="s">
        <v>718</v>
      </c>
      <c r="U146" s="79"/>
      <c r="V146" s="82" t="s">
        <v>889</v>
      </c>
      <c r="W146" s="81">
        <v>43626.620787037034</v>
      </c>
      <c r="X146" s="82" t="s">
        <v>1013</v>
      </c>
      <c r="Y146" s="79"/>
      <c r="Z146" s="79"/>
      <c r="AA146" s="85" t="s">
        <v>1289</v>
      </c>
      <c r="AB146" s="79"/>
      <c r="AC146" s="79" t="b">
        <v>0</v>
      </c>
      <c r="AD146" s="79">
        <v>0</v>
      </c>
      <c r="AE146" s="85" t="s">
        <v>1504</v>
      </c>
      <c r="AF146" s="79" t="b">
        <v>0</v>
      </c>
      <c r="AG146" s="79" t="s">
        <v>1553</v>
      </c>
      <c r="AH146" s="79"/>
      <c r="AI146" s="85" t="s">
        <v>1504</v>
      </c>
      <c r="AJ146" s="79" t="b">
        <v>0</v>
      </c>
      <c r="AK146" s="79">
        <v>0</v>
      </c>
      <c r="AL146" s="85" t="s">
        <v>1504</v>
      </c>
      <c r="AM146" s="79" t="s">
        <v>1567</v>
      </c>
      <c r="AN146" s="79" t="b">
        <v>0</v>
      </c>
      <c r="AO146" s="85" t="s">
        <v>1289</v>
      </c>
      <c r="AP146" s="79" t="s">
        <v>176</v>
      </c>
      <c r="AQ146" s="79">
        <v>0</v>
      </c>
      <c r="AR146" s="79">
        <v>0</v>
      </c>
      <c r="AS146" s="79"/>
      <c r="AT146" s="79"/>
      <c r="AU146" s="79"/>
      <c r="AV146" s="79"/>
      <c r="AW146" s="79"/>
      <c r="AX146" s="79"/>
      <c r="AY146" s="79"/>
      <c r="AZ146" s="79"/>
      <c r="BA146">
        <v>24</v>
      </c>
      <c r="BB146" s="78" t="str">
        <f>REPLACE(INDEX(GroupVertices[Group],MATCH(Edges[[#This Row],[Vertex 1]],GroupVertices[Vertex],0)),1,1,"")</f>
        <v>6</v>
      </c>
      <c r="BC146" s="78" t="str">
        <f>REPLACE(INDEX(GroupVertices[Group],MATCH(Edges[[#This Row],[Vertex 2]],GroupVertices[Vertex],0)),1,1,"")</f>
        <v>6</v>
      </c>
      <c r="BD146" s="48">
        <v>1</v>
      </c>
      <c r="BE146" s="49">
        <v>5.555555555555555</v>
      </c>
      <c r="BF146" s="48">
        <v>0</v>
      </c>
      <c r="BG146" s="49">
        <v>0</v>
      </c>
      <c r="BH146" s="48">
        <v>0</v>
      </c>
      <c r="BI146" s="49">
        <v>0</v>
      </c>
      <c r="BJ146" s="48">
        <v>17</v>
      </c>
      <c r="BK146" s="49">
        <v>94.44444444444444</v>
      </c>
      <c r="BL146" s="48">
        <v>18</v>
      </c>
    </row>
    <row r="147" spans="1:64" ht="15">
      <c r="A147" s="64" t="s">
        <v>262</v>
      </c>
      <c r="B147" s="64" t="s">
        <v>302</v>
      </c>
      <c r="C147" s="65" t="s">
        <v>3730</v>
      </c>
      <c r="D147" s="66">
        <v>10</v>
      </c>
      <c r="E147" s="67" t="s">
        <v>136</v>
      </c>
      <c r="F147" s="68">
        <v>12</v>
      </c>
      <c r="G147" s="65"/>
      <c r="H147" s="69"/>
      <c r="I147" s="70"/>
      <c r="J147" s="70"/>
      <c r="K147" s="34" t="s">
        <v>65</v>
      </c>
      <c r="L147" s="77">
        <v>147</v>
      </c>
      <c r="M147" s="77"/>
      <c r="N147" s="72"/>
      <c r="O147" s="79" t="s">
        <v>349</v>
      </c>
      <c r="P147" s="81">
        <v>43626.629965277774</v>
      </c>
      <c r="Q147" s="79" t="s">
        <v>422</v>
      </c>
      <c r="R147" s="82" t="s">
        <v>620</v>
      </c>
      <c r="S147" s="79" t="s">
        <v>683</v>
      </c>
      <c r="T147" s="79" t="s">
        <v>718</v>
      </c>
      <c r="U147" s="79"/>
      <c r="V147" s="82" t="s">
        <v>889</v>
      </c>
      <c r="W147" s="81">
        <v>43626.629965277774</v>
      </c>
      <c r="X147" s="82" t="s">
        <v>1014</v>
      </c>
      <c r="Y147" s="79"/>
      <c r="Z147" s="79"/>
      <c r="AA147" s="85" t="s">
        <v>1290</v>
      </c>
      <c r="AB147" s="79"/>
      <c r="AC147" s="79" t="b">
        <v>0</v>
      </c>
      <c r="AD147" s="79">
        <v>0</v>
      </c>
      <c r="AE147" s="85" t="s">
        <v>1504</v>
      </c>
      <c r="AF147" s="79" t="b">
        <v>0</v>
      </c>
      <c r="AG147" s="79" t="s">
        <v>1553</v>
      </c>
      <c r="AH147" s="79"/>
      <c r="AI147" s="85" t="s">
        <v>1504</v>
      </c>
      <c r="AJ147" s="79" t="b">
        <v>0</v>
      </c>
      <c r="AK147" s="79">
        <v>0</v>
      </c>
      <c r="AL147" s="85" t="s">
        <v>1504</v>
      </c>
      <c r="AM147" s="79" t="s">
        <v>1567</v>
      </c>
      <c r="AN147" s="79" t="b">
        <v>0</v>
      </c>
      <c r="AO147" s="85" t="s">
        <v>1290</v>
      </c>
      <c r="AP147" s="79" t="s">
        <v>176</v>
      </c>
      <c r="AQ147" s="79">
        <v>0</v>
      </c>
      <c r="AR147" s="79">
        <v>0</v>
      </c>
      <c r="AS147" s="79"/>
      <c r="AT147" s="79"/>
      <c r="AU147" s="79"/>
      <c r="AV147" s="79"/>
      <c r="AW147" s="79"/>
      <c r="AX147" s="79"/>
      <c r="AY147" s="79"/>
      <c r="AZ147" s="79"/>
      <c r="BA147">
        <v>24</v>
      </c>
      <c r="BB147" s="78" t="str">
        <f>REPLACE(INDEX(GroupVertices[Group],MATCH(Edges[[#This Row],[Vertex 1]],GroupVertices[Vertex],0)),1,1,"")</f>
        <v>6</v>
      </c>
      <c r="BC147" s="78" t="str">
        <f>REPLACE(INDEX(GroupVertices[Group],MATCH(Edges[[#This Row],[Vertex 2]],GroupVertices[Vertex],0)),1,1,"")</f>
        <v>6</v>
      </c>
      <c r="BD147" s="48">
        <v>1</v>
      </c>
      <c r="BE147" s="49">
        <v>5.2631578947368425</v>
      </c>
      <c r="BF147" s="48">
        <v>0</v>
      </c>
      <c r="BG147" s="49">
        <v>0</v>
      </c>
      <c r="BH147" s="48">
        <v>0</v>
      </c>
      <c r="BI147" s="49">
        <v>0</v>
      </c>
      <c r="BJ147" s="48">
        <v>18</v>
      </c>
      <c r="BK147" s="49">
        <v>94.73684210526316</v>
      </c>
      <c r="BL147" s="48">
        <v>19</v>
      </c>
    </row>
    <row r="148" spans="1:64" ht="15">
      <c r="A148" s="64" t="s">
        <v>262</v>
      </c>
      <c r="B148" s="64" t="s">
        <v>302</v>
      </c>
      <c r="C148" s="65" t="s">
        <v>3730</v>
      </c>
      <c r="D148" s="66">
        <v>10</v>
      </c>
      <c r="E148" s="67" t="s">
        <v>136</v>
      </c>
      <c r="F148" s="68">
        <v>12</v>
      </c>
      <c r="G148" s="65"/>
      <c r="H148" s="69"/>
      <c r="I148" s="70"/>
      <c r="J148" s="70"/>
      <c r="K148" s="34" t="s">
        <v>65</v>
      </c>
      <c r="L148" s="77">
        <v>148</v>
      </c>
      <c r="M148" s="77"/>
      <c r="N148" s="72"/>
      <c r="O148" s="79" t="s">
        <v>349</v>
      </c>
      <c r="P148" s="81">
        <v>43626.81175925926</v>
      </c>
      <c r="Q148" s="79" t="s">
        <v>424</v>
      </c>
      <c r="R148" s="82" t="s">
        <v>619</v>
      </c>
      <c r="S148" s="79" t="s">
        <v>683</v>
      </c>
      <c r="T148" s="79" t="s">
        <v>718</v>
      </c>
      <c r="U148" s="79"/>
      <c r="V148" s="82" t="s">
        <v>889</v>
      </c>
      <c r="W148" s="81">
        <v>43626.81175925926</v>
      </c>
      <c r="X148" s="82" t="s">
        <v>1015</v>
      </c>
      <c r="Y148" s="79"/>
      <c r="Z148" s="79"/>
      <c r="AA148" s="85" t="s">
        <v>1291</v>
      </c>
      <c r="AB148" s="79"/>
      <c r="AC148" s="79" t="b">
        <v>0</v>
      </c>
      <c r="AD148" s="79">
        <v>0</v>
      </c>
      <c r="AE148" s="85" t="s">
        <v>1504</v>
      </c>
      <c r="AF148" s="79" t="b">
        <v>0</v>
      </c>
      <c r="AG148" s="79" t="s">
        <v>1553</v>
      </c>
      <c r="AH148" s="79"/>
      <c r="AI148" s="85" t="s">
        <v>1504</v>
      </c>
      <c r="AJ148" s="79" t="b">
        <v>0</v>
      </c>
      <c r="AK148" s="79">
        <v>0</v>
      </c>
      <c r="AL148" s="85" t="s">
        <v>1504</v>
      </c>
      <c r="AM148" s="79" t="s">
        <v>1567</v>
      </c>
      <c r="AN148" s="79" t="b">
        <v>0</v>
      </c>
      <c r="AO148" s="85" t="s">
        <v>1291</v>
      </c>
      <c r="AP148" s="79" t="s">
        <v>176</v>
      </c>
      <c r="AQ148" s="79">
        <v>0</v>
      </c>
      <c r="AR148" s="79">
        <v>0</v>
      </c>
      <c r="AS148" s="79"/>
      <c r="AT148" s="79"/>
      <c r="AU148" s="79"/>
      <c r="AV148" s="79"/>
      <c r="AW148" s="79"/>
      <c r="AX148" s="79"/>
      <c r="AY148" s="79"/>
      <c r="AZ148" s="79"/>
      <c r="BA148">
        <v>24</v>
      </c>
      <c r="BB148" s="78" t="str">
        <f>REPLACE(INDEX(GroupVertices[Group],MATCH(Edges[[#This Row],[Vertex 1]],GroupVertices[Vertex],0)),1,1,"")</f>
        <v>6</v>
      </c>
      <c r="BC148" s="78" t="str">
        <f>REPLACE(INDEX(GroupVertices[Group],MATCH(Edges[[#This Row],[Vertex 2]],GroupVertices[Vertex],0)),1,1,"")</f>
        <v>6</v>
      </c>
      <c r="BD148" s="48">
        <v>0</v>
      </c>
      <c r="BE148" s="49">
        <v>0</v>
      </c>
      <c r="BF148" s="48">
        <v>0</v>
      </c>
      <c r="BG148" s="49">
        <v>0</v>
      </c>
      <c r="BH148" s="48">
        <v>0</v>
      </c>
      <c r="BI148" s="49">
        <v>0</v>
      </c>
      <c r="BJ148" s="48">
        <v>18</v>
      </c>
      <c r="BK148" s="49">
        <v>100</v>
      </c>
      <c r="BL148" s="48">
        <v>18</v>
      </c>
    </row>
    <row r="149" spans="1:64" ht="15">
      <c r="A149" s="64" t="s">
        <v>262</v>
      </c>
      <c r="B149" s="64" t="s">
        <v>302</v>
      </c>
      <c r="C149" s="65" t="s">
        <v>3730</v>
      </c>
      <c r="D149" s="66">
        <v>10</v>
      </c>
      <c r="E149" s="67" t="s">
        <v>136</v>
      </c>
      <c r="F149" s="68">
        <v>12</v>
      </c>
      <c r="G149" s="65"/>
      <c r="H149" s="69"/>
      <c r="I149" s="70"/>
      <c r="J149" s="70"/>
      <c r="K149" s="34" t="s">
        <v>65</v>
      </c>
      <c r="L149" s="77">
        <v>149</v>
      </c>
      <c r="M149" s="77"/>
      <c r="N149" s="72"/>
      <c r="O149" s="79" t="s">
        <v>349</v>
      </c>
      <c r="P149" s="81">
        <v>43626.89519675926</v>
      </c>
      <c r="Q149" s="79" t="s">
        <v>425</v>
      </c>
      <c r="R149" s="82" t="s">
        <v>625</v>
      </c>
      <c r="S149" s="79" t="s">
        <v>683</v>
      </c>
      <c r="T149" s="79" t="s">
        <v>718</v>
      </c>
      <c r="U149" s="79"/>
      <c r="V149" s="82" t="s">
        <v>889</v>
      </c>
      <c r="W149" s="81">
        <v>43626.89519675926</v>
      </c>
      <c r="X149" s="82" t="s">
        <v>1016</v>
      </c>
      <c r="Y149" s="79"/>
      <c r="Z149" s="79"/>
      <c r="AA149" s="85" t="s">
        <v>1292</v>
      </c>
      <c r="AB149" s="79"/>
      <c r="AC149" s="79" t="b">
        <v>0</v>
      </c>
      <c r="AD149" s="79">
        <v>0</v>
      </c>
      <c r="AE149" s="85" t="s">
        <v>1504</v>
      </c>
      <c r="AF149" s="79" t="b">
        <v>0</v>
      </c>
      <c r="AG149" s="79" t="s">
        <v>1553</v>
      </c>
      <c r="AH149" s="79"/>
      <c r="AI149" s="85" t="s">
        <v>1504</v>
      </c>
      <c r="AJ149" s="79" t="b">
        <v>0</v>
      </c>
      <c r="AK149" s="79">
        <v>0</v>
      </c>
      <c r="AL149" s="85" t="s">
        <v>1504</v>
      </c>
      <c r="AM149" s="79" t="s">
        <v>1567</v>
      </c>
      <c r="AN149" s="79" t="b">
        <v>0</v>
      </c>
      <c r="AO149" s="85" t="s">
        <v>1292</v>
      </c>
      <c r="AP149" s="79" t="s">
        <v>176</v>
      </c>
      <c r="AQ149" s="79">
        <v>0</v>
      </c>
      <c r="AR149" s="79">
        <v>0</v>
      </c>
      <c r="AS149" s="79"/>
      <c r="AT149" s="79"/>
      <c r="AU149" s="79"/>
      <c r="AV149" s="79"/>
      <c r="AW149" s="79"/>
      <c r="AX149" s="79"/>
      <c r="AY149" s="79"/>
      <c r="AZ149" s="79"/>
      <c r="BA149">
        <v>24</v>
      </c>
      <c r="BB149" s="78" t="str">
        <f>REPLACE(INDEX(GroupVertices[Group],MATCH(Edges[[#This Row],[Vertex 1]],GroupVertices[Vertex],0)),1,1,"")</f>
        <v>6</v>
      </c>
      <c r="BC149" s="78" t="str">
        <f>REPLACE(INDEX(GroupVertices[Group],MATCH(Edges[[#This Row],[Vertex 2]],GroupVertices[Vertex],0)),1,1,"")</f>
        <v>6</v>
      </c>
      <c r="BD149" s="48">
        <v>0</v>
      </c>
      <c r="BE149" s="49">
        <v>0</v>
      </c>
      <c r="BF149" s="48">
        <v>0</v>
      </c>
      <c r="BG149" s="49">
        <v>0</v>
      </c>
      <c r="BH149" s="48">
        <v>0</v>
      </c>
      <c r="BI149" s="49">
        <v>0</v>
      </c>
      <c r="BJ149" s="48">
        <v>21</v>
      </c>
      <c r="BK149" s="49">
        <v>100</v>
      </c>
      <c r="BL149" s="48">
        <v>21</v>
      </c>
    </row>
    <row r="150" spans="1:64" ht="15">
      <c r="A150" s="64" t="s">
        <v>262</v>
      </c>
      <c r="B150" s="64" t="s">
        <v>302</v>
      </c>
      <c r="C150" s="65" t="s">
        <v>3730</v>
      </c>
      <c r="D150" s="66">
        <v>10</v>
      </c>
      <c r="E150" s="67" t="s">
        <v>136</v>
      </c>
      <c r="F150" s="68">
        <v>12</v>
      </c>
      <c r="G150" s="65"/>
      <c r="H150" s="69"/>
      <c r="I150" s="70"/>
      <c r="J150" s="70"/>
      <c r="K150" s="34" t="s">
        <v>65</v>
      </c>
      <c r="L150" s="77">
        <v>150</v>
      </c>
      <c r="M150" s="77"/>
      <c r="N150" s="72"/>
      <c r="O150" s="79" t="s">
        <v>349</v>
      </c>
      <c r="P150" s="81">
        <v>43626.99488425926</v>
      </c>
      <c r="Q150" s="79" t="s">
        <v>426</v>
      </c>
      <c r="R150" s="82" t="s">
        <v>626</v>
      </c>
      <c r="S150" s="79" t="s">
        <v>683</v>
      </c>
      <c r="T150" s="79" t="s">
        <v>718</v>
      </c>
      <c r="U150" s="79"/>
      <c r="V150" s="82" t="s">
        <v>889</v>
      </c>
      <c r="W150" s="81">
        <v>43626.99488425926</v>
      </c>
      <c r="X150" s="82" t="s">
        <v>1017</v>
      </c>
      <c r="Y150" s="79"/>
      <c r="Z150" s="79"/>
      <c r="AA150" s="85" t="s">
        <v>1293</v>
      </c>
      <c r="AB150" s="79"/>
      <c r="AC150" s="79" t="b">
        <v>0</v>
      </c>
      <c r="AD150" s="79">
        <v>0</v>
      </c>
      <c r="AE150" s="85" t="s">
        <v>1504</v>
      </c>
      <c r="AF150" s="79" t="b">
        <v>0</v>
      </c>
      <c r="AG150" s="79" t="s">
        <v>1553</v>
      </c>
      <c r="AH150" s="79"/>
      <c r="AI150" s="85" t="s">
        <v>1504</v>
      </c>
      <c r="AJ150" s="79" t="b">
        <v>0</v>
      </c>
      <c r="AK150" s="79">
        <v>0</v>
      </c>
      <c r="AL150" s="85" t="s">
        <v>1504</v>
      </c>
      <c r="AM150" s="79" t="s">
        <v>1567</v>
      </c>
      <c r="AN150" s="79" t="b">
        <v>0</v>
      </c>
      <c r="AO150" s="85" t="s">
        <v>1293</v>
      </c>
      <c r="AP150" s="79" t="s">
        <v>176</v>
      </c>
      <c r="AQ150" s="79">
        <v>0</v>
      </c>
      <c r="AR150" s="79">
        <v>0</v>
      </c>
      <c r="AS150" s="79"/>
      <c r="AT150" s="79"/>
      <c r="AU150" s="79"/>
      <c r="AV150" s="79"/>
      <c r="AW150" s="79"/>
      <c r="AX150" s="79"/>
      <c r="AY150" s="79"/>
      <c r="AZ150" s="79"/>
      <c r="BA150">
        <v>24</v>
      </c>
      <c r="BB150" s="78" t="str">
        <f>REPLACE(INDEX(GroupVertices[Group],MATCH(Edges[[#This Row],[Vertex 1]],GroupVertices[Vertex],0)),1,1,"")</f>
        <v>6</v>
      </c>
      <c r="BC150" s="78" t="str">
        <f>REPLACE(INDEX(GroupVertices[Group],MATCH(Edges[[#This Row],[Vertex 2]],GroupVertices[Vertex],0)),1,1,"")</f>
        <v>6</v>
      </c>
      <c r="BD150" s="48">
        <v>0</v>
      </c>
      <c r="BE150" s="49">
        <v>0</v>
      </c>
      <c r="BF150" s="48">
        <v>0</v>
      </c>
      <c r="BG150" s="49">
        <v>0</v>
      </c>
      <c r="BH150" s="48">
        <v>0</v>
      </c>
      <c r="BI150" s="49">
        <v>0</v>
      </c>
      <c r="BJ150" s="48">
        <v>18</v>
      </c>
      <c r="BK150" s="49">
        <v>100</v>
      </c>
      <c r="BL150" s="48">
        <v>18</v>
      </c>
    </row>
    <row r="151" spans="1:64" ht="15">
      <c r="A151" s="64" t="s">
        <v>262</v>
      </c>
      <c r="B151" s="64" t="s">
        <v>302</v>
      </c>
      <c r="C151" s="65" t="s">
        <v>3730</v>
      </c>
      <c r="D151" s="66">
        <v>10</v>
      </c>
      <c r="E151" s="67" t="s">
        <v>136</v>
      </c>
      <c r="F151" s="68">
        <v>12</v>
      </c>
      <c r="G151" s="65"/>
      <c r="H151" s="69"/>
      <c r="I151" s="70"/>
      <c r="J151" s="70"/>
      <c r="K151" s="34" t="s">
        <v>65</v>
      </c>
      <c r="L151" s="77">
        <v>151</v>
      </c>
      <c r="M151" s="77"/>
      <c r="N151" s="72"/>
      <c r="O151" s="79" t="s">
        <v>349</v>
      </c>
      <c r="P151" s="81">
        <v>43627.00438657407</v>
      </c>
      <c r="Q151" s="79" t="s">
        <v>427</v>
      </c>
      <c r="R151" s="82" t="s">
        <v>618</v>
      </c>
      <c r="S151" s="79" t="s">
        <v>683</v>
      </c>
      <c r="T151" s="79" t="s">
        <v>718</v>
      </c>
      <c r="U151" s="79"/>
      <c r="V151" s="82" t="s">
        <v>889</v>
      </c>
      <c r="W151" s="81">
        <v>43627.00438657407</v>
      </c>
      <c r="X151" s="82" t="s">
        <v>1018</v>
      </c>
      <c r="Y151" s="79"/>
      <c r="Z151" s="79"/>
      <c r="AA151" s="85" t="s">
        <v>1294</v>
      </c>
      <c r="AB151" s="79"/>
      <c r="AC151" s="79" t="b">
        <v>0</v>
      </c>
      <c r="AD151" s="79">
        <v>0</v>
      </c>
      <c r="AE151" s="85" t="s">
        <v>1504</v>
      </c>
      <c r="AF151" s="79" t="b">
        <v>0</v>
      </c>
      <c r="AG151" s="79" t="s">
        <v>1553</v>
      </c>
      <c r="AH151" s="79"/>
      <c r="AI151" s="85" t="s">
        <v>1504</v>
      </c>
      <c r="AJ151" s="79" t="b">
        <v>0</v>
      </c>
      <c r="AK151" s="79">
        <v>0</v>
      </c>
      <c r="AL151" s="85" t="s">
        <v>1504</v>
      </c>
      <c r="AM151" s="79" t="s">
        <v>1567</v>
      </c>
      <c r="AN151" s="79" t="b">
        <v>0</v>
      </c>
      <c r="AO151" s="85" t="s">
        <v>1294</v>
      </c>
      <c r="AP151" s="79" t="s">
        <v>176</v>
      </c>
      <c r="AQ151" s="79">
        <v>0</v>
      </c>
      <c r="AR151" s="79">
        <v>0</v>
      </c>
      <c r="AS151" s="79"/>
      <c r="AT151" s="79"/>
      <c r="AU151" s="79"/>
      <c r="AV151" s="79"/>
      <c r="AW151" s="79"/>
      <c r="AX151" s="79"/>
      <c r="AY151" s="79"/>
      <c r="AZ151" s="79"/>
      <c r="BA151">
        <v>24</v>
      </c>
      <c r="BB151" s="78" t="str">
        <f>REPLACE(INDEX(GroupVertices[Group],MATCH(Edges[[#This Row],[Vertex 1]],GroupVertices[Vertex],0)),1,1,"")</f>
        <v>6</v>
      </c>
      <c r="BC151" s="78" t="str">
        <f>REPLACE(INDEX(GroupVertices[Group],MATCH(Edges[[#This Row],[Vertex 2]],GroupVertices[Vertex],0)),1,1,"")</f>
        <v>6</v>
      </c>
      <c r="BD151" s="48">
        <v>1</v>
      </c>
      <c r="BE151" s="49">
        <v>5.2631578947368425</v>
      </c>
      <c r="BF151" s="48">
        <v>0</v>
      </c>
      <c r="BG151" s="49">
        <v>0</v>
      </c>
      <c r="BH151" s="48">
        <v>0</v>
      </c>
      <c r="BI151" s="49">
        <v>0</v>
      </c>
      <c r="BJ151" s="48">
        <v>18</v>
      </c>
      <c r="BK151" s="49">
        <v>94.73684210526316</v>
      </c>
      <c r="BL151" s="48">
        <v>19</v>
      </c>
    </row>
    <row r="152" spans="1:64" ht="15">
      <c r="A152" s="64" t="s">
        <v>262</v>
      </c>
      <c r="B152" s="64" t="s">
        <v>302</v>
      </c>
      <c r="C152" s="65" t="s">
        <v>3730</v>
      </c>
      <c r="D152" s="66">
        <v>10</v>
      </c>
      <c r="E152" s="67" t="s">
        <v>136</v>
      </c>
      <c r="F152" s="68">
        <v>12</v>
      </c>
      <c r="G152" s="65"/>
      <c r="H152" s="69"/>
      <c r="I152" s="70"/>
      <c r="J152" s="70"/>
      <c r="K152" s="34" t="s">
        <v>65</v>
      </c>
      <c r="L152" s="77">
        <v>152</v>
      </c>
      <c r="M152" s="77"/>
      <c r="N152" s="72"/>
      <c r="O152" s="79" t="s">
        <v>349</v>
      </c>
      <c r="P152" s="81">
        <v>43628.11796296296</v>
      </c>
      <c r="Q152" s="79" t="s">
        <v>428</v>
      </c>
      <c r="R152" s="82" t="s">
        <v>623</v>
      </c>
      <c r="S152" s="79" t="s">
        <v>683</v>
      </c>
      <c r="T152" s="79" t="s">
        <v>718</v>
      </c>
      <c r="U152" s="79"/>
      <c r="V152" s="82" t="s">
        <v>889</v>
      </c>
      <c r="W152" s="81">
        <v>43628.11796296296</v>
      </c>
      <c r="X152" s="82" t="s">
        <v>1019</v>
      </c>
      <c r="Y152" s="79"/>
      <c r="Z152" s="79"/>
      <c r="AA152" s="85" t="s">
        <v>1295</v>
      </c>
      <c r="AB152" s="79"/>
      <c r="AC152" s="79" t="b">
        <v>0</v>
      </c>
      <c r="AD152" s="79">
        <v>0</v>
      </c>
      <c r="AE152" s="85" t="s">
        <v>1504</v>
      </c>
      <c r="AF152" s="79" t="b">
        <v>0</v>
      </c>
      <c r="AG152" s="79" t="s">
        <v>1553</v>
      </c>
      <c r="AH152" s="79"/>
      <c r="AI152" s="85" t="s">
        <v>1504</v>
      </c>
      <c r="AJ152" s="79" t="b">
        <v>0</v>
      </c>
      <c r="AK152" s="79">
        <v>0</v>
      </c>
      <c r="AL152" s="85" t="s">
        <v>1504</v>
      </c>
      <c r="AM152" s="79" t="s">
        <v>1567</v>
      </c>
      <c r="AN152" s="79" t="b">
        <v>0</v>
      </c>
      <c r="AO152" s="85" t="s">
        <v>1295</v>
      </c>
      <c r="AP152" s="79" t="s">
        <v>176</v>
      </c>
      <c r="AQ152" s="79">
        <v>0</v>
      </c>
      <c r="AR152" s="79">
        <v>0</v>
      </c>
      <c r="AS152" s="79"/>
      <c r="AT152" s="79"/>
      <c r="AU152" s="79"/>
      <c r="AV152" s="79"/>
      <c r="AW152" s="79"/>
      <c r="AX152" s="79"/>
      <c r="AY152" s="79"/>
      <c r="AZ152" s="79"/>
      <c r="BA152">
        <v>24</v>
      </c>
      <c r="BB152" s="78" t="str">
        <f>REPLACE(INDEX(GroupVertices[Group],MATCH(Edges[[#This Row],[Vertex 1]],GroupVertices[Vertex],0)),1,1,"")</f>
        <v>6</v>
      </c>
      <c r="BC152" s="78" t="str">
        <f>REPLACE(INDEX(GroupVertices[Group],MATCH(Edges[[#This Row],[Vertex 2]],GroupVertices[Vertex],0)),1,1,"")</f>
        <v>6</v>
      </c>
      <c r="BD152" s="48">
        <v>1</v>
      </c>
      <c r="BE152" s="49">
        <v>5.2631578947368425</v>
      </c>
      <c r="BF152" s="48">
        <v>0</v>
      </c>
      <c r="BG152" s="49">
        <v>0</v>
      </c>
      <c r="BH152" s="48">
        <v>0</v>
      </c>
      <c r="BI152" s="49">
        <v>0</v>
      </c>
      <c r="BJ152" s="48">
        <v>18</v>
      </c>
      <c r="BK152" s="49">
        <v>94.73684210526316</v>
      </c>
      <c r="BL152" s="48">
        <v>19</v>
      </c>
    </row>
    <row r="153" spans="1:64" ht="15">
      <c r="A153" s="64" t="s">
        <v>262</v>
      </c>
      <c r="B153" s="64" t="s">
        <v>302</v>
      </c>
      <c r="C153" s="65" t="s">
        <v>3730</v>
      </c>
      <c r="D153" s="66">
        <v>10</v>
      </c>
      <c r="E153" s="67" t="s">
        <v>136</v>
      </c>
      <c r="F153" s="68">
        <v>12</v>
      </c>
      <c r="G153" s="65"/>
      <c r="H153" s="69"/>
      <c r="I153" s="70"/>
      <c r="J153" s="70"/>
      <c r="K153" s="34" t="s">
        <v>65</v>
      </c>
      <c r="L153" s="77">
        <v>153</v>
      </c>
      <c r="M153" s="77"/>
      <c r="N153" s="72"/>
      <c r="O153" s="79" t="s">
        <v>349</v>
      </c>
      <c r="P153" s="81">
        <v>43629.79153935185</v>
      </c>
      <c r="Q153" s="79" t="s">
        <v>420</v>
      </c>
      <c r="R153" s="82" t="s">
        <v>620</v>
      </c>
      <c r="S153" s="79" t="s">
        <v>683</v>
      </c>
      <c r="T153" s="79" t="s">
        <v>718</v>
      </c>
      <c r="U153" s="79"/>
      <c r="V153" s="82" t="s">
        <v>889</v>
      </c>
      <c r="W153" s="81">
        <v>43629.79153935185</v>
      </c>
      <c r="X153" s="82" t="s">
        <v>1020</v>
      </c>
      <c r="Y153" s="79"/>
      <c r="Z153" s="79"/>
      <c r="AA153" s="85" t="s">
        <v>1296</v>
      </c>
      <c r="AB153" s="79"/>
      <c r="AC153" s="79" t="b">
        <v>0</v>
      </c>
      <c r="AD153" s="79">
        <v>0</v>
      </c>
      <c r="AE153" s="85" t="s">
        <v>1504</v>
      </c>
      <c r="AF153" s="79" t="b">
        <v>0</v>
      </c>
      <c r="AG153" s="79" t="s">
        <v>1553</v>
      </c>
      <c r="AH153" s="79"/>
      <c r="AI153" s="85" t="s">
        <v>1504</v>
      </c>
      <c r="AJ153" s="79" t="b">
        <v>0</v>
      </c>
      <c r="AK153" s="79">
        <v>0</v>
      </c>
      <c r="AL153" s="85" t="s">
        <v>1504</v>
      </c>
      <c r="AM153" s="79" t="s">
        <v>1567</v>
      </c>
      <c r="AN153" s="79" t="b">
        <v>0</v>
      </c>
      <c r="AO153" s="85" t="s">
        <v>1296</v>
      </c>
      <c r="AP153" s="79" t="s">
        <v>176</v>
      </c>
      <c r="AQ153" s="79">
        <v>0</v>
      </c>
      <c r="AR153" s="79">
        <v>0</v>
      </c>
      <c r="AS153" s="79"/>
      <c r="AT153" s="79"/>
      <c r="AU153" s="79"/>
      <c r="AV153" s="79"/>
      <c r="AW153" s="79"/>
      <c r="AX153" s="79"/>
      <c r="AY153" s="79"/>
      <c r="AZ153" s="79"/>
      <c r="BA153">
        <v>24</v>
      </c>
      <c r="BB153" s="78" t="str">
        <f>REPLACE(INDEX(GroupVertices[Group],MATCH(Edges[[#This Row],[Vertex 1]],GroupVertices[Vertex],0)),1,1,"")</f>
        <v>6</v>
      </c>
      <c r="BC153" s="78" t="str">
        <f>REPLACE(INDEX(GroupVertices[Group],MATCH(Edges[[#This Row],[Vertex 2]],GroupVertices[Vertex],0)),1,1,"")</f>
        <v>6</v>
      </c>
      <c r="BD153" s="48">
        <v>1</v>
      </c>
      <c r="BE153" s="49">
        <v>5.882352941176471</v>
      </c>
      <c r="BF153" s="48">
        <v>0</v>
      </c>
      <c r="BG153" s="49">
        <v>0</v>
      </c>
      <c r="BH153" s="48">
        <v>0</v>
      </c>
      <c r="BI153" s="49">
        <v>0</v>
      </c>
      <c r="BJ153" s="48">
        <v>16</v>
      </c>
      <c r="BK153" s="49">
        <v>94.11764705882354</v>
      </c>
      <c r="BL153" s="48">
        <v>17</v>
      </c>
    </row>
    <row r="154" spans="1:64" ht="15">
      <c r="A154" s="64" t="s">
        <v>262</v>
      </c>
      <c r="B154" s="64" t="s">
        <v>302</v>
      </c>
      <c r="C154" s="65" t="s">
        <v>3730</v>
      </c>
      <c r="D154" s="66">
        <v>10</v>
      </c>
      <c r="E154" s="67" t="s">
        <v>136</v>
      </c>
      <c r="F154" s="68">
        <v>12</v>
      </c>
      <c r="G154" s="65"/>
      <c r="H154" s="69"/>
      <c r="I154" s="70"/>
      <c r="J154" s="70"/>
      <c r="K154" s="34" t="s">
        <v>65</v>
      </c>
      <c r="L154" s="77">
        <v>154</v>
      </c>
      <c r="M154" s="77"/>
      <c r="N154" s="72"/>
      <c r="O154" s="79" t="s">
        <v>349</v>
      </c>
      <c r="P154" s="81">
        <v>43633.833657407406</v>
      </c>
      <c r="Q154" s="79" t="s">
        <v>429</v>
      </c>
      <c r="R154" s="82" t="s">
        <v>627</v>
      </c>
      <c r="S154" s="79" t="s">
        <v>683</v>
      </c>
      <c r="T154" s="79" t="s">
        <v>744</v>
      </c>
      <c r="U154" s="79"/>
      <c r="V154" s="82" t="s">
        <v>889</v>
      </c>
      <c r="W154" s="81">
        <v>43633.833657407406</v>
      </c>
      <c r="X154" s="82" t="s">
        <v>1021</v>
      </c>
      <c r="Y154" s="79"/>
      <c r="Z154" s="79"/>
      <c r="AA154" s="85" t="s">
        <v>1297</v>
      </c>
      <c r="AB154" s="79"/>
      <c r="AC154" s="79" t="b">
        <v>0</v>
      </c>
      <c r="AD154" s="79">
        <v>0</v>
      </c>
      <c r="AE154" s="85" t="s">
        <v>1504</v>
      </c>
      <c r="AF154" s="79" t="b">
        <v>0</v>
      </c>
      <c r="AG154" s="79" t="s">
        <v>1553</v>
      </c>
      <c r="AH154" s="79"/>
      <c r="AI154" s="85" t="s">
        <v>1504</v>
      </c>
      <c r="AJ154" s="79" t="b">
        <v>0</v>
      </c>
      <c r="AK154" s="79">
        <v>0</v>
      </c>
      <c r="AL154" s="85" t="s">
        <v>1504</v>
      </c>
      <c r="AM154" s="79" t="s">
        <v>1567</v>
      </c>
      <c r="AN154" s="79" t="b">
        <v>0</v>
      </c>
      <c r="AO154" s="85" t="s">
        <v>1297</v>
      </c>
      <c r="AP154" s="79" t="s">
        <v>176</v>
      </c>
      <c r="AQ154" s="79">
        <v>0</v>
      </c>
      <c r="AR154" s="79">
        <v>0</v>
      </c>
      <c r="AS154" s="79"/>
      <c r="AT154" s="79"/>
      <c r="AU154" s="79"/>
      <c r="AV154" s="79"/>
      <c r="AW154" s="79"/>
      <c r="AX154" s="79"/>
      <c r="AY154" s="79"/>
      <c r="AZ154" s="79"/>
      <c r="BA154">
        <v>24</v>
      </c>
      <c r="BB154" s="78" t="str">
        <f>REPLACE(INDEX(GroupVertices[Group],MATCH(Edges[[#This Row],[Vertex 1]],GroupVertices[Vertex],0)),1,1,"")</f>
        <v>6</v>
      </c>
      <c r="BC154" s="78" t="str">
        <f>REPLACE(INDEX(GroupVertices[Group],MATCH(Edges[[#This Row],[Vertex 2]],GroupVertices[Vertex],0)),1,1,"")</f>
        <v>6</v>
      </c>
      <c r="BD154" s="48">
        <v>2</v>
      </c>
      <c r="BE154" s="49">
        <v>8</v>
      </c>
      <c r="BF154" s="48">
        <v>0</v>
      </c>
      <c r="BG154" s="49">
        <v>0</v>
      </c>
      <c r="BH154" s="48">
        <v>0</v>
      </c>
      <c r="BI154" s="49">
        <v>0</v>
      </c>
      <c r="BJ154" s="48">
        <v>23</v>
      </c>
      <c r="BK154" s="49">
        <v>92</v>
      </c>
      <c r="BL154" s="48">
        <v>25</v>
      </c>
    </row>
    <row r="155" spans="1:64" ht="15">
      <c r="A155" s="64" t="s">
        <v>263</v>
      </c>
      <c r="B155" s="64" t="s">
        <v>322</v>
      </c>
      <c r="C155" s="65" t="s">
        <v>3727</v>
      </c>
      <c r="D155" s="66">
        <v>3</v>
      </c>
      <c r="E155" s="67" t="s">
        <v>132</v>
      </c>
      <c r="F155" s="68">
        <v>35</v>
      </c>
      <c r="G155" s="65"/>
      <c r="H155" s="69"/>
      <c r="I155" s="70"/>
      <c r="J155" s="70"/>
      <c r="K155" s="34" t="s">
        <v>65</v>
      </c>
      <c r="L155" s="77">
        <v>155</v>
      </c>
      <c r="M155" s="77"/>
      <c r="N155" s="72"/>
      <c r="O155" s="79" t="s">
        <v>349</v>
      </c>
      <c r="P155" s="81">
        <v>43631.69163194444</v>
      </c>
      <c r="Q155" s="79" t="s">
        <v>430</v>
      </c>
      <c r="R155" s="79"/>
      <c r="S155" s="79"/>
      <c r="T155" s="79"/>
      <c r="U155" s="79"/>
      <c r="V155" s="82" t="s">
        <v>890</v>
      </c>
      <c r="W155" s="81">
        <v>43631.69163194444</v>
      </c>
      <c r="X155" s="82" t="s">
        <v>1022</v>
      </c>
      <c r="Y155" s="79"/>
      <c r="Z155" s="79"/>
      <c r="AA155" s="85" t="s">
        <v>1298</v>
      </c>
      <c r="AB155" s="79"/>
      <c r="AC155" s="79" t="b">
        <v>0</v>
      </c>
      <c r="AD155" s="79">
        <v>0</v>
      </c>
      <c r="AE155" s="85" t="s">
        <v>1515</v>
      </c>
      <c r="AF155" s="79" t="b">
        <v>0</v>
      </c>
      <c r="AG155" s="79" t="s">
        <v>1553</v>
      </c>
      <c r="AH155" s="79"/>
      <c r="AI155" s="85" t="s">
        <v>1504</v>
      </c>
      <c r="AJ155" s="79" t="b">
        <v>0</v>
      </c>
      <c r="AK155" s="79">
        <v>0</v>
      </c>
      <c r="AL155" s="85" t="s">
        <v>1504</v>
      </c>
      <c r="AM155" s="79" t="s">
        <v>1570</v>
      </c>
      <c r="AN155" s="79" t="b">
        <v>0</v>
      </c>
      <c r="AO155" s="85" t="s">
        <v>1298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9</v>
      </c>
      <c r="BC155" s="78" t="str">
        <f>REPLACE(INDEX(GroupVertices[Group],MATCH(Edges[[#This Row],[Vertex 2]],GroupVertices[Vertex],0)),1,1,"")</f>
        <v>9</v>
      </c>
      <c r="BD155" s="48"/>
      <c r="BE155" s="49"/>
      <c r="BF155" s="48"/>
      <c r="BG155" s="49"/>
      <c r="BH155" s="48"/>
      <c r="BI155" s="49"/>
      <c r="BJ155" s="48"/>
      <c r="BK155" s="49"/>
      <c r="BL155" s="48"/>
    </row>
    <row r="156" spans="1:64" ht="15">
      <c r="A156" s="64" t="s">
        <v>264</v>
      </c>
      <c r="B156" s="64" t="s">
        <v>322</v>
      </c>
      <c r="C156" s="65" t="s">
        <v>3727</v>
      </c>
      <c r="D156" s="66">
        <v>3</v>
      </c>
      <c r="E156" s="67" t="s">
        <v>132</v>
      </c>
      <c r="F156" s="68">
        <v>35</v>
      </c>
      <c r="G156" s="65"/>
      <c r="H156" s="69"/>
      <c r="I156" s="70"/>
      <c r="J156" s="70"/>
      <c r="K156" s="34" t="s">
        <v>65</v>
      </c>
      <c r="L156" s="77">
        <v>156</v>
      </c>
      <c r="M156" s="77"/>
      <c r="N156" s="72"/>
      <c r="O156" s="79" t="s">
        <v>349</v>
      </c>
      <c r="P156" s="81">
        <v>43634.637870370374</v>
      </c>
      <c r="Q156" s="79" t="s">
        <v>431</v>
      </c>
      <c r="R156" s="79" t="s">
        <v>628</v>
      </c>
      <c r="S156" s="79" t="s">
        <v>693</v>
      </c>
      <c r="T156" s="79"/>
      <c r="U156" s="79"/>
      <c r="V156" s="82" t="s">
        <v>891</v>
      </c>
      <c r="W156" s="81">
        <v>43634.637870370374</v>
      </c>
      <c r="X156" s="82" t="s">
        <v>1023</v>
      </c>
      <c r="Y156" s="79"/>
      <c r="Z156" s="79"/>
      <c r="AA156" s="85" t="s">
        <v>1299</v>
      </c>
      <c r="AB156" s="85" t="s">
        <v>1298</v>
      </c>
      <c r="AC156" s="79" t="b">
        <v>0</v>
      </c>
      <c r="AD156" s="79">
        <v>0</v>
      </c>
      <c r="AE156" s="85" t="s">
        <v>1516</v>
      </c>
      <c r="AF156" s="79" t="b">
        <v>0</v>
      </c>
      <c r="AG156" s="79" t="s">
        <v>1553</v>
      </c>
      <c r="AH156" s="79"/>
      <c r="AI156" s="85" t="s">
        <v>1504</v>
      </c>
      <c r="AJ156" s="79" t="b">
        <v>0</v>
      </c>
      <c r="AK156" s="79">
        <v>0</v>
      </c>
      <c r="AL156" s="85" t="s">
        <v>1504</v>
      </c>
      <c r="AM156" s="79" t="s">
        <v>1567</v>
      </c>
      <c r="AN156" s="79" t="b">
        <v>0</v>
      </c>
      <c r="AO156" s="85" t="s">
        <v>1298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9</v>
      </c>
      <c r="BC156" s="78" t="str">
        <f>REPLACE(INDEX(GroupVertices[Group],MATCH(Edges[[#This Row],[Vertex 2]],GroupVertices[Vertex],0)),1,1,"")</f>
        <v>9</v>
      </c>
      <c r="BD156" s="48"/>
      <c r="BE156" s="49"/>
      <c r="BF156" s="48"/>
      <c r="BG156" s="49"/>
      <c r="BH156" s="48"/>
      <c r="BI156" s="49"/>
      <c r="BJ156" s="48"/>
      <c r="BK156" s="49"/>
      <c r="BL156" s="48"/>
    </row>
    <row r="157" spans="1:64" ht="15">
      <c r="A157" s="64" t="s">
        <v>263</v>
      </c>
      <c r="B157" s="64" t="s">
        <v>264</v>
      </c>
      <c r="C157" s="65" t="s">
        <v>3727</v>
      </c>
      <c r="D157" s="66">
        <v>3</v>
      </c>
      <c r="E157" s="67" t="s">
        <v>132</v>
      </c>
      <c r="F157" s="68">
        <v>35</v>
      </c>
      <c r="G157" s="65"/>
      <c r="H157" s="69"/>
      <c r="I157" s="70"/>
      <c r="J157" s="70"/>
      <c r="K157" s="34" t="s">
        <v>66</v>
      </c>
      <c r="L157" s="77">
        <v>157</v>
      </c>
      <c r="M157" s="77"/>
      <c r="N157" s="72"/>
      <c r="O157" s="79" t="s">
        <v>350</v>
      </c>
      <c r="P157" s="81">
        <v>43631.69163194444</v>
      </c>
      <c r="Q157" s="79" t="s">
        <v>430</v>
      </c>
      <c r="R157" s="79"/>
      <c r="S157" s="79"/>
      <c r="T157" s="79"/>
      <c r="U157" s="79"/>
      <c r="V157" s="82" t="s">
        <v>890</v>
      </c>
      <c r="W157" s="81">
        <v>43631.69163194444</v>
      </c>
      <c r="X157" s="82" t="s">
        <v>1022</v>
      </c>
      <c r="Y157" s="79"/>
      <c r="Z157" s="79"/>
      <c r="AA157" s="85" t="s">
        <v>1298</v>
      </c>
      <c r="AB157" s="79"/>
      <c r="AC157" s="79" t="b">
        <v>0</v>
      </c>
      <c r="AD157" s="79">
        <v>0</v>
      </c>
      <c r="AE157" s="85" t="s">
        <v>1515</v>
      </c>
      <c r="AF157" s="79" t="b">
        <v>0</v>
      </c>
      <c r="AG157" s="79" t="s">
        <v>1553</v>
      </c>
      <c r="AH157" s="79"/>
      <c r="AI157" s="85" t="s">
        <v>1504</v>
      </c>
      <c r="AJ157" s="79" t="b">
        <v>0</v>
      </c>
      <c r="AK157" s="79">
        <v>0</v>
      </c>
      <c r="AL157" s="85" t="s">
        <v>1504</v>
      </c>
      <c r="AM157" s="79" t="s">
        <v>1570</v>
      </c>
      <c r="AN157" s="79" t="b">
        <v>0</v>
      </c>
      <c r="AO157" s="85" t="s">
        <v>1298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9</v>
      </c>
      <c r="BC157" s="78" t="str">
        <f>REPLACE(INDEX(GroupVertices[Group],MATCH(Edges[[#This Row],[Vertex 2]],GroupVertices[Vertex],0)),1,1,"")</f>
        <v>9</v>
      </c>
      <c r="BD157" s="48">
        <v>1</v>
      </c>
      <c r="BE157" s="49">
        <v>5.882352941176471</v>
      </c>
      <c r="BF157" s="48">
        <v>0</v>
      </c>
      <c r="BG157" s="49">
        <v>0</v>
      </c>
      <c r="BH157" s="48">
        <v>0</v>
      </c>
      <c r="BI157" s="49">
        <v>0</v>
      </c>
      <c r="BJ157" s="48">
        <v>16</v>
      </c>
      <c r="BK157" s="49">
        <v>94.11764705882354</v>
      </c>
      <c r="BL157" s="48">
        <v>17</v>
      </c>
    </row>
    <row r="158" spans="1:64" ht="15">
      <c r="A158" s="64" t="s">
        <v>264</v>
      </c>
      <c r="B158" s="64" t="s">
        <v>268</v>
      </c>
      <c r="C158" s="65" t="s">
        <v>3727</v>
      </c>
      <c r="D158" s="66">
        <v>3</v>
      </c>
      <c r="E158" s="67" t="s">
        <v>132</v>
      </c>
      <c r="F158" s="68">
        <v>35</v>
      </c>
      <c r="G158" s="65"/>
      <c r="H158" s="69"/>
      <c r="I158" s="70"/>
      <c r="J158" s="70"/>
      <c r="K158" s="34" t="s">
        <v>65</v>
      </c>
      <c r="L158" s="77">
        <v>158</v>
      </c>
      <c r="M158" s="77"/>
      <c r="N158" s="72"/>
      <c r="O158" s="79" t="s">
        <v>349</v>
      </c>
      <c r="P158" s="81">
        <v>43634.637870370374</v>
      </c>
      <c r="Q158" s="79" t="s">
        <v>431</v>
      </c>
      <c r="R158" s="79" t="s">
        <v>628</v>
      </c>
      <c r="S158" s="79" t="s">
        <v>693</v>
      </c>
      <c r="T158" s="79"/>
      <c r="U158" s="79"/>
      <c r="V158" s="82" t="s">
        <v>891</v>
      </c>
      <c r="W158" s="81">
        <v>43634.637870370374</v>
      </c>
      <c r="X158" s="82" t="s">
        <v>1023</v>
      </c>
      <c r="Y158" s="79"/>
      <c r="Z158" s="79"/>
      <c r="AA158" s="85" t="s">
        <v>1299</v>
      </c>
      <c r="AB158" s="85" t="s">
        <v>1298</v>
      </c>
      <c r="AC158" s="79" t="b">
        <v>0</v>
      </c>
      <c r="AD158" s="79">
        <v>0</v>
      </c>
      <c r="AE158" s="85" t="s">
        <v>1516</v>
      </c>
      <c r="AF158" s="79" t="b">
        <v>0</v>
      </c>
      <c r="AG158" s="79" t="s">
        <v>1553</v>
      </c>
      <c r="AH158" s="79"/>
      <c r="AI158" s="85" t="s">
        <v>1504</v>
      </c>
      <c r="AJ158" s="79" t="b">
        <v>0</v>
      </c>
      <c r="AK158" s="79">
        <v>0</v>
      </c>
      <c r="AL158" s="85" t="s">
        <v>1504</v>
      </c>
      <c r="AM158" s="79" t="s">
        <v>1567</v>
      </c>
      <c r="AN158" s="79" t="b">
        <v>0</v>
      </c>
      <c r="AO158" s="85" t="s">
        <v>1298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1</v>
      </c>
      <c r="BD158" s="48"/>
      <c r="BE158" s="49"/>
      <c r="BF158" s="48"/>
      <c r="BG158" s="49"/>
      <c r="BH158" s="48"/>
      <c r="BI158" s="49"/>
      <c r="BJ158" s="48"/>
      <c r="BK158" s="49"/>
      <c r="BL158" s="48"/>
    </row>
    <row r="159" spans="1:64" ht="15">
      <c r="A159" s="64" t="s">
        <v>264</v>
      </c>
      <c r="B159" s="64" t="s">
        <v>263</v>
      </c>
      <c r="C159" s="65" t="s">
        <v>3727</v>
      </c>
      <c r="D159" s="66">
        <v>3</v>
      </c>
      <c r="E159" s="67" t="s">
        <v>132</v>
      </c>
      <c r="F159" s="68">
        <v>35</v>
      </c>
      <c r="G159" s="65"/>
      <c r="H159" s="69"/>
      <c r="I159" s="70"/>
      <c r="J159" s="70"/>
      <c r="K159" s="34" t="s">
        <v>66</v>
      </c>
      <c r="L159" s="77">
        <v>159</v>
      </c>
      <c r="M159" s="77"/>
      <c r="N159" s="72"/>
      <c r="O159" s="79" t="s">
        <v>350</v>
      </c>
      <c r="P159" s="81">
        <v>43634.637870370374</v>
      </c>
      <c r="Q159" s="79" t="s">
        <v>431</v>
      </c>
      <c r="R159" s="79" t="s">
        <v>628</v>
      </c>
      <c r="S159" s="79" t="s">
        <v>693</v>
      </c>
      <c r="T159" s="79"/>
      <c r="U159" s="79"/>
      <c r="V159" s="82" t="s">
        <v>891</v>
      </c>
      <c r="W159" s="81">
        <v>43634.637870370374</v>
      </c>
      <c r="X159" s="82" t="s">
        <v>1023</v>
      </c>
      <c r="Y159" s="79"/>
      <c r="Z159" s="79"/>
      <c r="AA159" s="85" t="s">
        <v>1299</v>
      </c>
      <c r="AB159" s="85" t="s">
        <v>1298</v>
      </c>
      <c r="AC159" s="79" t="b">
        <v>0</v>
      </c>
      <c r="AD159" s="79">
        <v>0</v>
      </c>
      <c r="AE159" s="85" t="s">
        <v>1516</v>
      </c>
      <c r="AF159" s="79" t="b">
        <v>0</v>
      </c>
      <c r="AG159" s="79" t="s">
        <v>1553</v>
      </c>
      <c r="AH159" s="79"/>
      <c r="AI159" s="85" t="s">
        <v>1504</v>
      </c>
      <c r="AJ159" s="79" t="b">
        <v>0</v>
      </c>
      <c r="AK159" s="79">
        <v>0</v>
      </c>
      <c r="AL159" s="85" t="s">
        <v>1504</v>
      </c>
      <c r="AM159" s="79" t="s">
        <v>1567</v>
      </c>
      <c r="AN159" s="79" t="b">
        <v>0</v>
      </c>
      <c r="AO159" s="85" t="s">
        <v>1298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9</v>
      </c>
      <c r="BC159" s="78" t="str">
        <f>REPLACE(INDEX(GroupVertices[Group],MATCH(Edges[[#This Row],[Vertex 2]],GroupVertices[Vertex],0)),1,1,"")</f>
        <v>9</v>
      </c>
      <c r="BD159" s="48">
        <v>1</v>
      </c>
      <c r="BE159" s="49">
        <v>3.5714285714285716</v>
      </c>
      <c r="BF159" s="48">
        <v>0</v>
      </c>
      <c r="BG159" s="49">
        <v>0</v>
      </c>
      <c r="BH159" s="48">
        <v>0</v>
      </c>
      <c r="BI159" s="49">
        <v>0</v>
      </c>
      <c r="BJ159" s="48">
        <v>27</v>
      </c>
      <c r="BK159" s="49">
        <v>96.42857142857143</v>
      </c>
      <c r="BL159" s="48">
        <v>28</v>
      </c>
    </row>
    <row r="160" spans="1:64" ht="15">
      <c r="A160" s="64" t="s">
        <v>265</v>
      </c>
      <c r="B160" s="64" t="s">
        <v>323</v>
      </c>
      <c r="C160" s="65" t="s">
        <v>3727</v>
      </c>
      <c r="D160" s="66">
        <v>3</v>
      </c>
      <c r="E160" s="67" t="s">
        <v>132</v>
      </c>
      <c r="F160" s="68">
        <v>35</v>
      </c>
      <c r="G160" s="65"/>
      <c r="H160" s="69"/>
      <c r="I160" s="70"/>
      <c r="J160" s="70"/>
      <c r="K160" s="34" t="s">
        <v>65</v>
      </c>
      <c r="L160" s="77">
        <v>160</v>
      </c>
      <c r="M160" s="77"/>
      <c r="N160" s="72"/>
      <c r="O160" s="79" t="s">
        <v>349</v>
      </c>
      <c r="P160" s="81">
        <v>43619.5793287037</v>
      </c>
      <c r="Q160" s="79" t="s">
        <v>432</v>
      </c>
      <c r="R160" s="79"/>
      <c r="S160" s="79"/>
      <c r="T160" s="79"/>
      <c r="U160" s="82" t="s">
        <v>799</v>
      </c>
      <c r="V160" s="82" t="s">
        <v>799</v>
      </c>
      <c r="W160" s="81">
        <v>43619.5793287037</v>
      </c>
      <c r="X160" s="82" t="s">
        <v>1024</v>
      </c>
      <c r="Y160" s="79"/>
      <c r="Z160" s="79"/>
      <c r="AA160" s="85" t="s">
        <v>1300</v>
      </c>
      <c r="AB160" s="79"/>
      <c r="AC160" s="79" t="b">
        <v>0</v>
      </c>
      <c r="AD160" s="79">
        <v>1</v>
      </c>
      <c r="AE160" s="85" t="s">
        <v>1504</v>
      </c>
      <c r="AF160" s="79" t="b">
        <v>0</v>
      </c>
      <c r="AG160" s="79" t="s">
        <v>1553</v>
      </c>
      <c r="AH160" s="79"/>
      <c r="AI160" s="85" t="s">
        <v>1504</v>
      </c>
      <c r="AJ160" s="79" t="b">
        <v>0</v>
      </c>
      <c r="AK160" s="79">
        <v>1</v>
      </c>
      <c r="AL160" s="85" t="s">
        <v>1504</v>
      </c>
      <c r="AM160" s="79" t="s">
        <v>1566</v>
      </c>
      <c r="AN160" s="79" t="b">
        <v>0</v>
      </c>
      <c r="AO160" s="85" t="s">
        <v>1300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v>1</v>
      </c>
      <c r="BE160" s="49">
        <v>7.142857142857143</v>
      </c>
      <c r="BF160" s="48">
        <v>0</v>
      </c>
      <c r="BG160" s="49">
        <v>0</v>
      </c>
      <c r="BH160" s="48">
        <v>0</v>
      </c>
      <c r="BI160" s="49">
        <v>0</v>
      </c>
      <c r="BJ160" s="48">
        <v>13</v>
      </c>
      <c r="BK160" s="49">
        <v>92.85714285714286</v>
      </c>
      <c r="BL160" s="48">
        <v>14</v>
      </c>
    </row>
    <row r="161" spans="1:64" ht="15">
      <c r="A161" s="64" t="s">
        <v>265</v>
      </c>
      <c r="B161" s="64" t="s">
        <v>265</v>
      </c>
      <c r="C161" s="65" t="s">
        <v>3731</v>
      </c>
      <c r="D161" s="66">
        <v>7.454545454545454</v>
      </c>
      <c r="E161" s="67" t="s">
        <v>136</v>
      </c>
      <c r="F161" s="68">
        <v>20.363636363636363</v>
      </c>
      <c r="G161" s="65"/>
      <c r="H161" s="69"/>
      <c r="I161" s="70"/>
      <c r="J161" s="70"/>
      <c r="K161" s="34" t="s">
        <v>65</v>
      </c>
      <c r="L161" s="77">
        <v>161</v>
      </c>
      <c r="M161" s="77"/>
      <c r="N161" s="72"/>
      <c r="O161" s="79" t="s">
        <v>176</v>
      </c>
      <c r="P161" s="81">
        <v>43614.57189814815</v>
      </c>
      <c r="Q161" s="79" t="s">
        <v>433</v>
      </c>
      <c r="R161" s="79"/>
      <c r="S161" s="79"/>
      <c r="T161" s="79" t="s">
        <v>718</v>
      </c>
      <c r="U161" s="82" t="s">
        <v>788</v>
      </c>
      <c r="V161" s="82" t="s">
        <v>788</v>
      </c>
      <c r="W161" s="81">
        <v>43614.57189814815</v>
      </c>
      <c r="X161" s="82" t="s">
        <v>1025</v>
      </c>
      <c r="Y161" s="79"/>
      <c r="Z161" s="79"/>
      <c r="AA161" s="85" t="s">
        <v>1301</v>
      </c>
      <c r="AB161" s="79"/>
      <c r="AC161" s="79" t="b">
        <v>0</v>
      </c>
      <c r="AD161" s="79">
        <v>1</v>
      </c>
      <c r="AE161" s="85" t="s">
        <v>1504</v>
      </c>
      <c r="AF161" s="79" t="b">
        <v>0</v>
      </c>
      <c r="AG161" s="79" t="s">
        <v>1553</v>
      </c>
      <c r="AH161" s="79"/>
      <c r="AI161" s="85" t="s">
        <v>1504</v>
      </c>
      <c r="AJ161" s="79" t="b">
        <v>0</v>
      </c>
      <c r="AK161" s="79">
        <v>1</v>
      </c>
      <c r="AL161" s="85" t="s">
        <v>1504</v>
      </c>
      <c r="AM161" s="79" t="s">
        <v>1566</v>
      </c>
      <c r="AN161" s="79" t="b">
        <v>0</v>
      </c>
      <c r="AO161" s="85" t="s">
        <v>1301</v>
      </c>
      <c r="AP161" s="79" t="s">
        <v>1582</v>
      </c>
      <c r="AQ161" s="79">
        <v>0</v>
      </c>
      <c r="AR161" s="79">
        <v>0</v>
      </c>
      <c r="AS161" s="79"/>
      <c r="AT161" s="79"/>
      <c r="AU161" s="79"/>
      <c r="AV161" s="79"/>
      <c r="AW161" s="79"/>
      <c r="AX161" s="79"/>
      <c r="AY161" s="79"/>
      <c r="AZ161" s="79"/>
      <c r="BA161">
        <v>8</v>
      </c>
      <c r="BB161" s="78" t="str">
        <f>REPLACE(INDEX(GroupVertices[Group],MATCH(Edges[[#This Row],[Vertex 1]],GroupVertices[Vertex],0)),1,1,"")</f>
        <v>8</v>
      </c>
      <c r="BC161" s="78" t="str">
        <f>REPLACE(INDEX(GroupVertices[Group],MATCH(Edges[[#This Row],[Vertex 2]],GroupVertices[Vertex],0)),1,1,"")</f>
        <v>8</v>
      </c>
      <c r="BD161" s="48">
        <v>0</v>
      </c>
      <c r="BE161" s="49">
        <v>0</v>
      </c>
      <c r="BF161" s="48">
        <v>0</v>
      </c>
      <c r="BG161" s="49">
        <v>0</v>
      </c>
      <c r="BH161" s="48">
        <v>0</v>
      </c>
      <c r="BI161" s="49">
        <v>0</v>
      </c>
      <c r="BJ161" s="48">
        <v>12</v>
      </c>
      <c r="BK161" s="49">
        <v>100</v>
      </c>
      <c r="BL161" s="48">
        <v>12</v>
      </c>
    </row>
    <row r="162" spans="1:64" ht="15">
      <c r="A162" s="64" t="s">
        <v>265</v>
      </c>
      <c r="B162" s="64" t="s">
        <v>265</v>
      </c>
      <c r="C162" s="65" t="s">
        <v>3731</v>
      </c>
      <c r="D162" s="66">
        <v>7.454545454545454</v>
      </c>
      <c r="E162" s="67" t="s">
        <v>136</v>
      </c>
      <c r="F162" s="68">
        <v>20.363636363636363</v>
      </c>
      <c r="G162" s="65"/>
      <c r="H162" s="69"/>
      <c r="I162" s="70"/>
      <c r="J162" s="70"/>
      <c r="K162" s="34" t="s">
        <v>65</v>
      </c>
      <c r="L162" s="77">
        <v>162</v>
      </c>
      <c r="M162" s="77"/>
      <c r="N162" s="72"/>
      <c r="O162" s="79" t="s">
        <v>176</v>
      </c>
      <c r="P162" s="81">
        <v>43621.230833333335</v>
      </c>
      <c r="Q162" s="79" t="s">
        <v>434</v>
      </c>
      <c r="R162" s="79"/>
      <c r="S162" s="79"/>
      <c r="T162" s="79" t="s">
        <v>745</v>
      </c>
      <c r="U162" s="82" t="s">
        <v>800</v>
      </c>
      <c r="V162" s="82" t="s">
        <v>800</v>
      </c>
      <c r="W162" s="81">
        <v>43621.230833333335</v>
      </c>
      <c r="X162" s="82" t="s">
        <v>1026</v>
      </c>
      <c r="Y162" s="79"/>
      <c r="Z162" s="79"/>
      <c r="AA162" s="85" t="s">
        <v>1302</v>
      </c>
      <c r="AB162" s="79"/>
      <c r="AC162" s="79" t="b">
        <v>0</v>
      </c>
      <c r="AD162" s="79">
        <v>1</v>
      </c>
      <c r="AE162" s="85" t="s">
        <v>1504</v>
      </c>
      <c r="AF162" s="79" t="b">
        <v>0</v>
      </c>
      <c r="AG162" s="79" t="s">
        <v>1553</v>
      </c>
      <c r="AH162" s="79"/>
      <c r="AI162" s="85" t="s">
        <v>1504</v>
      </c>
      <c r="AJ162" s="79" t="b">
        <v>0</v>
      </c>
      <c r="AK162" s="79">
        <v>0</v>
      </c>
      <c r="AL162" s="85" t="s">
        <v>1504</v>
      </c>
      <c r="AM162" s="79" t="s">
        <v>1566</v>
      </c>
      <c r="AN162" s="79" t="b">
        <v>0</v>
      </c>
      <c r="AO162" s="85" t="s">
        <v>1302</v>
      </c>
      <c r="AP162" s="79" t="s">
        <v>176</v>
      </c>
      <c r="AQ162" s="79">
        <v>0</v>
      </c>
      <c r="AR162" s="79">
        <v>0</v>
      </c>
      <c r="AS162" s="79"/>
      <c r="AT162" s="79"/>
      <c r="AU162" s="79"/>
      <c r="AV162" s="79"/>
      <c r="AW162" s="79"/>
      <c r="AX162" s="79"/>
      <c r="AY162" s="79"/>
      <c r="AZ162" s="79"/>
      <c r="BA162">
        <v>8</v>
      </c>
      <c r="BB162" s="78" t="str">
        <f>REPLACE(INDEX(GroupVertices[Group],MATCH(Edges[[#This Row],[Vertex 1]],GroupVertices[Vertex],0)),1,1,"")</f>
        <v>8</v>
      </c>
      <c r="BC162" s="78" t="str">
        <f>REPLACE(INDEX(GroupVertices[Group],MATCH(Edges[[#This Row],[Vertex 2]],GroupVertices[Vertex],0)),1,1,"")</f>
        <v>8</v>
      </c>
      <c r="BD162" s="48">
        <v>0</v>
      </c>
      <c r="BE162" s="49">
        <v>0</v>
      </c>
      <c r="BF162" s="48">
        <v>0</v>
      </c>
      <c r="BG162" s="49">
        <v>0</v>
      </c>
      <c r="BH162" s="48">
        <v>0</v>
      </c>
      <c r="BI162" s="49">
        <v>0</v>
      </c>
      <c r="BJ162" s="48">
        <v>12</v>
      </c>
      <c r="BK162" s="49">
        <v>100</v>
      </c>
      <c r="BL162" s="48">
        <v>12</v>
      </c>
    </row>
    <row r="163" spans="1:64" ht="15">
      <c r="A163" s="64" t="s">
        <v>265</v>
      </c>
      <c r="B163" s="64" t="s">
        <v>265</v>
      </c>
      <c r="C163" s="65" t="s">
        <v>3731</v>
      </c>
      <c r="D163" s="66">
        <v>7.454545454545454</v>
      </c>
      <c r="E163" s="67" t="s">
        <v>136</v>
      </c>
      <c r="F163" s="68">
        <v>20.363636363636363</v>
      </c>
      <c r="G163" s="65"/>
      <c r="H163" s="69"/>
      <c r="I163" s="70"/>
      <c r="J163" s="70"/>
      <c r="K163" s="34" t="s">
        <v>65</v>
      </c>
      <c r="L163" s="77">
        <v>163</v>
      </c>
      <c r="M163" s="77"/>
      <c r="N163" s="72"/>
      <c r="O163" s="79" t="s">
        <v>176</v>
      </c>
      <c r="P163" s="81">
        <v>43622.53978009259</v>
      </c>
      <c r="Q163" s="79" t="s">
        <v>435</v>
      </c>
      <c r="R163" s="79"/>
      <c r="S163" s="79"/>
      <c r="T163" s="79"/>
      <c r="U163" s="82" t="s">
        <v>801</v>
      </c>
      <c r="V163" s="82" t="s">
        <v>801</v>
      </c>
      <c r="W163" s="81">
        <v>43622.53978009259</v>
      </c>
      <c r="X163" s="82" t="s">
        <v>1027</v>
      </c>
      <c r="Y163" s="79"/>
      <c r="Z163" s="79"/>
      <c r="AA163" s="85" t="s">
        <v>1303</v>
      </c>
      <c r="AB163" s="79"/>
      <c r="AC163" s="79" t="b">
        <v>0</v>
      </c>
      <c r="AD163" s="79">
        <v>0</v>
      </c>
      <c r="AE163" s="85" t="s">
        <v>1504</v>
      </c>
      <c r="AF163" s="79" t="b">
        <v>0</v>
      </c>
      <c r="AG163" s="79" t="s">
        <v>1553</v>
      </c>
      <c r="AH163" s="79"/>
      <c r="AI163" s="85" t="s">
        <v>1504</v>
      </c>
      <c r="AJ163" s="79" t="b">
        <v>0</v>
      </c>
      <c r="AK163" s="79">
        <v>0</v>
      </c>
      <c r="AL163" s="85" t="s">
        <v>1504</v>
      </c>
      <c r="AM163" s="79" t="s">
        <v>1566</v>
      </c>
      <c r="AN163" s="79" t="b">
        <v>0</v>
      </c>
      <c r="AO163" s="85" t="s">
        <v>1303</v>
      </c>
      <c r="AP163" s="79" t="s">
        <v>176</v>
      </c>
      <c r="AQ163" s="79">
        <v>0</v>
      </c>
      <c r="AR163" s="79">
        <v>0</v>
      </c>
      <c r="AS163" s="79"/>
      <c r="AT163" s="79"/>
      <c r="AU163" s="79"/>
      <c r="AV163" s="79"/>
      <c r="AW163" s="79"/>
      <c r="AX163" s="79"/>
      <c r="AY163" s="79"/>
      <c r="AZ163" s="79"/>
      <c r="BA163">
        <v>8</v>
      </c>
      <c r="BB163" s="78" t="str">
        <f>REPLACE(INDEX(GroupVertices[Group],MATCH(Edges[[#This Row],[Vertex 1]],GroupVertices[Vertex],0)),1,1,"")</f>
        <v>8</v>
      </c>
      <c r="BC163" s="78" t="str">
        <f>REPLACE(INDEX(GroupVertices[Group],MATCH(Edges[[#This Row],[Vertex 2]],GroupVertices[Vertex],0)),1,1,"")</f>
        <v>8</v>
      </c>
      <c r="BD163" s="48">
        <v>1</v>
      </c>
      <c r="BE163" s="49">
        <v>8.333333333333334</v>
      </c>
      <c r="BF163" s="48">
        <v>0</v>
      </c>
      <c r="BG163" s="49">
        <v>0</v>
      </c>
      <c r="BH163" s="48">
        <v>0</v>
      </c>
      <c r="BI163" s="49">
        <v>0</v>
      </c>
      <c r="BJ163" s="48">
        <v>11</v>
      </c>
      <c r="BK163" s="49">
        <v>91.66666666666667</v>
      </c>
      <c r="BL163" s="48">
        <v>12</v>
      </c>
    </row>
    <row r="164" spans="1:64" ht="15">
      <c r="A164" s="64" t="s">
        <v>265</v>
      </c>
      <c r="B164" s="64" t="s">
        <v>265</v>
      </c>
      <c r="C164" s="65" t="s">
        <v>3731</v>
      </c>
      <c r="D164" s="66">
        <v>7.454545454545454</v>
      </c>
      <c r="E164" s="67" t="s">
        <v>136</v>
      </c>
      <c r="F164" s="68">
        <v>20.363636363636363</v>
      </c>
      <c r="G164" s="65"/>
      <c r="H164" s="69"/>
      <c r="I164" s="70"/>
      <c r="J164" s="70"/>
      <c r="K164" s="34" t="s">
        <v>65</v>
      </c>
      <c r="L164" s="77">
        <v>164</v>
      </c>
      <c r="M164" s="77"/>
      <c r="N164" s="72"/>
      <c r="O164" s="79" t="s">
        <v>176</v>
      </c>
      <c r="P164" s="81">
        <v>43625.69363425926</v>
      </c>
      <c r="Q164" s="79" t="s">
        <v>436</v>
      </c>
      <c r="R164" s="79"/>
      <c r="S164" s="79"/>
      <c r="T164" s="79"/>
      <c r="U164" s="82" t="s">
        <v>802</v>
      </c>
      <c r="V164" s="82" t="s">
        <v>802</v>
      </c>
      <c r="W164" s="81">
        <v>43625.69363425926</v>
      </c>
      <c r="X164" s="82" t="s">
        <v>1028</v>
      </c>
      <c r="Y164" s="79"/>
      <c r="Z164" s="79"/>
      <c r="AA164" s="85" t="s">
        <v>1304</v>
      </c>
      <c r="AB164" s="79"/>
      <c r="AC164" s="79" t="b">
        <v>0</v>
      </c>
      <c r="AD164" s="79">
        <v>0</v>
      </c>
      <c r="AE164" s="85" t="s">
        <v>1504</v>
      </c>
      <c r="AF164" s="79" t="b">
        <v>0</v>
      </c>
      <c r="AG164" s="79" t="s">
        <v>1553</v>
      </c>
      <c r="AH164" s="79"/>
      <c r="AI164" s="85" t="s">
        <v>1504</v>
      </c>
      <c r="AJ164" s="79" t="b">
        <v>0</v>
      </c>
      <c r="AK164" s="79">
        <v>0</v>
      </c>
      <c r="AL164" s="85" t="s">
        <v>1504</v>
      </c>
      <c r="AM164" s="79" t="s">
        <v>1566</v>
      </c>
      <c r="AN164" s="79" t="b">
        <v>0</v>
      </c>
      <c r="AO164" s="85" t="s">
        <v>1304</v>
      </c>
      <c r="AP164" s="79" t="s">
        <v>176</v>
      </c>
      <c r="AQ164" s="79">
        <v>0</v>
      </c>
      <c r="AR164" s="79">
        <v>0</v>
      </c>
      <c r="AS164" s="79"/>
      <c r="AT164" s="79"/>
      <c r="AU164" s="79"/>
      <c r="AV164" s="79"/>
      <c r="AW164" s="79"/>
      <c r="AX164" s="79"/>
      <c r="AY164" s="79"/>
      <c r="AZ164" s="79"/>
      <c r="BA164">
        <v>8</v>
      </c>
      <c r="BB164" s="78" t="str">
        <f>REPLACE(INDEX(GroupVertices[Group],MATCH(Edges[[#This Row],[Vertex 1]],GroupVertices[Vertex],0)),1,1,"")</f>
        <v>8</v>
      </c>
      <c r="BC164" s="78" t="str">
        <f>REPLACE(INDEX(GroupVertices[Group],MATCH(Edges[[#This Row],[Vertex 2]],GroupVertices[Vertex],0)),1,1,"")</f>
        <v>8</v>
      </c>
      <c r="BD164" s="48">
        <v>0</v>
      </c>
      <c r="BE164" s="49">
        <v>0</v>
      </c>
      <c r="BF164" s="48">
        <v>0</v>
      </c>
      <c r="BG164" s="49">
        <v>0</v>
      </c>
      <c r="BH164" s="48">
        <v>0</v>
      </c>
      <c r="BI164" s="49">
        <v>0</v>
      </c>
      <c r="BJ164" s="48">
        <v>11</v>
      </c>
      <c r="BK164" s="49">
        <v>100</v>
      </c>
      <c r="BL164" s="48">
        <v>11</v>
      </c>
    </row>
    <row r="165" spans="1:64" ht="15">
      <c r="A165" s="64" t="s">
        <v>265</v>
      </c>
      <c r="B165" s="64" t="s">
        <v>265</v>
      </c>
      <c r="C165" s="65" t="s">
        <v>3731</v>
      </c>
      <c r="D165" s="66">
        <v>7.454545454545454</v>
      </c>
      <c r="E165" s="67" t="s">
        <v>136</v>
      </c>
      <c r="F165" s="68">
        <v>20.363636363636363</v>
      </c>
      <c r="G165" s="65"/>
      <c r="H165" s="69"/>
      <c r="I165" s="70"/>
      <c r="J165" s="70"/>
      <c r="K165" s="34" t="s">
        <v>65</v>
      </c>
      <c r="L165" s="77">
        <v>165</v>
      </c>
      <c r="M165" s="77"/>
      <c r="N165" s="72"/>
      <c r="O165" s="79" t="s">
        <v>176</v>
      </c>
      <c r="P165" s="81">
        <v>43629.738391203704</v>
      </c>
      <c r="Q165" s="79" t="s">
        <v>437</v>
      </c>
      <c r="R165" s="79"/>
      <c r="S165" s="79"/>
      <c r="T165" s="79" t="s">
        <v>746</v>
      </c>
      <c r="U165" s="82" t="s">
        <v>803</v>
      </c>
      <c r="V165" s="82" t="s">
        <v>803</v>
      </c>
      <c r="W165" s="81">
        <v>43629.738391203704</v>
      </c>
      <c r="X165" s="82" t="s">
        <v>1029</v>
      </c>
      <c r="Y165" s="79"/>
      <c r="Z165" s="79"/>
      <c r="AA165" s="85" t="s">
        <v>1305</v>
      </c>
      <c r="AB165" s="79"/>
      <c r="AC165" s="79" t="b">
        <v>0</v>
      </c>
      <c r="AD165" s="79">
        <v>0</v>
      </c>
      <c r="AE165" s="85" t="s">
        <v>1504</v>
      </c>
      <c r="AF165" s="79" t="b">
        <v>0</v>
      </c>
      <c r="AG165" s="79" t="s">
        <v>1553</v>
      </c>
      <c r="AH165" s="79"/>
      <c r="AI165" s="85" t="s">
        <v>1504</v>
      </c>
      <c r="AJ165" s="79" t="b">
        <v>0</v>
      </c>
      <c r="AK165" s="79">
        <v>0</v>
      </c>
      <c r="AL165" s="85" t="s">
        <v>1504</v>
      </c>
      <c r="AM165" s="79" t="s">
        <v>1566</v>
      </c>
      <c r="AN165" s="79" t="b">
        <v>0</v>
      </c>
      <c r="AO165" s="85" t="s">
        <v>1305</v>
      </c>
      <c r="AP165" s="79" t="s">
        <v>176</v>
      </c>
      <c r="AQ165" s="79">
        <v>0</v>
      </c>
      <c r="AR165" s="79">
        <v>0</v>
      </c>
      <c r="AS165" s="79"/>
      <c r="AT165" s="79"/>
      <c r="AU165" s="79"/>
      <c r="AV165" s="79"/>
      <c r="AW165" s="79"/>
      <c r="AX165" s="79"/>
      <c r="AY165" s="79"/>
      <c r="AZ165" s="79"/>
      <c r="BA165">
        <v>8</v>
      </c>
      <c r="BB165" s="78" t="str">
        <f>REPLACE(INDEX(GroupVertices[Group],MATCH(Edges[[#This Row],[Vertex 1]],GroupVertices[Vertex],0)),1,1,"")</f>
        <v>8</v>
      </c>
      <c r="BC165" s="78" t="str">
        <f>REPLACE(INDEX(GroupVertices[Group],MATCH(Edges[[#This Row],[Vertex 2]],GroupVertices[Vertex],0)),1,1,"")</f>
        <v>8</v>
      </c>
      <c r="BD165" s="48">
        <v>2</v>
      </c>
      <c r="BE165" s="49">
        <v>4.081632653061225</v>
      </c>
      <c r="BF165" s="48">
        <v>0</v>
      </c>
      <c r="BG165" s="49">
        <v>0</v>
      </c>
      <c r="BH165" s="48">
        <v>0</v>
      </c>
      <c r="BI165" s="49">
        <v>0</v>
      </c>
      <c r="BJ165" s="48">
        <v>47</v>
      </c>
      <c r="BK165" s="49">
        <v>95.91836734693878</v>
      </c>
      <c r="BL165" s="48">
        <v>49</v>
      </c>
    </row>
    <row r="166" spans="1:64" ht="15">
      <c r="A166" s="64" t="s">
        <v>265</v>
      </c>
      <c r="B166" s="64" t="s">
        <v>265</v>
      </c>
      <c r="C166" s="65" t="s">
        <v>3731</v>
      </c>
      <c r="D166" s="66">
        <v>7.454545454545454</v>
      </c>
      <c r="E166" s="67" t="s">
        <v>136</v>
      </c>
      <c r="F166" s="68">
        <v>20.363636363636363</v>
      </c>
      <c r="G166" s="65"/>
      <c r="H166" s="69"/>
      <c r="I166" s="70"/>
      <c r="J166" s="70"/>
      <c r="K166" s="34" t="s">
        <v>65</v>
      </c>
      <c r="L166" s="77">
        <v>166</v>
      </c>
      <c r="M166" s="77"/>
      <c r="N166" s="72"/>
      <c r="O166" s="79" t="s">
        <v>176</v>
      </c>
      <c r="P166" s="81">
        <v>43631.889861111114</v>
      </c>
      <c r="Q166" s="79" t="s">
        <v>438</v>
      </c>
      <c r="R166" s="79"/>
      <c r="S166" s="79"/>
      <c r="T166" s="79" t="s">
        <v>746</v>
      </c>
      <c r="U166" s="82" t="s">
        <v>804</v>
      </c>
      <c r="V166" s="82" t="s">
        <v>804</v>
      </c>
      <c r="W166" s="81">
        <v>43631.889861111114</v>
      </c>
      <c r="X166" s="82" t="s">
        <v>1030</v>
      </c>
      <c r="Y166" s="79"/>
      <c r="Z166" s="79"/>
      <c r="AA166" s="85" t="s">
        <v>1306</v>
      </c>
      <c r="AB166" s="79"/>
      <c r="AC166" s="79" t="b">
        <v>0</v>
      </c>
      <c r="AD166" s="79">
        <v>0</v>
      </c>
      <c r="AE166" s="85" t="s">
        <v>1504</v>
      </c>
      <c r="AF166" s="79" t="b">
        <v>0</v>
      </c>
      <c r="AG166" s="79" t="s">
        <v>1553</v>
      </c>
      <c r="AH166" s="79"/>
      <c r="AI166" s="85" t="s">
        <v>1504</v>
      </c>
      <c r="AJ166" s="79" t="b">
        <v>0</v>
      </c>
      <c r="AK166" s="79">
        <v>0</v>
      </c>
      <c r="AL166" s="85" t="s">
        <v>1504</v>
      </c>
      <c r="AM166" s="79" t="s">
        <v>1566</v>
      </c>
      <c r="AN166" s="79" t="b">
        <v>0</v>
      </c>
      <c r="AO166" s="85" t="s">
        <v>1306</v>
      </c>
      <c r="AP166" s="79" t="s">
        <v>176</v>
      </c>
      <c r="AQ166" s="79">
        <v>0</v>
      </c>
      <c r="AR166" s="79">
        <v>0</v>
      </c>
      <c r="AS166" s="79"/>
      <c r="AT166" s="79"/>
      <c r="AU166" s="79"/>
      <c r="AV166" s="79"/>
      <c r="AW166" s="79"/>
      <c r="AX166" s="79"/>
      <c r="AY166" s="79"/>
      <c r="AZ166" s="79"/>
      <c r="BA166">
        <v>8</v>
      </c>
      <c r="BB166" s="78" t="str">
        <f>REPLACE(INDEX(GroupVertices[Group],MATCH(Edges[[#This Row],[Vertex 1]],GroupVertices[Vertex],0)),1,1,"")</f>
        <v>8</v>
      </c>
      <c r="BC166" s="78" t="str">
        <f>REPLACE(INDEX(GroupVertices[Group],MATCH(Edges[[#This Row],[Vertex 2]],GroupVertices[Vertex],0)),1,1,"")</f>
        <v>8</v>
      </c>
      <c r="BD166" s="48">
        <v>1</v>
      </c>
      <c r="BE166" s="49">
        <v>8.333333333333334</v>
      </c>
      <c r="BF166" s="48">
        <v>0</v>
      </c>
      <c r="BG166" s="49">
        <v>0</v>
      </c>
      <c r="BH166" s="48">
        <v>0</v>
      </c>
      <c r="BI166" s="49">
        <v>0</v>
      </c>
      <c r="BJ166" s="48">
        <v>11</v>
      </c>
      <c r="BK166" s="49">
        <v>91.66666666666667</v>
      </c>
      <c r="BL166" s="48">
        <v>12</v>
      </c>
    </row>
    <row r="167" spans="1:64" ht="15">
      <c r="A167" s="64" t="s">
        <v>265</v>
      </c>
      <c r="B167" s="64" t="s">
        <v>265</v>
      </c>
      <c r="C167" s="65" t="s">
        <v>3731</v>
      </c>
      <c r="D167" s="66">
        <v>7.454545454545454</v>
      </c>
      <c r="E167" s="67" t="s">
        <v>136</v>
      </c>
      <c r="F167" s="68">
        <v>20.363636363636363</v>
      </c>
      <c r="G167" s="65"/>
      <c r="H167" s="69"/>
      <c r="I167" s="70"/>
      <c r="J167" s="70"/>
      <c r="K167" s="34" t="s">
        <v>65</v>
      </c>
      <c r="L167" s="77">
        <v>167</v>
      </c>
      <c r="M167" s="77"/>
      <c r="N167" s="72"/>
      <c r="O167" s="79" t="s">
        <v>176</v>
      </c>
      <c r="P167" s="81">
        <v>43634.57251157407</v>
      </c>
      <c r="Q167" s="79" t="s">
        <v>439</v>
      </c>
      <c r="R167" s="79"/>
      <c r="S167" s="79"/>
      <c r="T167" s="79"/>
      <c r="U167" s="82" t="s">
        <v>805</v>
      </c>
      <c r="V167" s="82" t="s">
        <v>805</v>
      </c>
      <c r="W167" s="81">
        <v>43634.57251157407</v>
      </c>
      <c r="X167" s="82" t="s">
        <v>1031</v>
      </c>
      <c r="Y167" s="79"/>
      <c r="Z167" s="79"/>
      <c r="AA167" s="85" t="s">
        <v>1307</v>
      </c>
      <c r="AB167" s="79"/>
      <c r="AC167" s="79" t="b">
        <v>0</v>
      </c>
      <c r="AD167" s="79">
        <v>0</v>
      </c>
      <c r="AE167" s="85" t="s">
        <v>1504</v>
      </c>
      <c r="AF167" s="79" t="b">
        <v>0</v>
      </c>
      <c r="AG167" s="79" t="s">
        <v>1553</v>
      </c>
      <c r="AH167" s="79"/>
      <c r="AI167" s="85" t="s">
        <v>1504</v>
      </c>
      <c r="AJ167" s="79" t="b">
        <v>0</v>
      </c>
      <c r="AK167" s="79">
        <v>0</v>
      </c>
      <c r="AL167" s="85" t="s">
        <v>1504</v>
      </c>
      <c r="AM167" s="79" t="s">
        <v>1566</v>
      </c>
      <c r="AN167" s="79" t="b">
        <v>0</v>
      </c>
      <c r="AO167" s="85" t="s">
        <v>1307</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8</v>
      </c>
      <c r="BC167" s="78" t="str">
        <f>REPLACE(INDEX(GroupVertices[Group],MATCH(Edges[[#This Row],[Vertex 2]],GroupVertices[Vertex],0)),1,1,"")</f>
        <v>8</v>
      </c>
      <c r="BD167" s="48">
        <v>0</v>
      </c>
      <c r="BE167" s="49">
        <v>0</v>
      </c>
      <c r="BF167" s="48">
        <v>0</v>
      </c>
      <c r="BG167" s="49">
        <v>0</v>
      </c>
      <c r="BH167" s="48">
        <v>0</v>
      </c>
      <c r="BI167" s="49">
        <v>0</v>
      </c>
      <c r="BJ167" s="48">
        <v>40</v>
      </c>
      <c r="BK167" s="49">
        <v>100</v>
      </c>
      <c r="BL167" s="48">
        <v>40</v>
      </c>
    </row>
    <row r="168" spans="1:64" ht="15">
      <c r="A168" s="64" t="s">
        <v>265</v>
      </c>
      <c r="B168" s="64" t="s">
        <v>265</v>
      </c>
      <c r="C168" s="65" t="s">
        <v>3731</v>
      </c>
      <c r="D168" s="66">
        <v>7.454545454545454</v>
      </c>
      <c r="E168" s="67" t="s">
        <v>136</v>
      </c>
      <c r="F168" s="68">
        <v>20.363636363636363</v>
      </c>
      <c r="G168" s="65"/>
      <c r="H168" s="69"/>
      <c r="I168" s="70"/>
      <c r="J168" s="70"/>
      <c r="K168" s="34" t="s">
        <v>65</v>
      </c>
      <c r="L168" s="77">
        <v>168</v>
      </c>
      <c r="M168" s="77"/>
      <c r="N168" s="72"/>
      <c r="O168" s="79" t="s">
        <v>176</v>
      </c>
      <c r="P168" s="81">
        <v>43635.687789351854</v>
      </c>
      <c r="Q168" s="79" t="s">
        <v>440</v>
      </c>
      <c r="R168" s="79"/>
      <c r="S168" s="79"/>
      <c r="T168" s="79" t="s">
        <v>746</v>
      </c>
      <c r="U168" s="82" t="s">
        <v>806</v>
      </c>
      <c r="V168" s="82" t="s">
        <v>806</v>
      </c>
      <c r="W168" s="81">
        <v>43635.687789351854</v>
      </c>
      <c r="X168" s="82" t="s">
        <v>1032</v>
      </c>
      <c r="Y168" s="79"/>
      <c r="Z168" s="79"/>
      <c r="AA168" s="85" t="s">
        <v>1308</v>
      </c>
      <c r="AB168" s="79"/>
      <c r="AC168" s="79" t="b">
        <v>0</v>
      </c>
      <c r="AD168" s="79">
        <v>1</v>
      </c>
      <c r="AE168" s="85" t="s">
        <v>1504</v>
      </c>
      <c r="AF168" s="79" t="b">
        <v>0</v>
      </c>
      <c r="AG168" s="79" t="s">
        <v>1553</v>
      </c>
      <c r="AH168" s="79"/>
      <c r="AI168" s="85" t="s">
        <v>1504</v>
      </c>
      <c r="AJ168" s="79" t="b">
        <v>0</v>
      </c>
      <c r="AK168" s="79">
        <v>1</v>
      </c>
      <c r="AL168" s="85" t="s">
        <v>1504</v>
      </c>
      <c r="AM168" s="79" t="s">
        <v>1566</v>
      </c>
      <c r="AN168" s="79" t="b">
        <v>0</v>
      </c>
      <c r="AO168" s="85" t="s">
        <v>1308</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8</v>
      </c>
      <c r="BC168" s="78" t="str">
        <f>REPLACE(INDEX(GroupVertices[Group],MATCH(Edges[[#This Row],[Vertex 2]],GroupVertices[Vertex],0)),1,1,"")</f>
        <v>8</v>
      </c>
      <c r="BD168" s="48">
        <v>3</v>
      </c>
      <c r="BE168" s="49">
        <v>20</v>
      </c>
      <c r="BF168" s="48">
        <v>0</v>
      </c>
      <c r="BG168" s="49">
        <v>0</v>
      </c>
      <c r="BH168" s="48">
        <v>0</v>
      </c>
      <c r="BI168" s="49">
        <v>0</v>
      </c>
      <c r="BJ168" s="48">
        <v>12</v>
      </c>
      <c r="BK168" s="49">
        <v>80</v>
      </c>
      <c r="BL168" s="48">
        <v>15</v>
      </c>
    </row>
    <row r="169" spans="1:64" ht="15">
      <c r="A169" s="64" t="s">
        <v>266</v>
      </c>
      <c r="B169" s="64" t="s">
        <v>268</v>
      </c>
      <c r="C169" s="65" t="s">
        <v>3727</v>
      </c>
      <c r="D169" s="66">
        <v>3</v>
      </c>
      <c r="E169" s="67" t="s">
        <v>132</v>
      </c>
      <c r="F169" s="68">
        <v>35</v>
      </c>
      <c r="G169" s="65"/>
      <c r="H169" s="69"/>
      <c r="I169" s="70"/>
      <c r="J169" s="70"/>
      <c r="K169" s="34" t="s">
        <v>65</v>
      </c>
      <c r="L169" s="77">
        <v>169</v>
      </c>
      <c r="M169" s="77"/>
      <c r="N169" s="72"/>
      <c r="O169" s="79" t="s">
        <v>349</v>
      </c>
      <c r="P169" s="81">
        <v>43635.80877314815</v>
      </c>
      <c r="Q169" s="79" t="s">
        <v>441</v>
      </c>
      <c r="R169" s="79"/>
      <c r="S169" s="79"/>
      <c r="T169" s="79" t="s">
        <v>747</v>
      </c>
      <c r="U169" s="79"/>
      <c r="V169" s="82" t="s">
        <v>892</v>
      </c>
      <c r="W169" s="81">
        <v>43635.80877314815</v>
      </c>
      <c r="X169" s="82" t="s">
        <v>1033</v>
      </c>
      <c r="Y169" s="79"/>
      <c r="Z169" s="79"/>
      <c r="AA169" s="85" t="s">
        <v>1309</v>
      </c>
      <c r="AB169" s="79"/>
      <c r="AC169" s="79" t="b">
        <v>0</v>
      </c>
      <c r="AD169" s="79">
        <v>0</v>
      </c>
      <c r="AE169" s="85" t="s">
        <v>1504</v>
      </c>
      <c r="AF169" s="79" t="b">
        <v>0</v>
      </c>
      <c r="AG169" s="79" t="s">
        <v>1553</v>
      </c>
      <c r="AH169" s="79"/>
      <c r="AI169" s="85" t="s">
        <v>1504</v>
      </c>
      <c r="AJ169" s="79" t="b">
        <v>0</v>
      </c>
      <c r="AK169" s="79">
        <v>1</v>
      </c>
      <c r="AL169" s="85" t="s">
        <v>1465</v>
      </c>
      <c r="AM169" s="79" t="s">
        <v>1566</v>
      </c>
      <c r="AN169" s="79" t="b">
        <v>0</v>
      </c>
      <c r="AO169" s="85" t="s">
        <v>1465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1</v>
      </c>
      <c r="BD169" s="48"/>
      <c r="BE169" s="49"/>
      <c r="BF169" s="48"/>
      <c r="BG169" s="49"/>
      <c r="BH169" s="48"/>
      <c r="BI169" s="49"/>
      <c r="BJ169" s="48"/>
      <c r="BK169" s="49"/>
      <c r="BL169" s="48"/>
    </row>
    <row r="170" spans="1:64" ht="15">
      <c r="A170" s="64" t="s">
        <v>266</v>
      </c>
      <c r="B170" s="64" t="s">
        <v>324</v>
      </c>
      <c r="C170" s="65" t="s">
        <v>3727</v>
      </c>
      <c r="D170" s="66">
        <v>3</v>
      </c>
      <c r="E170" s="67" t="s">
        <v>132</v>
      </c>
      <c r="F170" s="68">
        <v>35</v>
      </c>
      <c r="G170" s="65"/>
      <c r="H170" s="69"/>
      <c r="I170" s="70"/>
      <c r="J170" s="70"/>
      <c r="K170" s="34" t="s">
        <v>65</v>
      </c>
      <c r="L170" s="77">
        <v>170</v>
      </c>
      <c r="M170" s="77"/>
      <c r="N170" s="72"/>
      <c r="O170" s="79" t="s">
        <v>349</v>
      </c>
      <c r="P170" s="81">
        <v>43635.80877314815</v>
      </c>
      <c r="Q170" s="79" t="s">
        <v>441</v>
      </c>
      <c r="R170" s="79"/>
      <c r="S170" s="79"/>
      <c r="T170" s="79" t="s">
        <v>747</v>
      </c>
      <c r="U170" s="79"/>
      <c r="V170" s="82" t="s">
        <v>892</v>
      </c>
      <c r="W170" s="81">
        <v>43635.80877314815</v>
      </c>
      <c r="X170" s="82" t="s">
        <v>1033</v>
      </c>
      <c r="Y170" s="79"/>
      <c r="Z170" s="79"/>
      <c r="AA170" s="85" t="s">
        <v>1309</v>
      </c>
      <c r="AB170" s="79"/>
      <c r="AC170" s="79" t="b">
        <v>0</v>
      </c>
      <c r="AD170" s="79">
        <v>0</v>
      </c>
      <c r="AE170" s="85" t="s">
        <v>1504</v>
      </c>
      <c r="AF170" s="79" t="b">
        <v>0</v>
      </c>
      <c r="AG170" s="79" t="s">
        <v>1553</v>
      </c>
      <c r="AH170" s="79"/>
      <c r="AI170" s="85" t="s">
        <v>1504</v>
      </c>
      <c r="AJ170" s="79" t="b">
        <v>0</v>
      </c>
      <c r="AK170" s="79">
        <v>1</v>
      </c>
      <c r="AL170" s="85" t="s">
        <v>1465</v>
      </c>
      <c r="AM170" s="79" t="s">
        <v>1566</v>
      </c>
      <c r="AN170" s="79" t="b">
        <v>0</v>
      </c>
      <c r="AO170" s="85" t="s">
        <v>1465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266</v>
      </c>
      <c r="B171" s="64" t="s">
        <v>296</v>
      </c>
      <c r="C171" s="65" t="s">
        <v>3727</v>
      </c>
      <c r="D171" s="66">
        <v>3</v>
      </c>
      <c r="E171" s="67" t="s">
        <v>132</v>
      </c>
      <c r="F171" s="68">
        <v>35</v>
      </c>
      <c r="G171" s="65"/>
      <c r="H171" s="69"/>
      <c r="I171" s="70"/>
      <c r="J171" s="70"/>
      <c r="K171" s="34" t="s">
        <v>65</v>
      </c>
      <c r="L171" s="77">
        <v>171</v>
      </c>
      <c r="M171" s="77"/>
      <c r="N171" s="72"/>
      <c r="O171" s="79" t="s">
        <v>349</v>
      </c>
      <c r="P171" s="81">
        <v>43635.80877314815</v>
      </c>
      <c r="Q171" s="79" t="s">
        <v>441</v>
      </c>
      <c r="R171" s="79"/>
      <c r="S171" s="79"/>
      <c r="T171" s="79" t="s">
        <v>747</v>
      </c>
      <c r="U171" s="79"/>
      <c r="V171" s="82" t="s">
        <v>892</v>
      </c>
      <c r="W171" s="81">
        <v>43635.80877314815</v>
      </c>
      <c r="X171" s="82" t="s">
        <v>1033</v>
      </c>
      <c r="Y171" s="79"/>
      <c r="Z171" s="79"/>
      <c r="AA171" s="85" t="s">
        <v>1309</v>
      </c>
      <c r="AB171" s="79"/>
      <c r="AC171" s="79" t="b">
        <v>0</v>
      </c>
      <c r="AD171" s="79">
        <v>0</v>
      </c>
      <c r="AE171" s="85" t="s">
        <v>1504</v>
      </c>
      <c r="AF171" s="79" t="b">
        <v>0</v>
      </c>
      <c r="AG171" s="79" t="s">
        <v>1553</v>
      </c>
      <c r="AH171" s="79"/>
      <c r="AI171" s="85" t="s">
        <v>1504</v>
      </c>
      <c r="AJ171" s="79" t="b">
        <v>0</v>
      </c>
      <c r="AK171" s="79">
        <v>1</v>
      </c>
      <c r="AL171" s="85" t="s">
        <v>1465</v>
      </c>
      <c r="AM171" s="79" t="s">
        <v>1566</v>
      </c>
      <c r="AN171" s="79" t="b">
        <v>0</v>
      </c>
      <c r="AO171" s="85" t="s">
        <v>1465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19</v>
      </c>
      <c r="BK171" s="49">
        <v>100</v>
      </c>
      <c r="BL171" s="48">
        <v>19</v>
      </c>
    </row>
    <row r="172" spans="1:64" ht="15">
      <c r="A172" s="64" t="s">
        <v>267</v>
      </c>
      <c r="B172" s="64" t="s">
        <v>325</v>
      </c>
      <c r="C172" s="65" t="s">
        <v>3729</v>
      </c>
      <c r="D172" s="66">
        <v>4.2727272727272725</v>
      </c>
      <c r="E172" s="67" t="s">
        <v>136</v>
      </c>
      <c r="F172" s="68">
        <v>30.81818181818182</v>
      </c>
      <c r="G172" s="65"/>
      <c r="H172" s="69"/>
      <c r="I172" s="70"/>
      <c r="J172" s="70"/>
      <c r="K172" s="34" t="s">
        <v>65</v>
      </c>
      <c r="L172" s="77">
        <v>172</v>
      </c>
      <c r="M172" s="77"/>
      <c r="N172" s="72"/>
      <c r="O172" s="79" t="s">
        <v>349</v>
      </c>
      <c r="P172" s="81">
        <v>43630.778275462966</v>
      </c>
      <c r="Q172" s="79" t="s">
        <v>442</v>
      </c>
      <c r="R172" s="79"/>
      <c r="S172" s="79"/>
      <c r="T172" s="79"/>
      <c r="U172" s="79"/>
      <c r="V172" s="82" t="s">
        <v>893</v>
      </c>
      <c r="W172" s="81">
        <v>43630.778275462966</v>
      </c>
      <c r="X172" s="82" t="s">
        <v>1034</v>
      </c>
      <c r="Y172" s="79"/>
      <c r="Z172" s="79"/>
      <c r="AA172" s="85" t="s">
        <v>1310</v>
      </c>
      <c r="AB172" s="79"/>
      <c r="AC172" s="79" t="b">
        <v>0</v>
      </c>
      <c r="AD172" s="79">
        <v>0</v>
      </c>
      <c r="AE172" s="85" t="s">
        <v>1505</v>
      </c>
      <c r="AF172" s="79" t="b">
        <v>0</v>
      </c>
      <c r="AG172" s="79" t="s">
        <v>1553</v>
      </c>
      <c r="AH172" s="79"/>
      <c r="AI172" s="85" t="s">
        <v>1504</v>
      </c>
      <c r="AJ172" s="79" t="b">
        <v>0</v>
      </c>
      <c r="AK172" s="79">
        <v>0</v>
      </c>
      <c r="AL172" s="85" t="s">
        <v>1504</v>
      </c>
      <c r="AM172" s="79" t="s">
        <v>1575</v>
      </c>
      <c r="AN172" s="79" t="b">
        <v>0</v>
      </c>
      <c r="AO172" s="85" t="s">
        <v>1310</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12</v>
      </c>
      <c r="BC172" s="78" t="str">
        <f>REPLACE(INDEX(GroupVertices[Group],MATCH(Edges[[#This Row],[Vertex 2]],GroupVertices[Vertex],0)),1,1,"")</f>
        <v>12</v>
      </c>
      <c r="BD172" s="48">
        <v>0</v>
      </c>
      <c r="BE172" s="49">
        <v>0</v>
      </c>
      <c r="BF172" s="48">
        <v>1</v>
      </c>
      <c r="BG172" s="49">
        <v>4.166666666666667</v>
      </c>
      <c r="BH172" s="48">
        <v>0</v>
      </c>
      <c r="BI172" s="49">
        <v>0</v>
      </c>
      <c r="BJ172" s="48">
        <v>23</v>
      </c>
      <c r="BK172" s="49">
        <v>95.83333333333333</v>
      </c>
      <c r="BL172" s="48">
        <v>24</v>
      </c>
    </row>
    <row r="173" spans="1:64" ht="15">
      <c r="A173" s="64" t="s">
        <v>267</v>
      </c>
      <c r="B173" s="64" t="s">
        <v>325</v>
      </c>
      <c r="C173" s="65" t="s">
        <v>3729</v>
      </c>
      <c r="D173" s="66">
        <v>4.2727272727272725</v>
      </c>
      <c r="E173" s="67" t="s">
        <v>136</v>
      </c>
      <c r="F173" s="68">
        <v>30.81818181818182</v>
      </c>
      <c r="G173" s="65"/>
      <c r="H173" s="69"/>
      <c r="I173" s="70"/>
      <c r="J173" s="70"/>
      <c r="K173" s="34" t="s">
        <v>65</v>
      </c>
      <c r="L173" s="77">
        <v>173</v>
      </c>
      <c r="M173" s="77"/>
      <c r="N173" s="72"/>
      <c r="O173" s="79" t="s">
        <v>349</v>
      </c>
      <c r="P173" s="81">
        <v>43632.59391203704</v>
      </c>
      <c r="Q173" s="79" t="s">
        <v>443</v>
      </c>
      <c r="R173" s="79"/>
      <c r="S173" s="79"/>
      <c r="T173" s="79"/>
      <c r="U173" s="79"/>
      <c r="V173" s="82" t="s">
        <v>893</v>
      </c>
      <c r="W173" s="81">
        <v>43632.59391203704</v>
      </c>
      <c r="X173" s="82" t="s">
        <v>1035</v>
      </c>
      <c r="Y173" s="79"/>
      <c r="Z173" s="79"/>
      <c r="AA173" s="85" t="s">
        <v>1311</v>
      </c>
      <c r="AB173" s="79"/>
      <c r="AC173" s="79" t="b">
        <v>0</v>
      </c>
      <c r="AD173" s="79">
        <v>0</v>
      </c>
      <c r="AE173" s="85" t="s">
        <v>1505</v>
      </c>
      <c r="AF173" s="79" t="b">
        <v>0</v>
      </c>
      <c r="AG173" s="79" t="s">
        <v>1553</v>
      </c>
      <c r="AH173" s="79"/>
      <c r="AI173" s="85" t="s">
        <v>1504</v>
      </c>
      <c r="AJ173" s="79" t="b">
        <v>0</v>
      </c>
      <c r="AK173" s="79">
        <v>0</v>
      </c>
      <c r="AL173" s="85" t="s">
        <v>1504</v>
      </c>
      <c r="AM173" s="79" t="s">
        <v>1575</v>
      </c>
      <c r="AN173" s="79" t="b">
        <v>0</v>
      </c>
      <c r="AO173" s="85" t="s">
        <v>1311</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12</v>
      </c>
      <c r="BC173" s="78" t="str">
        <f>REPLACE(INDEX(GroupVertices[Group],MATCH(Edges[[#This Row],[Vertex 2]],GroupVertices[Vertex],0)),1,1,"")</f>
        <v>12</v>
      </c>
      <c r="BD173" s="48">
        <v>0</v>
      </c>
      <c r="BE173" s="49">
        <v>0</v>
      </c>
      <c r="BF173" s="48">
        <v>1</v>
      </c>
      <c r="BG173" s="49">
        <v>5.555555555555555</v>
      </c>
      <c r="BH173" s="48">
        <v>0</v>
      </c>
      <c r="BI173" s="49">
        <v>0</v>
      </c>
      <c r="BJ173" s="48">
        <v>17</v>
      </c>
      <c r="BK173" s="49">
        <v>94.44444444444444</v>
      </c>
      <c r="BL173" s="48">
        <v>18</v>
      </c>
    </row>
    <row r="174" spans="1:64" ht="15">
      <c r="A174" s="64" t="s">
        <v>267</v>
      </c>
      <c r="B174" s="64" t="s">
        <v>325</v>
      </c>
      <c r="C174" s="65" t="s">
        <v>3729</v>
      </c>
      <c r="D174" s="66">
        <v>4.2727272727272725</v>
      </c>
      <c r="E174" s="67" t="s">
        <v>136</v>
      </c>
      <c r="F174" s="68">
        <v>30.81818181818182</v>
      </c>
      <c r="G174" s="65"/>
      <c r="H174" s="69"/>
      <c r="I174" s="70"/>
      <c r="J174" s="70"/>
      <c r="K174" s="34" t="s">
        <v>65</v>
      </c>
      <c r="L174" s="77">
        <v>174</v>
      </c>
      <c r="M174" s="77"/>
      <c r="N174" s="72"/>
      <c r="O174" s="79" t="s">
        <v>349</v>
      </c>
      <c r="P174" s="81">
        <v>43636.56319444445</v>
      </c>
      <c r="Q174" s="79" t="s">
        <v>444</v>
      </c>
      <c r="R174" s="79"/>
      <c r="S174" s="79"/>
      <c r="T174" s="79"/>
      <c r="U174" s="79"/>
      <c r="V174" s="82" t="s">
        <v>893</v>
      </c>
      <c r="W174" s="81">
        <v>43636.56319444445</v>
      </c>
      <c r="X174" s="82" t="s">
        <v>1036</v>
      </c>
      <c r="Y174" s="79"/>
      <c r="Z174" s="79"/>
      <c r="AA174" s="85" t="s">
        <v>1312</v>
      </c>
      <c r="AB174" s="85" t="s">
        <v>1437</v>
      </c>
      <c r="AC174" s="79" t="b">
        <v>0</v>
      </c>
      <c r="AD174" s="79">
        <v>0</v>
      </c>
      <c r="AE174" s="85" t="s">
        <v>1505</v>
      </c>
      <c r="AF174" s="79" t="b">
        <v>0</v>
      </c>
      <c r="AG174" s="79" t="s">
        <v>1553</v>
      </c>
      <c r="AH174" s="79"/>
      <c r="AI174" s="85" t="s">
        <v>1504</v>
      </c>
      <c r="AJ174" s="79" t="b">
        <v>0</v>
      </c>
      <c r="AK174" s="79">
        <v>0</v>
      </c>
      <c r="AL174" s="85" t="s">
        <v>1504</v>
      </c>
      <c r="AM174" s="79" t="s">
        <v>1575</v>
      </c>
      <c r="AN174" s="79" t="b">
        <v>0</v>
      </c>
      <c r="AO174" s="85" t="s">
        <v>1437</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12</v>
      </c>
      <c r="BC174" s="78" t="str">
        <f>REPLACE(INDEX(GroupVertices[Group],MATCH(Edges[[#This Row],[Vertex 2]],GroupVertices[Vertex],0)),1,1,"")</f>
        <v>12</v>
      </c>
      <c r="BD174" s="48">
        <v>2</v>
      </c>
      <c r="BE174" s="49">
        <v>5.2631578947368425</v>
      </c>
      <c r="BF174" s="48">
        <v>1</v>
      </c>
      <c r="BG174" s="49">
        <v>2.6315789473684212</v>
      </c>
      <c r="BH174" s="48">
        <v>0</v>
      </c>
      <c r="BI174" s="49">
        <v>0</v>
      </c>
      <c r="BJ174" s="48">
        <v>35</v>
      </c>
      <c r="BK174" s="49">
        <v>92.10526315789474</v>
      </c>
      <c r="BL174" s="48">
        <v>38</v>
      </c>
    </row>
    <row r="175" spans="1:64" ht="15">
      <c r="A175" s="64" t="s">
        <v>268</v>
      </c>
      <c r="B175" s="64" t="s">
        <v>301</v>
      </c>
      <c r="C175" s="65" t="s">
        <v>3727</v>
      </c>
      <c r="D175" s="66">
        <v>3</v>
      </c>
      <c r="E175" s="67" t="s">
        <v>132</v>
      </c>
      <c r="F175" s="68">
        <v>35</v>
      </c>
      <c r="G175" s="65"/>
      <c r="H175" s="69"/>
      <c r="I175" s="70"/>
      <c r="J175" s="70"/>
      <c r="K175" s="34" t="s">
        <v>65</v>
      </c>
      <c r="L175" s="77">
        <v>175</v>
      </c>
      <c r="M175" s="77"/>
      <c r="N175" s="72"/>
      <c r="O175" s="79" t="s">
        <v>350</v>
      </c>
      <c r="P175" s="81">
        <v>43614.55609953704</v>
      </c>
      <c r="Q175" s="79" t="s">
        <v>445</v>
      </c>
      <c r="R175" s="79"/>
      <c r="S175" s="79"/>
      <c r="T175" s="79"/>
      <c r="U175" s="79"/>
      <c r="V175" s="82" t="s">
        <v>894</v>
      </c>
      <c r="W175" s="81">
        <v>43614.55609953704</v>
      </c>
      <c r="X175" s="82" t="s">
        <v>1037</v>
      </c>
      <c r="Y175" s="79"/>
      <c r="Z175" s="79"/>
      <c r="AA175" s="85" t="s">
        <v>1313</v>
      </c>
      <c r="AB175" s="85" t="s">
        <v>1473</v>
      </c>
      <c r="AC175" s="79" t="b">
        <v>0</v>
      </c>
      <c r="AD175" s="79">
        <v>1</v>
      </c>
      <c r="AE175" s="85" t="s">
        <v>1517</v>
      </c>
      <c r="AF175" s="79" t="b">
        <v>0</v>
      </c>
      <c r="AG175" s="79" t="s">
        <v>1553</v>
      </c>
      <c r="AH175" s="79"/>
      <c r="AI175" s="85" t="s">
        <v>1504</v>
      </c>
      <c r="AJ175" s="79" t="b">
        <v>0</v>
      </c>
      <c r="AK175" s="79">
        <v>0</v>
      </c>
      <c r="AL175" s="85" t="s">
        <v>1504</v>
      </c>
      <c r="AM175" s="79" t="s">
        <v>1576</v>
      </c>
      <c r="AN175" s="79" t="b">
        <v>0</v>
      </c>
      <c r="AO175" s="85" t="s">
        <v>1473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14.285714285714286</v>
      </c>
      <c r="BF175" s="48">
        <v>0</v>
      </c>
      <c r="BG175" s="49">
        <v>0</v>
      </c>
      <c r="BH175" s="48">
        <v>0</v>
      </c>
      <c r="BI175" s="49">
        <v>0</v>
      </c>
      <c r="BJ175" s="48">
        <v>6</v>
      </c>
      <c r="BK175" s="49">
        <v>85.71428571428571</v>
      </c>
      <c r="BL175" s="48">
        <v>7</v>
      </c>
    </row>
    <row r="176" spans="1:64" ht="15">
      <c r="A176" s="64" t="s">
        <v>268</v>
      </c>
      <c r="B176" s="64" t="s">
        <v>326</v>
      </c>
      <c r="C176" s="65" t="s">
        <v>3727</v>
      </c>
      <c r="D176" s="66">
        <v>3</v>
      </c>
      <c r="E176" s="67" t="s">
        <v>132</v>
      </c>
      <c r="F176" s="68">
        <v>35</v>
      </c>
      <c r="G176" s="65"/>
      <c r="H176" s="69"/>
      <c r="I176" s="70"/>
      <c r="J176" s="70"/>
      <c r="K176" s="34" t="s">
        <v>65</v>
      </c>
      <c r="L176" s="77">
        <v>176</v>
      </c>
      <c r="M176" s="77"/>
      <c r="N176" s="72"/>
      <c r="O176" s="79" t="s">
        <v>350</v>
      </c>
      <c r="P176" s="81">
        <v>43614.84829861111</v>
      </c>
      <c r="Q176" s="79" t="s">
        <v>446</v>
      </c>
      <c r="R176" s="79"/>
      <c r="S176" s="79"/>
      <c r="T176" s="79"/>
      <c r="U176" s="79"/>
      <c r="V176" s="82" t="s">
        <v>894</v>
      </c>
      <c r="W176" s="81">
        <v>43614.84829861111</v>
      </c>
      <c r="X176" s="82" t="s">
        <v>1038</v>
      </c>
      <c r="Y176" s="79"/>
      <c r="Z176" s="79"/>
      <c r="AA176" s="85" t="s">
        <v>1314</v>
      </c>
      <c r="AB176" s="85" t="s">
        <v>1474</v>
      </c>
      <c r="AC176" s="79" t="b">
        <v>0</v>
      </c>
      <c r="AD176" s="79">
        <v>1</v>
      </c>
      <c r="AE176" s="85" t="s">
        <v>1518</v>
      </c>
      <c r="AF176" s="79" t="b">
        <v>0</v>
      </c>
      <c r="AG176" s="79" t="s">
        <v>1553</v>
      </c>
      <c r="AH176" s="79"/>
      <c r="AI176" s="85" t="s">
        <v>1504</v>
      </c>
      <c r="AJ176" s="79" t="b">
        <v>0</v>
      </c>
      <c r="AK176" s="79">
        <v>0</v>
      </c>
      <c r="AL176" s="85" t="s">
        <v>1504</v>
      </c>
      <c r="AM176" s="79" t="s">
        <v>1576</v>
      </c>
      <c r="AN176" s="79" t="b">
        <v>0</v>
      </c>
      <c r="AO176" s="85" t="s">
        <v>1474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6.666666666666667</v>
      </c>
      <c r="BF176" s="48">
        <v>0</v>
      </c>
      <c r="BG176" s="49">
        <v>0</v>
      </c>
      <c r="BH176" s="48">
        <v>0</v>
      </c>
      <c r="BI176" s="49">
        <v>0</v>
      </c>
      <c r="BJ176" s="48">
        <v>14</v>
      </c>
      <c r="BK176" s="49">
        <v>93.33333333333333</v>
      </c>
      <c r="BL176" s="48">
        <v>15</v>
      </c>
    </row>
    <row r="177" spans="1:64" ht="15">
      <c r="A177" s="64" t="s">
        <v>269</v>
      </c>
      <c r="B177" s="64" t="s">
        <v>268</v>
      </c>
      <c r="C177" s="65" t="s">
        <v>3728</v>
      </c>
      <c r="D177" s="66">
        <v>3.6363636363636362</v>
      </c>
      <c r="E177" s="67" t="s">
        <v>136</v>
      </c>
      <c r="F177" s="68">
        <v>32.90909090909091</v>
      </c>
      <c r="G177" s="65"/>
      <c r="H177" s="69"/>
      <c r="I177" s="70"/>
      <c r="J177" s="70"/>
      <c r="K177" s="34" t="s">
        <v>66</v>
      </c>
      <c r="L177" s="77">
        <v>177</v>
      </c>
      <c r="M177" s="77"/>
      <c r="N177" s="72"/>
      <c r="O177" s="79" t="s">
        <v>350</v>
      </c>
      <c r="P177" s="81">
        <v>43614.70328703704</v>
      </c>
      <c r="Q177" s="79" t="s">
        <v>447</v>
      </c>
      <c r="R177" s="79"/>
      <c r="S177" s="79"/>
      <c r="T177" s="79"/>
      <c r="U177" s="79"/>
      <c r="V177" s="82" t="s">
        <v>895</v>
      </c>
      <c r="W177" s="81">
        <v>43614.70328703704</v>
      </c>
      <c r="X177" s="82" t="s">
        <v>1039</v>
      </c>
      <c r="Y177" s="79"/>
      <c r="Z177" s="79"/>
      <c r="AA177" s="85" t="s">
        <v>1315</v>
      </c>
      <c r="AB177" s="79"/>
      <c r="AC177" s="79" t="b">
        <v>0</v>
      </c>
      <c r="AD177" s="79">
        <v>0</v>
      </c>
      <c r="AE177" s="85" t="s">
        <v>1505</v>
      </c>
      <c r="AF177" s="79" t="b">
        <v>0</v>
      </c>
      <c r="AG177" s="79" t="s">
        <v>1553</v>
      </c>
      <c r="AH177" s="79"/>
      <c r="AI177" s="85" t="s">
        <v>1504</v>
      </c>
      <c r="AJ177" s="79" t="b">
        <v>0</v>
      </c>
      <c r="AK177" s="79">
        <v>0</v>
      </c>
      <c r="AL177" s="85" t="s">
        <v>1504</v>
      </c>
      <c r="AM177" s="79" t="s">
        <v>1566</v>
      </c>
      <c r="AN177" s="79" t="b">
        <v>0</v>
      </c>
      <c r="AO177" s="85" t="s">
        <v>1315</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8</v>
      </c>
      <c r="BK177" s="49">
        <v>100</v>
      </c>
      <c r="BL177" s="48">
        <v>8</v>
      </c>
    </row>
    <row r="178" spans="1:64" ht="15">
      <c r="A178" s="64" t="s">
        <v>269</v>
      </c>
      <c r="B178" s="64" t="s">
        <v>268</v>
      </c>
      <c r="C178" s="65" t="s">
        <v>3728</v>
      </c>
      <c r="D178" s="66">
        <v>3.6363636363636362</v>
      </c>
      <c r="E178" s="67" t="s">
        <v>136</v>
      </c>
      <c r="F178" s="68">
        <v>32.90909090909091</v>
      </c>
      <c r="G178" s="65"/>
      <c r="H178" s="69"/>
      <c r="I178" s="70"/>
      <c r="J178" s="70"/>
      <c r="K178" s="34" t="s">
        <v>66</v>
      </c>
      <c r="L178" s="77">
        <v>178</v>
      </c>
      <c r="M178" s="77"/>
      <c r="N178" s="72"/>
      <c r="O178" s="79" t="s">
        <v>350</v>
      </c>
      <c r="P178" s="81">
        <v>43614.85309027778</v>
      </c>
      <c r="Q178" s="79" t="s">
        <v>448</v>
      </c>
      <c r="R178" s="79"/>
      <c r="S178" s="79"/>
      <c r="T178" s="79"/>
      <c r="U178" s="79"/>
      <c r="V178" s="82" t="s">
        <v>895</v>
      </c>
      <c r="W178" s="81">
        <v>43614.85309027778</v>
      </c>
      <c r="X178" s="82" t="s">
        <v>1040</v>
      </c>
      <c r="Y178" s="79"/>
      <c r="Z178" s="79"/>
      <c r="AA178" s="85" t="s">
        <v>1316</v>
      </c>
      <c r="AB178" s="85" t="s">
        <v>1317</v>
      </c>
      <c r="AC178" s="79" t="b">
        <v>0</v>
      </c>
      <c r="AD178" s="79">
        <v>0</v>
      </c>
      <c r="AE178" s="85" t="s">
        <v>1505</v>
      </c>
      <c r="AF178" s="79" t="b">
        <v>0</v>
      </c>
      <c r="AG178" s="79" t="s">
        <v>1553</v>
      </c>
      <c r="AH178" s="79"/>
      <c r="AI178" s="85" t="s">
        <v>1504</v>
      </c>
      <c r="AJ178" s="79" t="b">
        <v>0</v>
      </c>
      <c r="AK178" s="79">
        <v>0</v>
      </c>
      <c r="AL178" s="85" t="s">
        <v>1504</v>
      </c>
      <c r="AM178" s="79" t="s">
        <v>1566</v>
      </c>
      <c r="AN178" s="79" t="b">
        <v>0</v>
      </c>
      <c r="AO178" s="85" t="s">
        <v>1317</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v>1</v>
      </c>
      <c r="BE178" s="49">
        <v>33.333333333333336</v>
      </c>
      <c r="BF178" s="48">
        <v>0</v>
      </c>
      <c r="BG178" s="49">
        <v>0</v>
      </c>
      <c r="BH178" s="48">
        <v>0</v>
      </c>
      <c r="BI178" s="49">
        <v>0</v>
      </c>
      <c r="BJ178" s="48">
        <v>2</v>
      </c>
      <c r="BK178" s="49">
        <v>66.66666666666667</v>
      </c>
      <c r="BL178" s="48">
        <v>3</v>
      </c>
    </row>
    <row r="179" spans="1:64" ht="15">
      <c r="A179" s="64" t="s">
        <v>268</v>
      </c>
      <c r="B179" s="64" t="s">
        <v>269</v>
      </c>
      <c r="C179" s="65" t="s">
        <v>3727</v>
      </c>
      <c r="D179" s="66">
        <v>3</v>
      </c>
      <c r="E179" s="67" t="s">
        <v>132</v>
      </c>
      <c r="F179" s="68">
        <v>35</v>
      </c>
      <c r="G179" s="65"/>
      <c r="H179" s="69"/>
      <c r="I179" s="70"/>
      <c r="J179" s="70"/>
      <c r="K179" s="34" t="s">
        <v>66</v>
      </c>
      <c r="L179" s="77">
        <v>179</v>
      </c>
      <c r="M179" s="77"/>
      <c r="N179" s="72"/>
      <c r="O179" s="79" t="s">
        <v>350</v>
      </c>
      <c r="P179" s="81">
        <v>43614.85138888889</v>
      </c>
      <c r="Q179" s="79" t="s">
        <v>449</v>
      </c>
      <c r="R179" s="82" t="s">
        <v>629</v>
      </c>
      <c r="S179" s="79" t="s">
        <v>694</v>
      </c>
      <c r="T179" s="79"/>
      <c r="U179" s="79"/>
      <c r="V179" s="82" t="s">
        <v>894</v>
      </c>
      <c r="W179" s="81">
        <v>43614.85138888889</v>
      </c>
      <c r="X179" s="82" t="s">
        <v>1041</v>
      </c>
      <c r="Y179" s="79"/>
      <c r="Z179" s="79"/>
      <c r="AA179" s="85" t="s">
        <v>1317</v>
      </c>
      <c r="AB179" s="85" t="s">
        <v>1315</v>
      </c>
      <c r="AC179" s="79" t="b">
        <v>0</v>
      </c>
      <c r="AD179" s="79">
        <v>1</v>
      </c>
      <c r="AE179" s="85" t="s">
        <v>1519</v>
      </c>
      <c r="AF179" s="79" t="b">
        <v>0</v>
      </c>
      <c r="AG179" s="79" t="s">
        <v>1553</v>
      </c>
      <c r="AH179" s="79"/>
      <c r="AI179" s="85" t="s">
        <v>1504</v>
      </c>
      <c r="AJ179" s="79" t="b">
        <v>0</v>
      </c>
      <c r="AK179" s="79">
        <v>0</v>
      </c>
      <c r="AL179" s="85" t="s">
        <v>1504</v>
      </c>
      <c r="AM179" s="79" t="s">
        <v>1576</v>
      </c>
      <c r="AN179" s="79" t="b">
        <v>0</v>
      </c>
      <c r="AO179" s="85" t="s">
        <v>1315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4.166666666666667</v>
      </c>
      <c r="BF179" s="48">
        <v>0</v>
      </c>
      <c r="BG179" s="49">
        <v>0</v>
      </c>
      <c r="BH179" s="48">
        <v>0</v>
      </c>
      <c r="BI179" s="49">
        <v>0</v>
      </c>
      <c r="BJ179" s="48">
        <v>23</v>
      </c>
      <c r="BK179" s="49">
        <v>95.83333333333333</v>
      </c>
      <c r="BL179" s="48">
        <v>24</v>
      </c>
    </row>
    <row r="180" spans="1:64" ht="15">
      <c r="A180" s="64" t="s">
        <v>270</v>
      </c>
      <c r="B180" s="64" t="s">
        <v>327</v>
      </c>
      <c r="C180" s="65" t="s">
        <v>3727</v>
      </c>
      <c r="D180" s="66">
        <v>3</v>
      </c>
      <c r="E180" s="67" t="s">
        <v>132</v>
      </c>
      <c r="F180" s="68">
        <v>35</v>
      </c>
      <c r="G180" s="65"/>
      <c r="H180" s="69"/>
      <c r="I180" s="70"/>
      <c r="J180" s="70"/>
      <c r="K180" s="34" t="s">
        <v>65</v>
      </c>
      <c r="L180" s="77">
        <v>180</v>
      </c>
      <c r="M180" s="77"/>
      <c r="N180" s="72"/>
      <c r="O180" s="79" t="s">
        <v>349</v>
      </c>
      <c r="P180" s="81">
        <v>43614.86207175926</v>
      </c>
      <c r="Q180" s="79" t="s">
        <v>450</v>
      </c>
      <c r="R180" s="79"/>
      <c r="S180" s="79"/>
      <c r="T180" s="79"/>
      <c r="U180" s="79"/>
      <c r="V180" s="82" t="s">
        <v>896</v>
      </c>
      <c r="W180" s="81">
        <v>43614.86207175926</v>
      </c>
      <c r="X180" s="82" t="s">
        <v>1042</v>
      </c>
      <c r="Y180" s="79"/>
      <c r="Z180" s="79"/>
      <c r="AA180" s="85" t="s">
        <v>1318</v>
      </c>
      <c r="AB180" s="85" t="s">
        <v>1319</v>
      </c>
      <c r="AC180" s="79" t="b">
        <v>0</v>
      </c>
      <c r="AD180" s="79">
        <v>0</v>
      </c>
      <c r="AE180" s="85" t="s">
        <v>1505</v>
      </c>
      <c r="AF180" s="79" t="b">
        <v>0</v>
      </c>
      <c r="AG180" s="79" t="s">
        <v>1553</v>
      </c>
      <c r="AH180" s="79"/>
      <c r="AI180" s="85" t="s">
        <v>1504</v>
      </c>
      <c r="AJ180" s="79" t="b">
        <v>0</v>
      </c>
      <c r="AK180" s="79">
        <v>0</v>
      </c>
      <c r="AL180" s="85" t="s">
        <v>1504</v>
      </c>
      <c r="AM180" s="79" t="s">
        <v>1566</v>
      </c>
      <c r="AN180" s="79" t="b">
        <v>0</v>
      </c>
      <c r="AO180" s="85" t="s">
        <v>1319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2.127659574468085</v>
      </c>
      <c r="BF180" s="48">
        <v>1</v>
      </c>
      <c r="BG180" s="49">
        <v>2.127659574468085</v>
      </c>
      <c r="BH180" s="48">
        <v>0</v>
      </c>
      <c r="BI180" s="49">
        <v>0</v>
      </c>
      <c r="BJ180" s="48">
        <v>45</v>
      </c>
      <c r="BK180" s="49">
        <v>95.74468085106383</v>
      </c>
      <c r="BL180" s="48">
        <v>47</v>
      </c>
    </row>
    <row r="181" spans="1:64" ht="15">
      <c r="A181" s="64" t="s">
        <v>268</v>
      </c>
      <c r="B181" s="64" t="s">
        <v>327</v>
      </c>
      <c r="C181" s="65" t="s">
        <v>3727</v>
      </c>
      <c r="D181" s="66">
        <v>3</v>
      </c>
      <c r="E181" s="67" t="s">
        <v>132</v>
      </c>
      <c r="F181" s="68">
        <v>35</v>
      </c>
      <c r="G181" s="65"/>
      <c r="H181" s="69"/>
      <c r="I181" s="70"/>
      <c r="J181" s="70"/>
      <c r="K181" s="34" t="s">
        <v>65</v>
      </c>
      <c r="L181" s="77">
        <v>181</v>
      </c>
      <c r="M181" s="77"/>
      <c r="N181" s="72"/>
      <c r="O181" s="79" t="s">
        <v>349</v>
      </c>
      <c r="P181" s="81">
        <v>43614.85196759259</v>
      </c>
      <c r="Q181" s="79" t="s">
        <v>451</v>
      </c>
      <c r="R181" s="79"/>
      <c r="S181" s="79"/>
      <c r="T181" s="79"/>
      <c r="U181" s="79"/>
      <c r="V181" s="82" t="s">
        <v>894</v>
      </c>
      <c r="W181" s="81">
        <v>43614.85196759259</v>
      </c>
      <c r="X181" s="82" t="s">
        <v>1043</v>
      </c>
      <c r="Y181" s="79"/>
      <c r="Z181" s="79"/>
      <c r="AA181" s="85" t="s">
        <v>1319</v>
      </c>
      <c r="AB181" s="85" t="s">
        <v>1475</v>
      </c>
      <c r="AC181" s="79" t="b">
        <v>0</v>
      </c>
      <c r="AD181" s="79">
        <v>0</v>
      </c>
      <c r="AE181" s="85" t="s">
        <v>1520</v>
      </c>
      <c r="AF181" s="79" t="b">
        <v>0</v>
      </c>
      <c r="AG181" s="79" t="s">
        <v>1553</v>
      </c>
      <c r="AH181" s="79"/>
      <c r="AI181" s="85" t="s">
        <v>1504</v>
      </c>
      <c r="AJ181" s="79" t="b">
        <v>0</v>
      </c>
      <c r="AK181" s="79">
        <v>0</v>
      </c>
      <c r="AL181" s="85" t="s">
        <v>1504</v>
      </c>
      <c r="AM181" s="79" t="s">
        <v>1564</v>
      </c>
      <c r="AN181" s="79" t="b">
        <v>0</v>
      </c>
      <c r="AO181" s="85" t="s">
        <v>1475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2</v>
      </c>
      <c r="BG181" s="49">
        <v>4.761904761904762</v>
      </c>
      <c r="BH181" s="48">
        <v>0</v>
      </c>
      <c r="BI181" s="49">
        <v>0</v>
      </c>
      <c r="BJ181" s="48">
        <v>40</v>
      </c>
      <c r="BK181" s="49">
        <v>95.23809523809524</v>
      </c>
      <c r="BL181" s="48">
        <v>42</v>
      </c>
    </row>
    <row r="182" spans="1:64" ht="15">
      <c r="A182" s="64" t="s">
        <v>270</v>
      </c>
      <c r="B182" s="64" t="s">
        <v>268</v>
      </c>
      <c r="C182" s="65" t="s">
        <v>3727</v>
      </c>
      <c r="D182" s="66">
        <v>3</v>
      </c>
      <c r="E182" s="67" t="s">
        <v>132</v>
      </c>
      <c r="F182" s="68">
        <v>35</v>
      </c>
      <c r="G182" s="65"/>
      <c r="H182" s="69"/>
      <c r="I182" s="70"/>
      <c r="J182" s="70"/>
      <c r="K182" s="34" t="s">
        <v>66</v>
      </c>
      <c r="L182" s="77">
        <v>182</v>
      </c>
      <c r="M182" s="77"/>
      <c r="N182" s="72"/>
      <c r="O182" s="79" t="s">
        <v>350</v>
      </c>
      <c r="P182" s="81">
        <v>43614.86207175926</v>
      </c>
      <c r="Q182" s="79" t="s">
        <v>450</v>
      </c>
      <c r="R182" s="79"/>
      <c r="S182" s="79"/>
      <c r="T182" s="79"/>
      <c r="U182" s="79"/>
      <c r="V182" s="82" t="s">
        <v>896</v>
      </c>
      <c r="W182" s="81">
        <v>43614.86207175926</v>
      </c>
      <c r="X182" s="82" t="s">
        <v>1042</v>
      </c>
      <c r="Y182" s="79"/>
      <c r="Z182" s="79"/>
      <c r="AA182" s="85" t="s">
        <v>1318</v>
      </c>
      <c r="AB182" s="85" t="s">
        <v>1319</v>
      </c>
      <c r="AC182" s="79" t="b">
        <v>0</v>
      </c>
      <c r="AD182" s="79">
        <v>0</v>
      </c>
      <c r="AE182" s="85" t="s">
        <v>1505</v>
      </c>
      <c r="AF182" s="79" t="b">
        <v>0</v>
      </c>
      <c r="AG182" s="79" t="s">
        <v>1553</v>
      </c>
      <c r="AH182" s="79"/>
      <c r="AI182" s="85" t="s">
        <v>1504</v>
      </c>
      <c r="AJ182" s="79" t="b">
        <v>0</v>
      </c>
      <c r="AK182" s="79">
        <v>0</v>
      </c>
      <c r="AL182" s="85" t="s">
        <v>1504</v>
      </c>
      <c r="AM182" s="79" t="s">
        <v>1566</v>
      </c>
      <c r="AN182" s="79" t="b">
        <v>0</v>
      </c>
      <c r="AO182" s="85" t="s">
        <v>1319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268</v>
      </c>
      <c r="B183" s="64" t="s">
        <v>270</v>
      </c>
      <c r="C183" s="65" t="s">
        <v>3727</v>
      </c>
      <c r="D183" s="66">
        <v>3</v>
      </c>
      <c r="E183" s="67" t="s">
        <v>132</v>
      </c>
      <c r="F183" s="68">
        <v>35</v>
      </c>
      <c r="G183" s="65"/>
      <c r="H183" s="69"/>
      <c r="I183" s="70"/>
      <c r="J183" s="70"/>
      <c r="K183" s="34" t="s">
        <v>66</v>
      </c>
      <c r="L183" s="77">
        <v>183</v>
      </c>
      <c r="M183" s="77"/>
      <c r="N183" s="72"/>
      <c r="O183" s="79" t="s">
        <v>350</v>
      </c>
      <c r="P183" s="81">
        <v>43614.85196759259</v>
      </c>
      <c r="Q183" s="79" t="s">
        <v>451</v>
      </c>
      <c r="R183" s="79"/>
      <c r="S183" s="79"/>
      <c r="T183" s="79"/>
      <c r="U183" s="79"/>
      <c r="V183" s="82" t="s">
        <v>894</v>
      </c>
      <c r="W183" s="81">
        <v>43614.85196759259</v>
      </c>
      <c r="X183" s="82" t="s">
        <v>1043</v>
      </c>
      <c r="Y183" s="79"/>
      <c r="Z183" s="79"/>
      <c r="AA183" s="85" t="s">
        <v>1319</v>
      </c>
      <c r="AB183" s="85" t="s">
        <v>1475</v>
      </c>
      <c r="AC183" s="79" t="b">
        <v>0</v>
      </c>
      <c r="AD183" s="79">
        <v>0</v>
      </c>
      <c r="AE183" s="85" t="s">
        <v>1520</v>
      </c>
      <c r="AF183" s="79" t="b">
        <v>0</v>
      </c>
      <c r="AG183" s="79" t="s">
        <v>1553</v>
      </c>
      <c r="AH183" s="79"/>
      <c r="AI183" s="85" t="s">
        <v>1504</v>
      </c>
      <c r="AJ183" s="79" t="b">
        <v>0</v>
      </c>
      <c r="AK183" s="79">
        <v>0</v>
      </c>
      <c r="AL183" s="85" t="s">
        <v>1504</v>
      </c>
      <c r="AM183" s="79" t="s">
        <v>1564</v>
      </c>
      <c r="AN183" s="79" t="b">
        <v>0</v>
      </c>
      <c r="AO183" s="85" t="s">
        <v>1475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271</v>
      </c>
      <c r="B184" s="64" t="s">
        <v>268</v>
      </c>
      <c r="C184" s="65" t="s">
        <v>3727</v>
      </c>
      <c r="D184" s="66">
        <v>3</v>
      </c>
      <c r="E184" s="67" t="s">
        <v>132</v>
      </c>
      <c r="F184" s="68">
        <v>35</v>
      </c>
      <c r="G184" s="65"/>
      <c r="H184" s="69"/>
      <c r="I184" s="70"/>
      <c r="J184" s="70"/>
      <c r="K184" s="34" t="s">
        <v>66</v>
      </c>
      <c r="L184" s="77">
        <v>184</v>
      </c>
      <c r="M184" s="77"/>
      <c r="N184" s="72"/>
      <c r="O184" s="79" t="s">
        <v>350</v>
      </c>
      <c r="P184" s="81">
        <v>43614.85494212963</v>
      </c>
      <c r="Q184" s="79" t="s">
        <v>452</v>
      </c>
      <c r="R184" s="79"/>
      <c r="S184" s="79"/>
      <c r="T184" s="79"/>
      <c r="U184" s="79"/>
      <c r="V184" s="82" t="s">
        <v>897</v>
      </c>
      <c r="W184" s="81">
        <v>43614.85494212963</v>
      </c>
      <c r="X184" s="82" t="s">
        <v>1044</v>
      </c>
      <c r="Y184" s="79"/>
      <c r="Z184" s="79"/>
      <c r="AA184" s="85" t="s">
        <v>1320</v>
      </c>
      <c r="AB184" s="85" t="s">
        <v>1321</v>
      </c>
      <c r="AC184" s="79" t="b">
        <v>0</v>
      </c>
      <c r="AD184" s="79">
        <v>1</v>
      </c>
      <c r="AE184" s="85" t="s">
        <v>1505</v>
      </c>
      <c r="AF184" s="79" t="b">
        <v>0</v>
      </c>
      <c r="AG184" s="79" t="s">
        <v>1553</v>
      </c>
      <c r="AH184" s="79"/>
      <c r="AI184" s="85" t="s">
        <v>1504</v>
      </c>
      <c r="AJ184" s="79" t="b">
        <v>0</v>
      </c>
      <c r="AK184" s="79">
        <v>0</v>
      </c>
      <c r="AL184" s="85" t="s">
        <v>1504</v>
      </c>
      <c r="AM184" s="79" t="s">
        <v>1566</v>
      </c>
      <c r="AN184" s="79" t="b">
        <v>0</v>
      </c>
      <c r="AO184" s="85" t="s">
        <v>1321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33.333333333333336</v>
      </c>
      <c r="BF184" s="48">
        <v>0</v>
      </c>
      <c r="BG184" s="49">
        <v>0</v>
      </c>
      <c r="BH184" s="48">
        <v>0</v>
      </c>
      <c r="BI184" s="49">
        <v>0</v>
      </c>
      <c r="BJ184" s="48">
        <v>2</v>
      </c>
      <c r="BK184" s="49">
        <v>66.66666666666667</v>
      </c>
      <c r="BL184" s="48">
        <v>3</v>
      </c>
    </row>
    <row r="185" spans="1:64" ht="15">
      <c r="A185" s="64" t="s">
        <v>268</v>
      </c>
      <c r="B185" s="64" t="s">
        <v>271</v>
      </c>
      <c r="C185" s="65" t="s">
        <v>3728</v>
      </c>
      <c r="D185" s="66">
        <v>3.6363636363636362</v>
      </c>
      <c r="E185" s="67" t="s">
        <v>136</v>
      </c>
      <c r="F185" s="68">
        <v>32.90909090909091</v>
      </c>
      <c r="G185" s="65"/>
      <c r="H185" s="69"/>
      <c r="I185" s="70"/>
      <c r="J185" s="70"/>
      <c r="K185" s="34" t="s">
        <v>66</v>
      </c>
      <c r="L185" s="77">
        <v>185</v>
      </c>
      <c r="M185" s="77"/>
      <c r="N185" s="72"/>
      <c r="O185" s="79" t="s">
        <v>350</v>
      </c>
      <c r="P185" s="81">
        <v>43614.85395833333</v>
      </c>
      <c r="Q185" s="79" t="s">
        <v>453</v>
      </c>
      <c r="R185" s="79"/>
      <c r="S185" s="79"/>
      <c r="T185" s="79"/>
      <c r="U185" s="79"/>
      <c r="V185" s="82" t="s">
        <v>894</v>
      </c>
      <c r="W185" s="81">
        <v>43614.85395833333</v>
      </c>
      <c r="X185" s="82" t="s">
        <v>1045</v>
      </c>
      <c r="Y185" s="79"/>
      <c r="Z185" s="79"/>
      <c r="AA185" s="85" t="s">
        <v>1321</v>
      </c>
      <c r="AB185" s="85" t="s">
        <v>1476</v>
      </c>
      <c r="AC185" s="79" t="b">
        <v>0</v>
      </c>
      <c r="AD185" s="79">
        <v>1</v>
      </c>
      <c r="AE185" s="85" t="s">
        <v>1521</v>
      </c>
      <c r="AF185" s="79" t="b">
        <v>0</v>
      </c>
      <c r="AG185" s="79" t="s">
        <v>1553</v>
      </c>
      <c r="AH185" s="79"/>
      <c r="AI185" s="85" t="s">
        <v>1504</v>
      </c>
      <c r="AJ185" s="79" t="b">
        <v>0</v>
      </c>
      <c r="AK185" s="79">
        <v>0</v>
      </c>
      <c r="AL185" s="85" t="s">
        <v>1504</v>
      </c>
      <c r="AM185" s="79" t="s">
        <v>1564</v>
      </c>
      <c r="AN185" s="79" t="b">
        <v>0</v>
      </c>
      <c r="AO185" s="85" t="s">
        <v>1476</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1</v>
      </c>
      <c r="BE185" s="49">
        <v>33.333333333333336</v>
      </c>
      <c r="BF185" s="48">
        <v>0</v>
      </c>
      <c r="BG185" s="49">
        <v>0</v>
      </c>
      <c r="BH185" s="48">
        <v>0</v>
      </c>
      <c r="BI185" s="49">
        <v>0</v>
      </c>
      <c r="BJ185" s="48">
        <v>2</v>
      </c>
      <c r="BK185" s="49">
        <v>66.66666666666667</v>
      </c>
      <c r="BL185" s="48">
        <v>3</v>
      </c>
    </row>
    <row r="186" spans="1:64" ht="15">
      <c r="A186" s="64" t="s">
        <v>268</v>
      </c>
      <c r="B186" s="64" t="s">
        <v>271</v>
      </c>
      <c r="C186" s="65" t="s">
        <v>3728</v>
      </c>
      <c r="D186" s="66">
        <v>3.6363636363636362</v>
      </c>
      <c r="E186" s="67" t="s">
        <v>136</v>
      </c>
      <c r="F186" s="68">
        <v>32.90909090909091</v>
      </c>
      <c r="G186" s="65"/>
      <c r="H186" s="69"/>
      <c r="I186" s="70"/>
      <c r="J186" s="70"/>
      <c r="K186" s="34" t="s">
        <v>66</v>
      </c>
      <c r="L186" s="77">
        <v>186</v>
      </c>
      <c r="M186" s="77"/>
      <c r="N186" s="72"/>
      <c r="O186" s="79" t="s">
        <v>350</v>
      </c>
      <c r="P186" s="81">
        <v>43614.857824074075</v>
      </c>
      <c r="Q186" s="79" t="s">
        <v>454</v>
      </c>
      <c r="R186" s="79"/>
      <c r="S186" s="79"/>
      <c r="T186" s="79"/>
      <c r="U186" s="79"/>
      <c r="V186" s="82" t="s">
        <v>894</v>
      </c>
      <c r="W186" s="81">
        <v>43614.857824074075</v>
      </c>
      <c r="X186" s="82" t="s">
        <v>1046</v>
      </c>
      <c r="Y186" s="79"/>
      <c r="Z186" s="79"/>
      <c r="AA186" s="85" t="s">
        <v>1322</v>
      </c>
      <c r="AB186" s="85" t="s">
        <v>1320</v>
      </c>
      <c r="AC186" s="79" t="b">
        <v>0</v>
      </c>
      <c r="AD186" s="79">
        <v>1</v>
      </c>
      <c r="AE186" s="85" t="s">
        <v>1521</v>
      </c>
      <c r="AF186" s="79" t="b">
        <v>0</v>
      </c>
      <c r="AG186" s="79" t="s">
        <v>1553</v>
      </c>
      <c r="AH186" s="79"/>
      <c r="AI186" s="85" t="s">
        <v>1504</v>
      </c>
      <c r="AJ186" s="79" t="b">
        <v>0</v>
      </c>
      <c r="AK186" s="79">
        <v>0</v>
      </c>
      <c r="AL186" s="85" t="s">
        <v>1504</v>
      </c>
      <c r="AM186" s="79" t="s">
        <v>1564</v>
      </c>
      <c r="AN186" s="79" t="b">
        <v>0</v>
      </c>
      <c r="AO186" s="85" t="s">
        <v>1320</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1</v>
      </c>
      <c r="BE186" s="49">
        <v>25</v>
      </c>
      <c r="BF186" s="48">
        <v>0</v>
      </c>
      <c r="BG186" s="49">
        <v>0</v>
      </c>
      <c r="BH186" s="48">
        <v>0</v>
      </c>
      <c r="BI186" s="49">
        <v>0</v>
      </c>
      <c r="BJ186" s="48">
        <v>3</v>
      </c>
      <c r="BK186" s="49">
        <v>75</v>
      </c>
      <c r="BL186" s="48">
        <v>4</v>
      </c>
    </row>
    <row r="187" spans="1:64" ht="15">
      <c r="A187" s="64" t="s">
        <v>268</v>
      </c>
      <c r="B187" s="64" t="s">
        <v>328</v>
      </c>
      <c r="C187" s="65" t="s">
        <v>3727</v>
      </c>
      <c r="D187" s="66">
        <v>3</v>
      </c>
      <c r="E187" s="67" t="s">
        <v>132</v>
      </c>
      <c r="F187" s="68">
        <v>35</v>
      </c>
      <c r="G187" s="65"/>
      <c r="H187" s="69"/>
      <c r="I187" s="70"/>
      <c r="J187" s="70"/>
      <c r="K187" s="34" t="s">
        <v>65</v>
      </c>
      <c r="L187" s="77">
        <v>187</v>
      </c>
      <c r="M187" s="77"/>
      <c r="N187" s="72"/>
      <c r="O187" s="79" t="s">
        <v>350</v>
      </c>
      <c r="P187" s="81">
        <v>43614.87736111111</v>
      </c>
      <c r="Q187" s="79" t="s">
        <v>455</v>
      </c>
      <c r="R187" s="82" t="s">
        <v>630</v>
      </c>
      <c r="S187" s="79" t="s">
        <v>695</v>
      </c>
      <c r="T187" s="79"/>
      <c r="U187" s="79"/>
      <c r="V187" s="82" t="s">
        <v>894</v>
      </c>
      <c r="W187" s="81">
        <v>43614.87736111111</v>
      </c>
      <c r="X187" s="82" t="s">
        <v>1047</v>
      </c>
      <c r="Y187" s="79"/>
      <c r="Z187" s="79"/>
      <c r="AA187" s="85" t="s">
        <v>1323</v>
      </c>
      <c r="AB187" s="85" t="s">
        <v>1477</v>
      </c>
      <c r="AC187" s="79" t="b">
        <v>0</v>
      </c>
      <c r="AD187" s="79">
        <v>0</v>
      </c>
      <c r="AE187" s="85" t="s">
        <v>1522</v>
      </c>
      <c r="AF187" s="79" t="b">
        <v>0</v>
      </c>
      <c r="AG187" s="79" t="s">
        <v>1553</v>
      </c>
      <c r="AH187" s="79"/>
      <c r="AI187" s="85" t="s">
        <v>1504</v>
      </c>
      <c r="AJ187" s="79" t="b">
        <v>0</v>
      </c>
      <c r="AK187" s="79">
        <v>0</v>
      </c>
      <c r="AL187" s="85" t="s">
        <v>1504</v>
      </c>
      <c r="AM187" s="79" t="s">
        <v>1576</v>
      </c>
      <c r="AN187" s="79" t="b">
        <v>0</v>
      </c>
      <c r="AO187" s="85" t="s">
        <v>1477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5.555555555555555</v>
      </c>
      <c r="BF187" s="48">
        <v>1</v>
      </c>
      <c r="BG187" s="49">
        <v>2.7777777777777777</v>
      </c>
      <c r="BH187" s="48">
        <v>0</v>
      </c>
      <c r="BI187" s="49">
        <v>0</v>
      </c>
      <c r="BJ187" s="48">
        <v>33</v>
      </c>
      <c r="BK187" s="49">
        <v>91.66666666666667</v>
      </c>
      <c r="BL187" s="48">
        <v>36</v>
      </c>
    </row>
    <row r="188" spans="1:64" ht="15">
      <c r="A188" s="64" t="s">
        <v>268</v>
      </c>
      <c r="B188" s="64" t="s">
        <v>329</v>
      </c>
      <c r="C188" s="65" t="s">
        <v>3728</v>
      </c>
      <c r="D188" s="66">
        <v>3.6363636363636362</v>
      </c>
      <c r="E188" s="67" t="s">
        <v>136</v>
      </c>
      <c r="F188" s="68">
        <v>32.90909090909091</v>
      </c>
      <c r="G188" s="65"/>
      <c r="H188" s="69"/>
      <c r="I188" s="70"/>
      <c r="J188" s="70"/>
      <c r="K188" s="34" t="s">
        <v>65</v>
      </c>
      <c r="L188" s="77">
        <v>188</v>
      </c>
      <c r="M188" s="77"/>
      <c r="N188" s="72"/>
      <c r="O188" s="79" t="s">
        <v>350</v>
      </c>
      <c r="P188" s="81">
        <v>43614.84408564815</v>
      </c>
      <c r="Q188" s="79" t="s">
        <v>456</v>
      </c>
      <c r="R188" s="79"/>
      <c r="S188" s="79"/>
      <c r="T188" s="79"/>
      <c r="U188" s="79"/>
      <c r="V188" s="82" t="s">
        <v>894</v>
      </c>
      <c r="W188" s="81">
        <v>43614.84408564815</v>
      </c>
      <c r="X188" s="82" t="s">
        <v>1048</v>
      </c>
      <c r="Y188" s="79"/>
      <c r="Z188" s="79"/>
      <c r="AA188" s="85" t="s">
        <v>1324</v>
      </c>
      <c r="AB188" s="85" t="s">
        <v>1478</v>
      </c>
      <c r="AC188" s="79" t="b">
        <v>0</v>
      </c>
      <c r="AD188" s="79">
        <v>8</v>
      </c>
      <c r="AE188" s="85" t="s">
        <v>1523</v>
      </c>
      <c r="AF188" s="79" t="b">
        <v>0</v>
      </c>
      <c r="AG188" s="79" t="s">
        <v>1553</v>
      </c>
      <c r="AH188" s="79"/>
      <c r="AI188" s="85" t="s">
        <v>1504</v>
      </c>
      <c r="AJ188" s="79" t="b">
        <v>0</v>
      </c>
      <c r="AK188" s="79">
        <v>1</v>
      </c>
      <c r="AL188" s="85" t="s">
        <v>1504</v>
      </c>
      <c r="AM188" s="79" t="s">
        <v>1564</v>
      </c>
      <c r="AN188" s="79" t="b">
        <v>0</v>
      </c>
      <c r="AO188" s="85" t="s">
        <v>1478</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4</v>
      </c>
      <c r="BE188" s="49">
        <v>8.333333333333334</v>
      </c>
      <c r="BF188" s="48">
        <v>2</v>
      </c>
      <c r="BG188" s="49">
        <v>4.166666666666667</v>
      </c>
      <c r="BH188" s="48">
        <v>0</v>
      </c>
      <c r="BI188" s="49">
        <v>0</v>
      </c>
      <c r="BJ188" s="48">
        <v>42</v>
      </c>
      <c r="BK188" s="49">
        <v>87.5</v>
      </c>
      <c r="BL188" s="48">
        <v>48</v>
      </c>
    </row>
    <row r="189" spans="1:64" ht="15">
      <c r="A189" s="64" t="s">
        <v>268</v>
      </c>
      <c r="B189" s="64" t="s">
        <v>329</v>
      </c>
      <c r="C189" s="65" t="s">
        <v>3728</v>
      </c>
      <c r="D189" s="66">
        <v>3.6363636363636362</v>
      </c>
      <c r="E189" s="67" t="s">
        <v>136</v>
      </c>
      <c r="F189" s="68">
        <v>32.90909090909091</v>
      </c>
      <c r="G189" s="65"/>
      <c r="H189" s="69"/>
      <c r="I189" s="70"/>
      <c r="J189" s="70"/>
      <c r="K189" s="34" t="s">
        <v>65</v>
      </c>
      <c r="L189" s="77">
        <v>189</v>
      </c>
      <c r="M189" s="77"/>
      <c r="N189" s="72"/>
      <c r="O189" s="79" t="s">
        <v>350</v>
      </c>
      <c r="P189" s="81">
        <v>43615.53221064815</v>
      </c>
      <c r="Q189" s="79" t="s">
        <v>457</v>
      </c>
      <c r="R189" s="79"/>
      <c r="S189" s="79"/>
      <c r="T189" s="79"/>
      <c r="U189" s="79"/>
      <c r="V189" s="82" t="s">
        <v>894</v>
      </c>
      <c r="W189" s="81">
        <v>43615.53221064815</v>
      </c>
      <c r="X189" s="82" t="s">
        <v>1049</v>
      </c>
      <c r="Y189" s="79"/>
      <c r="Z189" s="79"/>
      <c r="AA189" s="85" t="s">
        <v>1325</v>
      </c>
      <c r="AB189" s="85" t="s">
        <v>1479</v>
      </c>
      <c r="AC189" s="79" t="b">
        <v>0</v>
      </c>
      <c r="AD189" s="79">
        <v>1</v>
      </c>
      <c r="AE189" s="85" t="s">
        <v>1523</v>
      </c>
      <c r="AF189" s="79" t="b">
        <v>0</v>
      </c>
      <c r="AG189" s="79" t="s">
        <v>1553</v>
      </c>
      <c r="AH189" s="79"/>
      <c r="AI189" s="85" t="s">
        <v>1504</v>
      </c>
      <c r="AJ189" s="79" t="b">
        <v>0</v>
      </c>
      <c r="AK189" s="79">
        <v>0</v>
      </c>
      <c r="AL189" s="85" t="s">
        <v>1504</v>
      </c>
      <c r="AM189" s="79" t="s">
        <v>1564</v>
      </c>
      <c r="AN189" s="79" t="b">
        <v>0</v>
      </c>
      <c r="AO189" s="85" t="s">
        <v>1479</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2</v>
      </c>
      <c r="BE189" s="49">
        <v>16.666666666666668</v>
      </c>
      <c r="BF189" s="48">
        <v>0</v>
      </c>
      <c r="BG189" s="49">
        <v>0</v>
      </c>
      <c r="BH189" s="48">
        <v>0</v>
      </c>
      <c r="BI189" s="49">
        <v>0</v>
      </c>
      <c r="BJ189" s="48">
        <v>10</v>
      </c>
      <c r="BK189" s="49">
        <v>83.33333333333333</v>
      </c>
      <c r="BL189" s="48">
        <v>12</v>
      </c>
    </row>
    <row r="190" spans="1:64" ht="15">
      <c r="A190" s="64" t="s">
        <v>268</v>
      </c>
      <c r="B190" s="64" t="s">
        <v>330</v>
      </c>
      <c r="C190" s="65" t="s">
        <v>3727</v>
      </c>
      <c r="D190" s="66">
        <v>3</v>
      </c>
      <c r="E190" s="67" t="s">
        <v>132</v>
      </c>
      <c r="F190" s="68">
        <v>35</v>
      </c>
      <c r="G190" s="65"/>
      <c r="H190" s="69"/>
      <c r="I190" s="70"/>
      <c r="J190" s="70"/>
      <c r="K190" s="34" t="s">
        <v>65</v>
      </c>
      <c r="L190" s="77">
        <v>190</v>
      </c>
      <c r="M190" s="77"/>
      <c r="N190" s="72"/>
      <c r="O190" s="79" t="s">
        <v>350</v>
      </c>
      <c r="P190" s="81">
        <v>43615.53532407407</v>
      </c>
      <c r="Q190" s="79" t="s">
        <v>458</v>
      </c>
      <c r="R190" s="79"/>
      <c r="S190" s="79"/>
      <c r="T190" s="79"/>
      <c r="U190" s="79"/>
      <c r="V190" s="82" t="s">
        <v>894</v>
      </c>
      <c r="W190" s="81">
        <v>43615.53532407407</v>
      </c>
      <c r="X190" s="82" t="s">
        <v>1050</v>
      </c>
      <c r="Y190" s="79"/>
      <c r="Z190" s="79"/>
      <c r="AA190" s="85" t="s">
        <v>1326</v>
      </c>
      <c r="AB190" s="85" t="s">
        <v>1480</v>
      </c>
      <c r="AC190" s="79" t="b">
        <v>0</v>
      </c>
      <c r="AD190" s="79">
        <v>1</v>
      </c>
      <c r="AE190" s="85" t="s">
        <v>1524</v>
      </c>
      <c r="AF190" s="79" t="b">
        <v>0</v>
      </c>
      <c r="AG190" s="79" t="s">
        <v>1553</v>
      </c>
      <c r="AH190" s="79"/>
      <c r="AI190" s="85" t="s">
        <v>1504</v>
      </c>
      <c r="AJ190" s="79" t="b">
        <v>0</v>
      </c>
      <c r="AK190" s="79">
        <v>0</v>
      </c>
      <c r="AL190" s="85" t="s">
        <v>1504</v>
      </c>
      <c r="AM190" s="79" t="s">
        <v>1564</v>
      </c>
      <c r="AN190" s="79" t="b">
        <v>0</v>
      </c>
      <c r="AO190" s="85" t="s">
        <v>1480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10</v>
      </c>
      <c r="BK190" s="49">
        <v>100</v>
      </c>
      <c r="BL190" s="48">
        <v>10</v>
      </c>
    </row>
    <row r="191" spans="1:64" ht="15">
      <c r="A191" s="64" t="s">
        <v>256</v>
      </c>
      <c r="B191" s="64" t="s">
        <v>268</v>
      </c>
      <c r="C191" s="65" t="s">
        <v>3731</v>
      </c>
      <c r="D191" s="66">
        <v>7.454545454545454</v>
      </c>
      <c r="E191" s="67" t="s">
        <v>136</v>
      </c>
      <c r="F191" s="68">
        <v>20.363636363636363</v>
      </c>
      <c r="G191" s="65"/>
      <c r="H191" s="69"/>
      <c r="I191" s="70"/>
      <c r="J191" s="70"/>
      <c r="K191" s="34" t="s">
        <v>66</v>
      </c>
      <c r="L191" s="77">
        <v>191</v>
      </c>
      <c r="M191" s="77"/>
      <c r="N191" s="72"/>
      <c r="O191" s="79" t="s">
        <v>349</v>
      </c>
      <c r="P191" s="81">
        <v>43614.779699074075</v>
      </c>
      <c r="Q191" s="79" t="s">
        <v>380</v>
      </c>
      <c r="R191" s="82" t="s">
        <v>610</v>
      </c>
      <c r="S191" s="79" t="s">
        <v>686</v>
      </c>
      <c r="T191" s="79" t="s">
        <v>726</v>
      </c>
      <c r="U191" s="79"/>
      <c r="V191" s="82" t="s">
        <v>885</v>
      </c>
      <c r="W191" s="81">
        <v>43614.779699074075</v>
      </c>
      <c r="X191" s="82" t="s">
        <v>964</v>
      </c>
      <c r="Y191" s="79"/>
      <c r="Z191" s="79"/>
      <c r="AA191" s="85" t="s">
        <v>1240</v>
      </c>
      <c r="AB191" s="79"/>
      <c r="AC191" s="79" t="b">
        <v>0</v>
      </c>
      <c r="AD191" s="79">
        <v>1</v>
      </c>
      <c r="AE191" s="85" t="s">
        <v>1513</v>
      </c>
      <c r="AF191" s="79" t="b">
        <v>0</v>
      </c>
      <c r="AG191" s="79" t="s">
        <v>1556</v>
      </c>
      <c r="AH191" s="79"/>
      <c r="AI191" s="85" t="s">
        <v>1504</v>
      </c>
      <c r="AJ191" s="79" t="b">
        <v>0</v>
      </c>
      <c r="AK191" s="79">
        <v>0</v>
      </c>
      <c r="AL191" s="85" t="s">
        <v>1504</v>
      </c>
      <c r="AM191" s="79" t="s">
        <v>1571</v>
      </c>
      <c r="AN191" s="79" t="b">
        <v>0</v>
      </c>
      <c r="AO191" s="85" t="s">
        <v>1240</v>
      </c>
      <c r="AP191" s="79" t="s">
        <v>176</v>
      </c>
      <c r="AQ191" s="79">
        <v>0</v>
      </c>
      <c r="AR191" s="79">
        <v>0</v>
      </c>
      <c r="AS191" s="79"/>
      <c r="AT191" s="79"/>
      <c r="AU191" s="79"/>
      <c r="AV191" s="79"/>
      <c r="AW191" s="79"/>
      <c r="AX191" s="79"/>
      <c r="AY191" s="79"/>
      <c r="AZ191" s="79"/>
      <c r="BA191">
        <v>8</v>
      </c>
      <c r="BB191" s="78" t="str">
        <f>REPLACE(INDEX(GroupVertices[Group],MATCH(Edges[[#This Row],[Vertex 1]],GroupVertices[Vertex],0)),1,1,"")</f>
        <v>10</v>
      </c>
      <c r="BC191" s="78" t="str">
        <f>REPLACE(INDEX(GroupVertices[Group],MATCH(Edges[[#This Row],[Vertex 2]],GroupVertices[Vertex],0)),1,1,"")</f>
        <v>1</v>
      </c>
      <c r="BD191" s="48"/>
      <c r="BE191" s="49"/>
      <c r="BF191" s="48"/>
      <c r="BG191" s="49"/>
      <c r="BH191" s="48"/>
      <c r="BI191" s="49"/>
      <c r="BJ191" s="48"/>
      <c r="BK191" s="49"/>
      <c r="BL191" s="48"/>
    </row>
    <row r="192" spans="1:64" ht="15">
      <c r="A192" s="64" t="s">
        <v>256</v>
      </c>
      <c r="B192" s="64" t="s">
        <v>268</v>
      </c>
      <c r="C192" s="65" t="s">
        <v>3731</v>
      </c>
      <c r="D192" s="66">
        <v>7.454545454545454</v>
      </c>
      <c r="E192" s="67" t="s">
        <v>136</v>
      </c>
      <c r="F192" s="68">
        <v>20.363636363636363</v>
      </c>
      <c r="G192" s="65"/>
      <c r="H192" s="69"/>
      <c r="I192" s="70"/>
      <c r="J192" s="70"/>
      <c r="K192" s="34" t="s">
        <v>66</v>
      </c>
      <c r="L192" s="77">
        <v>192</v>
      </c>
      <c r="M192" s="77"/>
      <c r="N192" s="72"/>
      <c r="O192" s="79" t="s">
        <v>349</v>
      </c>
      <c r="P192" s="81">
        <v>43614.91540509259</v>
      </c>
      <c r="Q192" s="79" t="s">
        <v>459</v>
      </c>
      <c r="R192" s="82" t="s">
        <v>631</v>
      </c>
      <c r="S192" s="79" t="s">
        <v>686</v>
      </c>
      <c r="T192" s="79" t="s">
        <v>748</v>
      </c>
      <c r="U192" s="79"/>
      <c r="V192" s="82" t="s">
        <v>885</v>
      </c>
      <c r="W192" s="81">
        <v>43614.91540509259</v>
      </c>
      <c r="X192" s="82" t="s">
        <v>1051</v>
      </c>
      <c r="Y192" s="79"/>
      <c r="Z192" s="79"/>
      <c r="AA192" s="85" t="s">
        <v>1327</v>
      </c>
      <c r="AB192" s="79"/>
      <c r="AC192" s="79" t="b">
        <v>0</v>
      </c>
      <c r="AD192" s="79">
        <v>1</v>
      </c>
      <c r="AE192" s="85" t="s">
        <v>1504</v>
      </c>
      <c r="AF192" s="79" t="b">
        <v>0</v>
      </c>
      <c r="AG192" s="79" t="s">
        <v>1553</v>
      </c>
      <c r="AH192" s="79"/>
      <c r="AI192" s="85" t="s">
        <v>1504</v>
      </c>
      <c r="AJ192" s="79" t="b">
        <v>0</v>
      </c>
      <c r="AK192" s="79">
        <v>0</v>
      </c>
      <c r="AL192" s="85" t="s">
        <v>1504</v>
      </c>
      <c r="AM192" s="79" t="s">
        <v>1571</v>
      </c>
      <c r="AN192" s="79" t="b">
        <v>0</v>
      </c>
      <c r="AO192" s="85" t="s">
        <v>1327</v>
      </c>
      <c r="AP192" s="79" t="s">
        <v>176</v>
      </c>
      <c r="AQ192" s="79">
        <v>0</v>
      </c>
      <c r="AR192" s="79">
        <v>0</v>
      </c>
      <c r="AS192" s="79"/>
      <c r="AT192" s="79"/>
      <c r="AU192" s="79"/>
      <c r="AV192" s="79"/>
      <c r="AW192" s="79"/>
      <c r="AX192" s="79"/>
      <c r="AY192" s="79"/>
      <c r="AZ192" s="79"/>
      <c r="BA192">
        <v>8</v>
      </c>
      <c r="BB192" s="78" t="str">
        <f>REPLACE(INDEX(GroupVertices[Group],MATCH(Edges[[#This Row],[Vertex 1]],GroupVertices[Vertex],0)),1,1,"")</f>
        <v>10</v>
      </c>
      <c r="BC192" s="78" t="str">
        <f>REPLACE(INDEX(GroupVertices[Group],MATCH(Edges[[#This Row],[Vertex 2]],GroupVertices[Vertex],0)),1,1,"")</f>
        <v>1</v>
      </c>
      <c r="BD192" s="48">
        <v>0</v>
      </c>
      <c r="BE192" s="49">
        <v>0</v>
      </c>
      <c r="BF192" s="48">
        <v>0</v>
      </c>
      <c r="BG192" s="49">
        <v>0</v>
      </c>
      <c r="BH192" s="48">
        <v>0</v>
      </c>
      <c r="BI192" s="49">
        <v>0</v>
      </c>
      <c r="BJ192" s="48">
        <v>23</v>
      </c>
      <c r="BK192" s="49">
        <v>100</v>
      </c>
      <c r="BL192" s="48">
        <v>23</v>
      </c>
    </row>
    <row r="193" spans="1:64" ht="15">
      <c r="A193" s="64" t="s">
        <v>256</v>
      </c>
      <c r="B193" s="64" t="s">
        <v>268</v>
      </c>
      <c r="C193" s="65" t="s">
        <v>3731</v>
      </c>
      <c r="D193" s="66">
        <v>7.454545454545454</v>
      </c>
      <c r="E193" s="67" t="s">
        <v>136</v>
      </c>
      <c r="F193" s="68">
        <v>20.363636363636363</v>
      </c>
      <c r="G193" s="65"/>
      <c r="H193" s="69"/>
      <c r="I193" s="70"/>
      <c r="J193" s="70"/>
      <c r="K193" s="34" t="s">
        <v>66</v>
      </c>
      <c r="L193" s="77">
        <v>193</v>
      </c>
      <c r="M193" s="77"/>
      <c r="N193" s="72"/>
      <c r="O193" s="79" t="s">
        <v>349</v>
      </c>
      <c r="P193" s="81">
        <v>43614.923055555555</v>
      </c>
      <c r="Q193" s="79" t="s">
        <v>460</v>
      </c>
      <c r="R193" s="82" t="s">
        <v>632</v>
      </c>
      <c r="S193" s="79" t="s">
        <v>686</v>
      </c>
      <c r="T193" s="79" t="s">
        <v>749</v>
      </c>
      <c r="U193" s="79"/>
      <c r="V193" s="82" t="s">
        <v>885</v>
      </c>
      <c r="W193" s="81">
        <v>43614.923055555555</v>
      </c>
      <c r="X193" s="82" t="s">
        <v>1052</v>
      </c>
      <c r="Y193" s="79"/>
      <c r="Z193" s="79"/>
      <c r="AA193" s="85" t="s">
        <v>1328</v>
      </c>
      <c r="AB193" s="79"/>
      <c r="AC193" s="79" t="b">
        <v>0</v>
      </c>
      <c r="AD193" s="79">
        <v>0</v>
      </c>
      <c r="AE193" s="85" t="s">
        <v>1504</v>
      </c>
      <c r="AF193" s="79" t="b">
        <v>0</v>
      </c>
      <c r="AG193" s="79" t="s">
        <v>1553</v>
      </c>
      <c r="AH193" s="79"/>
      <c r="AI193" s="85" t="s">
        <v>1504</v>
      </c>
      <c r="AJ193" s="79" t="b">
        <v>0</v>
      </c>
      <c r="AK193" s="79">
        <v>0</v>
      </c>
      <c r="AL193" s="85" t="s">
        <v>1504</v>
      </c>
      <c r="AM193" s="79" t="s">
        <v>1571</v>
      </c>
      <c r="AN193" s="79" t="b">
        <v>0</v>
      </c>
      <c r="AO193" s="85" t="s">
        <v>1328</v>
      </c>
      <c r="AP193" s="79" t="s">
        <v>176</v>
      </c>
      <c r="AQ193" s="79">
        <v>0</v>
      </c>
      <c r="AR193" s="79">
        <v>0</v>
      </c>
      <c r="AS193" s="79"/>
      <c r="AT193" s="79"/>
      <c r="AU193" s="79"/>
      <c r="AV193" s="79"/>
      <c r="AW193" s="79"/>
      <c r="AX193" s="79"/>
      <c r="AY193" s="79"/>
      <c r="AZ193" s="79"/>
      <c r="BA193">
        <v>8</v>
      </c>
      <c r="BB193" s="78" t="str">
        <f>REPLACE(INDEX(GroupVertices[Group],MATCH(Edges[[#This Row],[Vertex 1]],GroupVertices[Vertex],0)),1,1,"")</f>
        <v>10</v>
      </c>
      <c r="BC193" s="78" t="str">
        <f>REPLACE(INDEX(GroupVertices[Group],MATCH(Edges[[#This Row],[Vertex 2]],GroupVertices[Vertex],0)),1,1,"")</f>
        <v>1</v>
      </c>
      <c r="BD193" s="48">
        <v>1</v>
      </c>
      <c r="BE193" s="49">
        <v>4.545454545454546</v>
      </c>
      <c r="BF193" s="48">
        <v>0</v>
      </c>
      <c r="BG193" s="49">
        <v>0</v>
      </c>
      <c r="BH193" s="48">
        <v>0</v>
      </c>
      <c r="BI193" s="49">
        <v>0</v>
      </c>
      <c r="BJ193" s="48">
        <v>21</v>
      </c>
      <c r="BK193" s="49">
        <v>95.45454545454545</v>
      </c>
      <c r="BL193" s="48">
        <v>22</v>
      </c>
    </row>
    <row r="194" spans="1:64" ht="15">
      <c r="A194" s="64" t="s">
        <v>256</v>
      </c>
      <c r="B194" s="64" t="s">
        <v>268</v>
      </c>
      <c r="C194" s="65" t="s">
        <v>3731</v>
      </c>
      <c r="D194" s="66">
        <v>7.454545454545454</v>
      </c>
      <c r="E194" s="67" t="s">
        <v>136</v>
      </c>
      <c r="F194" s="68">
        <v>20.363636363636363</v>
      </c>
      <c r="G194" s="65"/>
      <c r="H194" s="69"/>
      <c r="I194" s="70"/>
      <c r="J194" s="70"/>
      <c r="K194" s="34" t="s">
        <v>66</v>
      </c>
      <c r="L194" s="77">
        <v>194</v>
      </c>
      <c r="M194" s="77"/>
      <c r="N194" s="72"/>
      <c r="O194" s="79" t="s">
        <v>349</v>
      </c>
      <c r="P194" s="81">
        <v>43614.929189814815</v>
      </c>
      <c r="Q194" s="79" t="s">
        <v>461</v>
      </c>
      <c r="R194" s="82" t="s">
        <v>633</v>
      </c>
      <c r="S194" s="79" t="s">
        <v>686</v>
      </c>
      <c r="T194" s="79" t="s">
        <v>749</v>
      </c>
      <c r="U194" s="79"/>
      <c r="V194" s="82" t="s">
        <v>885</v>
      </c>
      <c r="W194" s="81">
        <v>43614.929189814815</v>
      </c>
      <c r="X194" s="82" t="s">
        <v>1053</v>
      </c>
      <c r="Y194" s="79"/>
      <c r="Z194" s="79"/>
      <c r="AA194" s="85" t="s">
        <v>1329</v>
      </c>
      <c r="AB194" s="79"/>
      <c r="AC194" s="79" t="b">
        <v>0</v>
      </c>
      <c r="AD194" s="79">
        <v>0</v>
      </c>
      <c r="AE194" s="85" t="s">
        <v>1504</v>
      </c>
      <c r="AF194" s="79" t="b">
        <v>0</v>
      </c>
      <c r="AG194" s="79" t="s">
        <v>1553</v>
      </c>
      <c r="AH194" s="79"/>
      <c r="AI194" s="85" t="s">
        <v>1504</v>
      </c>
      <c r="AJ194" s="79" t="b">
        <v>0</v>
      </c>
      <c r="AK194" s="79">
        <v>0</v>
      </c>
      <c r="AL194" s="85" t="s">
        <v>1504</v>
      </c>
      <c r="AM194" s="79" t="s">
        <v>1571</v>
      </c>
      <c r="AN194" s="79" t="b">
        <v>0</v>
      </c>
      <c r="AO194" s="85" t="s">
        <v>1329</v>
      </c>
      <c r="AP194" s="79" t="s">
        <v>176</v>
      </c>
      <c r="AQ194" s="79">
        <v>0</v>
      </c>
      <c r="AR194" s="79">
        <v>0</v>
      </c>
      <c r="AS194" s="79"/>
      <c r="AT194" s="79"/>
      <c r="AU194" s="79"/>
      <c r="AV194" s="79"/>
      <c r="AW194" s="79"/>
      <c r="AX194" s="79"/>
      <c r="AY194" s="79"/>
      <c r="AZ194" s="79"/>
      <c r="BA194">
        <v>8</v>
      </c>
      <c r="BB194" s="78" t="str">
        <f>REPLACE(INDEX(GroupVertices[Group],MATCH(Edges[[#This Row],[Vertex 1]],GroupVertices[Vertex],0)),1,1,"")</f>
        <v>10</v>
      </c>
      <c r="BC194" s="78" t="str">
        <f>REPLACE(INDEX(GroupVertices[Group],MATCH(Edges[[#This Row],[Vertex 2]],GroupVertices[Vertex],0)),1,1,"")</f>
        <v>1</v>
      </c>
      <c r="BD194" s="48">
        <v>2</v>
      </c>
      <c r="BE194" s="49">
        <v>13.333333333333334</v>
      </c>
      <c r="BF194" s="48">
        <v>0</v>
      </c>
      <c r="BG194" s="49">
        <v>0</v>
      </c>
      <c r="BH194" s="48">
        <v>0</v>
      </c>
      <c r="BI194" s="49">
        <v>0</v>
      </c>
      <c r="BJ194" s="48">
        <v>13</v>
      </c>
      <c r="BK194" s="49">
        <v>86.66666666666667</v>
      </c>
      <c r="BL194" s="48">
        <v>15</v>
      </c>
    </row>
    <row r="195" spans="1:64" ht="15">
      <c r="A195" s="64" t="s">
        <v>256</v>
      </c>
      <c r="B195" s="64" t="s">
        <v>268</v>
      </c>
      <c r="C195" s="65" t="s">
        <v>3731</v>
      </c>
      <c r="D195" s="66">
        <v>7.454545454545454</v>
      </c>
      <c r="E195" s="67" t="s">
        <v>136</v>
      </c>
      <c r="F195" s="68">
        <v>20.363636363636363</v>
      </c>
      <c r="G195" s="65"/>
      <c r="H195" s="69"/>
      <c r="I195" s="70"/>
      <c r="J195" s="70"/>
      <c r="K195" s="34" t="s">
        <v>66</v>
      </c>
      <c r="L195" s="77">
        <v>195</v>
      </c>
      <c r="M195" s="77"/>
      <c r="N195" s="72"/>
      <c r="O195" s="79" t="s">
        <v>349</v>
      </c>
      <c r="P195" s="81">
        <v>43614.932858796295</v>
      </c>
      <c r="Q195" s="79" t="s">
        <v>462</v>
      </c>
      <c r="R195" s="82" t="s">
        <v>634</v>
      </c>
      <c r="S195" s="79" t="s">
        <v>686</v>
      </c>
      <c r="T195" s="79" t="s">
        <v>750</v>
      </c>
      <c r="U195" s="79"/>
      <c r="V195" s="82" t="s">
        <v>885</v>
      </c>
      <c r="W195" s="81">
        <v>43614.932858796295</v>
      </c>
      <c r="X195" s="82" t="s">
        <v>1054</v>
      </c>
      <c r="Y195" s="79"/>
      <c r="Z195" s="79"/>
      <c r="AA195" s="85" t="s">
        <v>1330</v>
      </c>
      <c r="AB195" s="79"/>
      <c r="AC195" s="79" t="b">
        <v>0</v>
      </c>
      <c r="AD195" s="79">
        <v>1</v>
      </c>
      <c r="AE195" s="85" t="s">
        <v>1504</v>
      </c>
      <c r="AF195" s="79" t="b">
        <v>0</v>
      </c>
      <c r="AG195" s="79" t="s">
        <v>1553</v>
      </c>
      <c r="AH195" s="79"/>
      <c r="AI195" s="85" t="s">
        <v>1504</v>
      </c>
      <c r="AJ195" s="79" t="b">
        <v>0</v>
      </c>
      <c r="AK195" s="79">
        <v>0</v>
      </c>
      <c r="AL195" s="85" t="s">
        <v>1504</v>
      </c>
      <c r="AM195" s="79" t="s">
        <v>1571</v>
      </c>
      <c r="AN195" s="79" t="b">
        <v>0</v>
      </c>
      <c r="AO195" s="85" t="s">
        <v>1330</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10</v>
      </c>
      <c r="BC195" s="78" t="str">
        <f>REPLACE(INDEX(GroupVertices[Group],MATCH(Edges[[#This Row],[Vertex 2]],GroupVertices[Vertex],0)),1,1,"")</f>
        <v>1</v>
      </c>
      <c r="BD195" s="48">
        <v>0</v>
      </c>
      <c r="BE195" s="49">
        <v>0</v>
      </c>
      <c r="BF195" s="48">
        <v>0</v>
      </c>
      <c r="BG195" s="49">
        <v>0</v>
      </c>
      <c r="BH195" s="48">
        <v>0</v>
      </c>
      <c r="BI195" s="49">
        <v>0</v>
      </c>
      <c r="BJ195" s="48">
        <v>24</v>
      </c>
      <c r="BK195" s="49">
        <v>100</v>
      </c>
      <c r="BL195" s="48">
        <v>24</v>
      </c>
    </row>
    <row r="196" spans="1:64" ht="15">
      <c r="A196" s="64" t="s">
        <v>256</v>
      </c>
      <c r="B196" s="64" t="s">
        <v>268</v>
      </c>
      <c r="C196" s="65" t="s">
        <v>3731</v>
      </c>
      <c r="D196" s="66">
        <v>7.454545454545454</v>
      </c>
      <c r="E196" s="67" t="s">
        <v>136</v>
      </c>
      <c r="F196" s="68">
        <v>20.363636363636363</v>
      </c>
      <c r="G196" s="65"/>
      <c r="H196" s="69"/>
      <c r="I196" s="70"/>
      <c r="J196" s="70"/>
      <c r="K196" s="34" t="s">
        <v>66</v>
      </c>
      <c r="L196" s="77">
        <v>196</v>
      </c>
      <c r="M196" s="77"/>
      <c r="N196" s="72"/>
      <c r="O196" s="79" t="s">
        <v>349</v>
      </c>
      <c r="P196" s="81">
        <v>43614.970405092594</v>
      </c>
      <c r="Q196" s="79" t="s">
        <v>463</v>
      </c>
      <c r="R196" s="82" t="s">
        <v>635</v>
      </c>
      <c r="S196" s="79" t="s">
        <v>686</v>
      </c>
      <c r="T196" s="79" t="s">
        <v>751</v>
      </c>
      <c r="U196" s="79"/>
      <c r="V196" s="82" t="s">
        <v>885</v>
      </c>
      <c r="W196" s="81">
        <v>43614.970405092594</v>
      </c>
      <c r="X196" s="82" t="s">
        <v>1055</v>
      </c>
      <c r="Y196" s="79"/>
      <c r="Z196" s="79"/>
      <c r="AA196" s="85" t="s">
        <v>1331</v>
      </c>
      <c r="AB196" s="79"/>
      <c r="AC196" s="79" t="b">
        <v>0</v>
      </c>
      <c r="AD196" s="79">
        <v>0</v>
      </c>
      <c r="AE196" s="85" t="s">
        <v>1504</v>
      </c>
      <c r="AF196" s="79" t="b">
        <v>0</v>
      </c>
      <c r="AG196" s="79" t="s">
        <v>1553</v>
      </c>
      <c r="AH196" s="79"/>
      <c r="AI196" s="85" t="s">
        <v>1504</v>
      </c>
      <c r="AJ196" s="79" t="b">
        <v>0</v>
      </c>
      <c r="AK196" s="79">
        <v>0</v>
      </c>
      <c r="AL196" s="85" t="s">
        <v>1504</v>
      </c>
      <c r="AM196" s="79" t="s">
        <v>1571</v>
      </c>
      <c r="AN196" s="79" t="b">
        <v>0</v>
      </c>
      <c r="AO196" s="85" t="s">
        <v>1331</v>
      </c>
      <c r="AP196" s="79" t="s">
        <v>176</v>
      </c>
      <c r="AQ196" s="79">
        <v>0</v>
      </c>
      <c r="AR196" s="79">
        <v>0</v>
      </c>
      <c r="AS196" s="79"/>
      <c r="AT196" s="79"/>
      <c r="AU196" s="79"/>
      <c r="AV196" s="79"/>
      <c r="AW196" s="79"/>
      <c r="AX196" s="79"/>
      <c r="AY196" s="79"/>
      <c r="AZ196" s="79"/>
      <c r="BA196">
        <v>8</v>
      </c>
      <c r="BB196" s="78" t="str">
        <f>REPLACE(INDEX(GroupVertices[Group],MATCH(Edges[[#This Row],[Vertex 1]],GroupVertices[Vertex],0)),1,1,"")</f>
        <v>10</v>
      </c>
      <c r="BC196" s="78" t="str">
        <f>REPLACE(INDEX(GroupVertices[Group],MATCH(Edges[[#This Row],[Vertex 2]],GroupVertices[Vertex],0)),1,1,"")</f>
        <v>1</v>
      </c>
      <c r="BD196" s="48">
        <v>5</v>
      </c>
      <c r="BE196" s="49">
        <v>15.625</v>
      </c>
      <c r="BF196" s="48">
        <v>0</v>
      </c>
      <c r="BG196" s="49">
        <v>0</v>
      </c>
      <c r="BH196" s="48">
        <v>0</v>
      </c>
      <c r="BI196" s="49">
        <v>0</v>
      </c>
      <c r="BJ196" s="48">
        <v>27</v>
      </c>
      <c r="BK196" s="49">
        <v>84.375</v>
      </c>
      <c r="BL196" s="48">
        <v>32</v>
      </c>
    </row>
    <row r="197" spans="1:64" ht="15">
      <c r="A197" s="64" t="s">
        <v>256</v>
      </c>
      <c r="B197" s="64" t="s">
        <v>256</v>
      </c>
      <c r="C197" s="65" t="s">
        <v>3729</v>
      </c>
      <c r="D197" s="66">
        <v>4.2727272727272725</v>
      </c>
      <c r="E197" s="67" t="s">
        <v>136</v>
      </c>
      <c r="F197" s="68">
        <v>30.81818181818182</v>
      </c>
      <c r="G197" s="65"/>
      <c r="H197" s="69"/>
      <c r="I197" s="70"/>
      <c r="J197" s="70"/>
      <c r="K197" s="34" t="s">
        <v>65</v>
      </c>
      <c r="L197" s="77">
        <v>197</v>
      </c>
      <c r="M197" s="77"/>
      <c r="N197" s="72"/>
      <c r="O197" s="79" t="s">
        <v>176</v>
      </c>
      <c r="P197" s="81">
        <v>43615.096608796295</v>
      </c>
      <c r="Q197" s="79" t="s">
        <v>464</v>
      </c>
      <c r="R197" s="82" t="s">
        <v>636</v>
      </c>
      <c r="S197" s="79" t="s">
        <v>686</v>
      </c>
      <c r="T197" s="79" t="s">
        <v>749</v>
      </c>
      <c r="U197" s="79"/>
      <c r="V197" s="82" t="s">
        <v>885</v>
      </c>
      <c r="W197" s="81">
        <v>43615.096608796295</v>
      </c>
      <c r="X197" s="82" t="s">
        <v>1056</v>
      </c>
      <c r="Y197" s="79"/>
      <c r="Z197" s="79"/>
      <c r="AA197" s="85" t="s">
        <v>1332</v>
      </c>
      <c r="AB197" s="79"/>
      <c r="AC197" s="79" t="b">
        <v>0</v>
      </c>
      <c r="AD197" s="79">
        <v>0</v>
      </c>
      <c r="AE197" s="85" t="s">
        <v>1504</v>
      </c>
      <c r="AF197" s="79" t="b">
        <v>0</v>
      </c>
      <c r="AG197" s="79" t="s">
        <v>1553</v>
      </c>
      <c r="AH197" s="79"/>
      <c r="AI197" s="85" t="s">
        <v>1504</v>
      </c>
      <c r="AJ197" s="79" t="b">
        <v>0</v>
      </c>
      <c r="AK197" s="79">
        <v>0</v>
      </c>
      <c r="AL197" s="85" t="s">
        <v>1504</v>
      </c>
      <c r="AM197" s="79" t="s">
        <v>1571</v>
      </c>
      <c r="AN197" s="79" t="b">
        <v>0</v>
      </c>
      <c r="AO197" s="85" t="s">
        <v>1332</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10</v>
      </c>
      <c r="BC197" s="78" t="str">
        <f>REPLACE(INDEX(GroupVertices[Group],MATCH(Edges[[#This Row],[Vertex 2]],GroupVertices[Vertex],0)),1,1,"")</f>
        <v>10</v>
      </c>
      <c r="BD197" s="48">
        <v>0</v>
      </c>
      <c r="BE197" s="49">
        <v>0</v>
      </c>
      <c r="BF197" s="48">
        <v>0</v>
      </c>
      <c r="BG197" s="49">
        <v>0</v>
      </c>
      <c r="BH197" s="48">
        <v>0</v>
      </c>
      <c r="BI197" s="49">
        <v>0</v>
      </c>
      <c r="BJ197" s="48">
        <v>16</v>
      </c>
      <c r="BK197" s="49">
        <v>100</v>
      </c>
      <c r="BL197" s="48">
        <v>16</v>
      </c>
    </row>
    <row r="198" spans="1:64" ht="15">
      <c r="A198" s="64" t="s">
        <v>256</v>
      </c>
      <c r="B198" s="64" t="s">
        <v>268</v>
      </c>
      <c r="C198" s="65" t="s">
        <v>3727</v>
      </c>
      <c r="D198" s="66">
        <v>3</v>
      </c>
      <c r="E198" s="67" t="s">
        <v>132</v>
      </c>
      <c r="F198" s="68">
        <v>35</v>
      </c>
      <c r="G198" s="65"/>
      <c r="H198" s="69"/>
      <c r="I198" s="70"/>
      <c r="J198" s="70"/>
      <c r="K198" s="34" t="s">
        <v>66</v>
      </c>
      <c r="L198" s="77">
        <v>198</v>
      </c>
      <c r="M198" s="77"/>
      <c r="N198" s="72"/>
      <c r="O198" s="79" t="s">
        <v>350</v>
      </c>
      <c r="P198" s="81">
        <v>43615.113854166666</v>
      </c>
      <c r="Q198" s="79" t="s">
        <v>465</v>
      </c>
      <c r="R198" s="82" t="s">
        <v>637</v>
      </c>
      <c r="S198" s="79" t="s">
        <v>686</v>
      </c>
      <c r="T198" s="79" t="s">
        <v>752</v>
      </c>
      <c r="U198" s="79"/>
      <c r="V198" s="82" t="s">
        <v>885</v>
      </c>
      <c r="W198" s="81">
        <v>43615.113854166666</v>
      </c>
      <c r="X198" s="82" t="s">
        <v>1057</v>
      </c>
      <c r="Y198" s="79"/>
      <c r="Z198" s="79"/>
      <c r="AA198" s="85" t="s">
        <v>1333</v>
      </c>
      <c r="AB198" s="79"/>
      <c r="AC198" s="79" t="b">
        <v>0</v>
      </c>
      <c r="AD198" s="79">
        <v>0</v>
      </c>
      <c r="AE198" s="85" t="s">
        <v>1505</v>
      </c>
      <c r="AF198" s="79" t="b">
        <v>0</v>
      </c>
      <c r="AG198" s="79" t="s">
        <v>1553</v>
      </c>
      <c r="AH198" s="79"/>
      <c r="AI198" s="85" t="s">
        <v>1504</v>
      </c>
      <c r="AJ198" s="79" t="b">
        <v>0</v>
      </c>
      <c r="AK198" s="79">
        <v>0</v>
      </c>
      <c r="AL198" s="85" t="s">
        <v>1504</v>
      </c>
      <c r="AM198" s="79" t="s">
        <v>1571</v>
      </c>
      <c r="AN198" s="79" t="b">
        <v>0</v>
      </c>
      <c r="AO198" s="85" t="s">
        <v>1333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v>
      </c>
      <c r="BD198" s="48">
        <v>1</v>
      </c>
      <c r="BE198" s="49">
        <v>3.7037037037037037</v>
      </c>
      <c r="BF198" s="48">
        <v>0</v>
      </c>
      <c r="BG198" s="49">
        <v>0</v>
      </c>
      <c r="BH198" s="48">
        <v>0</v>
      </c>
      <c r="BI198" s="49">
        <v>0</v>
      </c>
      <c r="BJ198" s="48">
        <v>26</v>
      </c>
      <c r="BK198" s="49">
        <v>96.29629629629629</v>
      </c>
      <c r="BL198" s="48">
        <v>27</v>
      </c>
    </row>
    <row r="199" spans="1:64" ht="15">
      <c r="A199" s="64" t="s">
        <v>256</v>
      </c>
      <c r="B199" s="64" t="s">
        <v>268</v>
      </c>
      <c r="C199" s="65" t="s">
        <v>3731</v>
      </c>
      <c r="D199" s="66">
        <v>7.454545454545454</v>
      </c>
      <c r="E199" s="67" t="s">
        <v>136</v>
      </c>
      <c r="F199" s="68">
        <v>20.363636363636363</v>
      </c>
      <c r="G199" s="65"/>
      <c r="H199" s="69"/>
      <c r="I199" s="70"/>
      <c r="J199" s="70"/>
      <c r="K199" s="34" t="s">
        <v>66</v>
      </c>
      <c r="L199" s="77">
        <v>199</v>
      </c>
      <c r="M199" s="77"/>
      <c r="N199" s="72"/>
      <c r="O199" s="79" t="s">
        <v>349</v>
      </c>
      <c r="P199" s="81">
        <v>43615.81537037037</v>
      </c>
      <c r="Q199" s="79" t="s">
        <v>466</v>
      </c>
      <c r="R199" s="82" t="s">
        <v>638</v>
      </c>
      <c r="S199" s="79" t="s">
        <v>686</v>
      </c>
      <c r="T199" s="79" t="s">
        <v>753</v>
      </c>
      <c r="U199" s="79"/>
      <c r="V199" s="82" t="s">
        <v>885</v>
      </c>
      <c r="W199" s="81">
        <v>43615.81537037037</v>
      </c>
      <c r="X199" s="82" t="s">
        <v>1058</v>
      </c>
      <c r="Y199" s="79"/>
      <c r="Z199" s="79"/>
      <c r="AA199" s="85" t="s">
        <v>1334</v>
      </c>
      <c r="AB199" s="79"/>
      <c r="AC199" s="79" t="b">
        <v>0</v>
      </c>
      <c r="AD199" s="79">
        <v>2</v>
      </c>
      <c r="AE199" s="85" t="s">
        <v>1504</v>
      </c>
      <c r="AF199" s="79" t="b">
        <v>0</v>
      </c>
      <c r="AG199" s="79" t="s">
        <v>1553</v>
      </c>
      <c r="AH199" s="79"/>
      <c r="AI199" s="85" t="s">
        <v>1504</v>
      </c>
      <c r="AJ199" s="79" t="b">
        <v>0</v>
      </c>
      <c r="AK199" s="79">
        <v>0</v>
      </c>
      <c r="AL199" s="85" t="s">
        <v>1504</v>
      </c>
      <c r="AM199" s="79" t="s">
        <v>1571</v>
      </c>
      <c r="AN199" s="79" t="b">
        <v>0</v>
      </c>
      <c r="AO199" s="85" t="s">
        <v>1334</v>
      </c>
      <c r="AP199" s="79" t="s">
        <v>176</v>
      </c>
      <c r="AQ199" s="79">
        <v>0</v>
      </c>
      <c r="AR199" s="79">
        <v>0</v>
      </c>
      <c r="AS199" s="79"/>
      <c r="AT199" s="79"/>
      <c r="AU199" s="79"/>
      <c r="AV199" s="79"/>
      <c r="AW199" s="79"/>
      <c r="AX199" s="79"/>
      <c r="AY199" s="79"/>
      <c r="AZ199" s="79"/>
      <c r="BA199">
        <v>8</v>
      </c>
      <c r="BB199" s="78" t="str">
        <f>REPLACE(INDEX(GroupVertices[Group],MATCH(Edges[[#This Row],[Vertex 1]],GroupVertices[Vertex],0)),1,1,"")</f>
        <v>10</v>
      </c>
      <c r="BC199" s="78" t="str">
        <f>REPLACE(INDEX(GroupVertices[Group],MATCH(Edges[[#This Row],[Vertex 2]],GroupVertices[Vertex],0)),1,1,"")</f>
        <v>1</v>
      </c>
      <c r="BD199" s="48">
        <v>2</v>
      </c>
      <c r="BE199" s="49">
        <v>6.0606060606060606</v>
      </c>
      <c r="BF199" s="48">
        <v>0</v>
      </c>
      <c r="BG199" s="49">
        <v>0</v>
      </c>
      <c r="BH199" s="48">
        <v>0</v>
      </c>
      <c r="BI199" s="49">
        <v>0</v>
      </c>
      <c r="BJ199" s="48">
        <v>31</v>
      </c>
      <c r="BK199" s="49">
        <v>93.93939393939394</v>
      </c>
      <c r="BL199" s="48">
        <v>33</v>
      </c>
    </row>
    <row r="200" spans="1:64" ht="15">
      <c r="A200" s="64" t="s">
        <v>256</v>
      </c>
      <c r="B200" s="64" t="s">
        <v>256</v>
      </c>
      <c r="C200" s="65" t="s">
        <v>3729</v>
      </c>
      <c r="D200" s="66">
        <v>4.2727272727272725</v>
      </c>
      <c r="E200" s="67" t="s">
        <v>136</v>
      </c>
      <c r="F200" s="68">
        <v>30.81818181818182</v>
      </c>
      <c r="G200" s="65"/>
      <c r="H200" s="69"/>
      <c r="I200" s="70"/>
      <c r="J200" s="70"/>
      <c r="K200" s="34" t="s">
        <v>65</v>
      </c>
      <c r="L200" s="77">
        <v>200</v>
      </c>
      <c r="M200" s="77"/>
      <c r="N200" s="72"/>
      <c r="O200" s="79" t="s">
        <v>176</v>
      </c>
      <c r="P200" s="81">
        <v>43616.268958333334</v>
      </c>
      <c r="Q200" s="79" t="s">
        <v>467</v>
      </c>
      <c r="R200" s="82" t="s">
        <v>639</v>
      </c>
      <c r="S200" s="79" t="s">
        <v>686</v>
      </c>
      <c r="T200" s="79" t="s">
        <v>749</v>
      </c>
      <c r="U200" s="79"/>
      <c r="V200" s="82" t="s">
        <v>885</v>
      </c>
      <c r="W200" s="81">
        <v>43616.268958333334</v>
      </c>
      <c r="X200" s="82" t="s">
        <v>1059</v>
      </c>
      <c r="Y200" s="79"/>
      <c r="Z200" s="79"/>
      <c r="AA200" s="85" t="s">
        <v>1335</v>
      </c>
      <c r="AB200" s="79"/>
      <c r="AC200" s="79" t="b">
        <v>0</v>
      </c>
      <c r="AD200" s="79">
        <v>2</v>
      </c>
      <c r="AE200" s="85" t="s">
        <v>1504</v>
      </c>
      <c r="AF200" s="79" t="b">
        <v>0</v>
      </c>
      <c r="AG200" s="79" t="s">
        <v>1553</v>
      </c>
      <c r="AH200" s="79"/>
      <c r="AI200" s="85" t="s">
        <v>1504</v>
      </c>
      <c r="AJ200" s="79" t="b">
        <v>0</v>
      </c>
      <c r="AK200" s="79">
        <v>0</v>
      </c>
      <c r="AL200" s="85" t="s">
        <v>1504</v>
      </c>
      <c r="AM200" s="79" t="s">
        <v>1571</v>
      </c>
      <c r="AN200" s="79" t="b">
        <v>0</v>
      </c>
      <c r="AO200" s="85" t="s">
        <v>1335</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10</v>
      </c>
      <c r="BC200" s="78" t="str">
        <f>REPLACE(INDEX(GroupVertices[Group],MATCH(Edges[[#This Row],[Vertex 2]],GroupVertices[Vertex],0)),1,1,"")</f>
        <v>10</v>
      </c>
      <c r="BD200" s="48">
        <v>1</v>
      </c>
      <c r="BE200" s="49">
        <v>6.666666666666667</v>
      </c>
      <c r="BF200" s="48">
        <v>0</v>
      </c>
      <c r="BG200" s="49">
        <v>0</v>
      </c>
      <c r="BH200" s="48">
        <v>0</v>
      </c>
      <c r="BI200" s="49">
        <v>0</v>
      </c>
      <c r="BJ200" s="48">
        <v>14</v>
      </c>
      <c r="BK200" s="49">
        <v>93.33333333333333</v>
      </c>
      <c r="BL200" s="48">
        <v>15</v>
      </c>
    </row>
    <row r="201" spans="1:64" ht="15">
      <c r="A201" s="64" t="s">
        <v>256</v>
      </c>
      <c r="B201" s="64" t="s">
        <v>268</v>
      </c>
      <c r="C201" s="65" t="s">
        <v>3731</v>
      </c>
      <c r="D201" s="66">
        <v>7.454545454545454</v>
      </c>
      <c r="E201" s="67" t="s">
        <v>136</v>
      </c>
      <c r="F201" s="68">
        <v>20.363636363636363</v>
      </c>
      <c r="G201" s="65"/>
      <c r="H201" s="69"/>
      <c r="I201" s="70"/>
      <c r="J201" s="70"/>
      <c r="K201" s="34" t="s">
        <v>66</v>
      </c>
      <c r="L201" s="77">
        <v>201</v>
      </c>
      <c r="M201" s="77"/>
      <c r="N201" s="72"/>
      <c r="O201" s="79" t="s">
        <v>349</v>
      </c>
      <c r="P201" s="81">
        <v>43616.664768518516</v>
      </c>
      <c r="Q201" s="79" t="s">
        <v>468</v>
      </c>
      <c r="R201" s="82" t="s">
        <v>640</v>
      </c>
      <c r="S201" s="79" t="s">
        <v>686</v>
      </c>
      <c r="T201" s="79" t="s">
        <v>754</v>
      </c>
      <c r="U201" s="79"/>
      <c r="V201" s="82" t="s">
        <v>885</v>
      </c>
      <c r="W201" s="81">
        <v>43616.664768518516</v>
      </c>
      <c r="X201" s="82" t="s">
        <v>1060</v>
      </c>
      <c r="Y201" s="79"/>
      <c r="Z201" s="79"/>
      <c r="AA201" s="85" t="s">
        <v>1336</v>
      </c>
      <c r="AB201" s="79"/>
      <c r="AC201" s="79" t="b">
        <v>0</v>
      </c>
      <c r="AD201" s="79">
        <v>1</v>
      </c>
      <c r="AE201" s="85" t="s">
        <v>1504</v>
      </c>
      <c r="AF201" s="79" t="b">
        <v>0</v>
      </c>
      <c r="AG201" s="79" t="s">
        <v>1553</v>
      </c>
      <c r="AH201" s="79"/>
      <c r="AI201" s="85" t="s">
        <v>1504</v>
      </c>
      <c r="AJ201" s="79" t="b">
        <v>0</v>
      </c>
      <c r="AK201" s="79">
        <v>0</v>
      </c>
      <c r="AL201" s="85" t="s">
        <v>1504</v>
      </c>
      <c r="AM201" s="79" t="s">
        <v>1571</v>
      </c>
      <c r="AN201" s="79" t="b">
        <v>0</v>
      </c>
      <c r="AO201" s="85" t="s">
        <v>1336</v>
      </c>
      <c r="AP201" s="79" t="s">
        <v>176</v>
      </c>
      <c r="AQ201" s="79">
        <v>0</v>
      </c>
      <c r="AR201" s="79">
        <v>0</v>
      </c>
      <c r="AS201" s="79"/>
      <c r="AT201" s="79"/>
      <c r="AU201" s="79"/>
      <c r="AV201" s="79"/>
      <c r="AW201" s="79"/>
      <c r="AX201" s="79"/>
      <c r="AY201" s="79"/>
      <c r="AZ201" s="79"/>
      <c r="BA201">
        <v>8</v>
      </c>
      <c r="BB201" s="78" t="str">
        <f>REPLACE(INDEX(GroupVertices[Group],MATCH(Edges[[#This Row],[Vertex 1]],GroupVertices[Vertex],0)),1,1,"")</f>
        <v>10</v>
      </c>
      <c r="BC201" s="78" t="str">
        <f>REPLACE(INDEX(GroupVertices[Group],MATCH(Edges[[#This Row],[Vertex 2]],GroupVertices[Vertex],0)),1,1,"")</f>
        <v>1</v>
      </c>
      <c r="BD201" s="48">
        <v>2</v>
      </c>
      <c r="BE201" s="49">
        <v>7.6923076923076925</v>
      </c>
      <c r="BF201" s="48">
        <v>0</v>
      </c>
      <c r="BG201" s="49">
        <v>0</v>
      </c>
      <c r="BH201" s="48">
        <v>0</v>
      </c>
      <c r="BI201" s="49">
        <v>0</v>
      </c>
      <c r="BJ201" s="48">
        <v>24</v>
      </c>
      <c r="BK201" s="49">
        <v>92.3076923076923</v>
      </c>
      <c r="BL201" s="48">
        <v>26</v>
      </c>
    </row>
    <row r="202" spans="1:64" ht="15">
      <c r="A202" s="64" t="s">
        <v>256</v>
      </c>
      <c r="B202" s="64" t="s">
        <v>256</v>
      </c>
      <c r="C202" s="65" t="s">
        <v>3729</v>
      </c>
      <c r="D202" s="66">
        <v>4.2727272727272725</v>
      </c>
      <c r="E202" s="67" t="s">
        <v>136</v>
      </c>
      <c r="F202" s="68">
        <v>30.81818181818182</v>
      </c>
      <c r="G202" s="65"/>
      <c r="H202" s="69"/>
      <c r="I202" s="70"/>
      <c r="J202" s="70"/>
      <c r="K202" s="34" t="s">
        <v>65</v>
      </c>
      <c r="L202" s="77">
        <v>202</v>
      </c>
      <c r="M202" s="77"/>
      <c r="N202" s="72"/>
      <c r="O202" s="79" t="s">
        <v>176</v>
      </c>
      <c r="P202" s="81">
        <v>43628.917280092595</v>
      </c>
      <c r="Q202" s="79" t="s">
        <v>469</v>
      </c>
      <c r="R202" s="82" t="s">
        <v>641</v>
      </c>
      <c r="S202" s="79" t="s">
        <v>686</v>
      </c>
      <c r="T202" s="79" t="s">
        <v>755</v>
      </c>
      <c r="U202" s="79"/>
      <c r="V202" s="82" t="s">
        <v>885</v>
      </c>
      <c r="W202" s="81">
        <v>43628.917280092595</v>
      </c>
      <c r="X202" s="82" t="s">
        <v>1061</v>
      </c>
      <c r="Y202" s="79"/>
      <c r="Z202" s="79"/>
      <c r="AA202" s="85" t="s">
        <v>1337</v>
      </c>
      <c r="AB202" s="79"/>
      <c r="AC202" s="79" t="b">
        <v>0</v>
      </c>
      <c r="AD202" s="79">
        <v>0</v>
      </c>
      <c r="AE202" s="85" t="s">
        <v>1504</v>
      </c>
      <c r="AF202" s="79" t="b">
        <v>0</v>
      </c>
      <c r="AG202" s="79" t="s">
        <v>1553</v>
      </c>
      <c r="AH202" s="79"/>
      <c r="AI202" s="85" t="s">
        <v>1504</v>
      </c>
      <c r="AJ202" s="79" t="b">
        <v>0</v>
      </c>
      <c r="AK202" s="79">
        <v>0</v>
      </c>
      <c r="AL202" s="85" t="s">
        <v>1504</v>
      </c>
      <c r="AM202" s="79" t="s">
        <v>1571</v>
      </c>
      <c r="AN202" s="79" t="b">
        <v>0</v>
      </c>
      <c r="AO202" s="85" t="s">
        <v>1337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10</v>
      </c>
      <c r="BC202" s="78" t="str">
        <f>REPLACE(INDEX(GroupVertices[Group],MATCH(Edges[[#This Row],[Vertex 2]],GroupVertices[Vertex],0)),1,1,"")</f>
        <v>10</v>
      </c>
      <c r="BD202" s="48">
        <v>0</v>
      </c>
      <c r="BE202" s="49">
        <v>0</v>
      </c>
      <c r="BF202" s="48">
        <v>0</v>
      </c>
      <c r="BG202" s="49">
        <v>0</v>
      </c>
      <c r="BH202" s="48">
        <v>0</v>
      </c>
      <c r="BI202" s="49">
        <v>0</v>
      </c>
      <c r="BJ202" s="48">
        <v>19</v>
      </c>
      <c r="BK202" s="49">
        <v>100</v>
      </c>
      <c r="BL202" s="48">
        <v>19</v>
      </c>
    </row>
    <row r="203" spans="1:64" ht="15">
      <c r="A203" s="64" t="s">
        <v>268</v>
      </c>
      <c r="B203" s="64" t="s">
        <v>256</v>
      </c>
      <c r="C203" s="65" t="s">
        <v>3727</v>
      </c>
      <c r="D203" s="66">
        <v>3</v>
      </c>
      <c r="E203" s="67" t="s">
        <v>132</v>
      </c>
      <c r="F203" s="68">
        <v>35</v>
      </c>
      <c r="G203" s="65"/>
      <c r="H203" s="69"/>
      <c r="I203" s="70"/>
      <c r="J203" s="70"/>
      <c r="K203" s="34" t="s">
        <v>66</v>
      </c>
      <c r="L203" s="77">
        <v>203</v>
      </c>
      <c r="M203" s="77"/>
      <c r="N203" s="72"/>
      <c r="O203" s="79" t="s">
        <v>350</v>
      </c>
      <c r="P203" s="81">
        <v>43615.6372337963</v>
      </c>
      <c r="Q203" s="79" t="s">
        <v>470</v>
      </c>
      <c r="R203" s="79"/>
      <c r="S203" s="79"/>
      <c r="T203" s="79"/>
      <c r="U203" s="79"/>
      <c r="V203" s="82" t="s">
        <v>894</v>
      </c>
      <c r="W203" s="81">
        <v>43615.6372337963</v>
      </c>
      <c r="X203" s="82" t="s">
        <v>1062</v>
      </c>
      <c r="Y203" s="79"/>
      <c r="Z203" s="79"/>
      <c r="AA203" s="85" t="s">
        <v>1338</v>
      </c>
      <c r="AB203" s="85" t="s">
        <v>1333</v>
      </c>
      <c r="AC203" s="79" t="b">
        <v>0</v>
      </c>
      <c r="AD203" s="79">
        <v>0</v>
      </c>
      <c r="AE203" s="85" t="s">
        <v>1525</v>
      </c>
      <c r="AF203" s="79" t="b">
        <v>0</v>
      </c>
      <c r="AG203" s="79" t="s">
        <v>1553</v>
      </c>
      <c r="AH203" s="79"/>
      <c r="AI203" s="85" t="s">
        <v>1504</v>
      </c>
      <c r="AJ203" s="79" t="b">
        <v>0</v>
      </c>
      <c r="AK203" s="79">
        <v>0</v>
      </c>
      <c r="AL203" s="85" t="s">
        <v>1504</v>
      </c>
      <c r="AM203" s="79" t="s">
        <v>1576</v>
      </c>
      <c r="AN203" s="79" t="b">
        <v>0</v>
      </c>
      <c r="AO203" s="85" t="s">
        <v>1333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10</v>
      </c>
      <c r="BD203" s="48">
        <v>2</v>
      </c>
      <c r="BE203" s="49">
        <v>10</v>
      </c>
      <c r="BF203" s="48">
        <v>0</v>
      </c>
      <c r="BG203" s="49">
        <v>0</v>
      </c>
      <c r="BH203" s="48">
        <v>0</v>
      </c>
      <c r="BI203" s="49">
        <v>0</v>
      </c>
      <c r="BJ203" s="48">
        <v>18</v>
      </c>
      <c r="BK203" s="49">
        <v>90</v>
      </c>
      <c r="BL203" s="48">
        <v>20</v>
      </c>
    </row>
    <row r="204" spans="1:64" ht="15">
      <c r="A204" s="64" t="s">
        <v>268</v>
      </c>
      <c r="B204" s="64" t="s">
        <v>331</v>
      </c>
      <c r="C204" s="65" t="s">
        <v>3727</v>
      </c>
      <c r="D204" s="66">
        <v>3</v>
      </c>
      <c r="E204" s="67" t="s">
        <v>132</v>
      </c>
      <c r="F204" s="68">
        <v>35</v>
      </c>
      <c r="G204" s="65"/>
      <c r="H204" s="69"/>
      <c r="I204" s="70"/>
      <c r="J204" s="70"/>
      <c r="K204" s="34" t="s">
        <v>65</v>
      </c>
      <c r="L204" s="77">
        <v>204</v>
      </c>
      <c r="M204" s="77"/>
      <c r="N204" s="72"/>
      <c r="O204" s="79" t="s">
        <v>350</v>
      </c>
      <c r="P204" s="81">
        <v>43615.68140046296</v>
      </c>
      <c r="Q204" s="79" t="s">
        <v>471</v>
      </c>
      <c r="R204" s="79"/>
      <c r="S204" s="79"/>
      <c r="T204" s="79"/>
      <c r="U204" s="82" t="s">
        <v>807</v>
      </c>
      <c r="V204" s="82" t="s">
        <v>807</v>
      </c>
      <c r="W204" s="81">
        <v>43615.68140046296</v>
      </c>
      <c r="X204" s="82" t="s">
        <v>1063</v>
      </c>
      <c r="Y204" s="79"/>
      <c r="Z204" s="79"/>
      <c r="AA204" s="85" t="s">
        <v>1339</v>
      </c>
      <c r="AB204" s="85" t="s">
        <v>1481</v>
      </c>
      <c r="AC204" s="79" t="b">
        <v>0</v>
      </c>
      <c r="AD204" s="79">
        <v>0</v>
      </c>
      <c r="AE204" s="85" t="s">
        <v>1526</v>
      </c>
      <c r="AF204" s="79" t="b">
        <v>0</v>
      </c>
      <c r="AG204" s="79" t="s">
        <v>1558</v>
      </c>
      <c r="AH204" s="79"/>
      <c r="AI204" s="85" t="s">
        <v>1504</v>
      </c>
      <c r="AJ204" s="79" t="b">
        <v>0</v>
      </c>
      <c r="AK204" s="79">
        <v>0</v>
      </c>
      <c r="AL204" s="85" t="s">
        <v>1504</v>
      </c>
      <c r="AM204" s="79" t="s">
        <v>1564</v>
      </c>
      <c r="AN204" s="79" t="b">
        <v>0</v>
      </c>
      <c r="AO204" s="85" t="s">
        <v>1481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4</v>
      </c>
      <c r="BK204" s="49">
        <v>100</v>
      </c>
      <c r="BL204" s="48">
        <v>4</v>
      </c>
    </row>
    <row r="205" spans="1:64" ht="15">
      <c r="A205" s="64" t="s">
        <v>272</v>
      </c>
      <c r="B205" s="64" t="s">
        <v>268</v>
      </c>
      <c r="C205" s="65" t="s">
        <v>3727</v>
      </c>
      <c r="D205" s="66">
        <v>3</v>
      </c>
      <c r="E205" s="67" t="s">
        <v>132</v>
      </c>
      <c r="F205" s="68">
        <v>35</v>
      </c>
      <c r="G205" s="65"/>
      <c r="H205" s="69"/>
      <c r="I205" s="70"/>
      <c r="J205" s="70"/>
      <c r="K205" s="34" t="s">
        <v>66</v>
      </c>
      <c r="L205" s="77">
        <v>205</v>
      </c>
      <c r="M205" s="77"/>
      <c r="N205" s="72"/>
      <c r="O205" s="79" t="s">
        <v>350</v>
      </c>
      <c r="P205" s="81">
        <v>43616.95650462963</v>
      </c>
      <c r="Q205" s="79" t="s">
        <v>472</v>
      </c>
      <c r="R205" s="79"/>
      <c r="S205" s="79"/>
      <c r="T205" s="79"/>
      <c r="U205" s="79"/>
      <c r="V205" s="82" t="s">
        <v>898</v>
      </c>
      <c r="W205" s="81">
        <v>43616.95650462963</v>
      </c>
      <c r="X205" s="82" t="s">
        <v>1064</v>
      </c>
      <c r="Y205" s="79"/>
      <c r="Z205" s="79"/>
      <c r="AA205" s="85" t="s">
        <v>1340</v>
      </c>
      <c r="AB205" s="85" t="s">
        <v>1341</v>
      </c>
      <c r="AC205" s="79" t="b">
        <v>0</v>
      </c>
      <c r="AD205" s="79">
        <v>1</v>
      </c>
      <c r="AE205" s="85" t="s">
        <v>1505</v>
      </c>
      <c r="AF205" s="79" t="b">
        <v>0</v>
      </c>
      <c r="AG205" s="79" t="s">
        <v>1553</v>
      </c>
      <c r="AH205" s="79"/>
      <c r="AI205" s="85" t="s">
        <v>1504</v>
      </c>
      <c r="AJ205" s="79" t="b">
        <v>0</v>
      </c>
      <c r="AK205" s="79">
        <v>0</v>
      </c>
      <c r="AL205" s="85" t="s">
        <v>1504</v>
      </c>
      <c r="AM205" s="79" t="s">
        <v>1566</v>
      </c>
      <c r="AN205" s="79" t="b">
        <v>0</v>
      </c>
      <c r="AO205" s="85" t="s">
        <v>1341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5.882352941176471</v>
      </c>
      <c r="BF205" s="48">
        <v>0</v>
      </c>
      <c r="BG205" s="49">
        <v>0</v>
      </c>
      <c r="BH205" s="48">
        <v>0</v>
      </c>
      <c r="BI205" s="49">
        <v>0</v>
      </c>
      <c r="BJ205" s="48">
        <v>16</v>
      </c>
      <c r="BK205" s="49">
        <v>94.11764705882354</v>
      </c>
      <c r="BL205" s="48">
        <v>17</v>
      </c>
    </row>
    <row r="206" spans="1:64" ht="15">
      <c r="A206" s="64" t="s">
        <v>268</v>
      </c>
      <c r="B206" s="64" t="s">
        <v>272</v>
      </c>
      <c r="C206" s="65" t="s">
        <v>3727</v>
      </c>
      <c r="D206" s="66">
        <v>3</v>
      </c>
      <c r="E206" s="67" t="s">
        <v>132</v>
      </c>
      <c r="F206" s="68">
        <v>35</v>
      </c>
      <c r="G206" s="65"/>
      <c r="H206" s="69"/>
      <c r="I206" s="70"/>
      <c r="J206" s="70"/>
      <c r="K206" s="34" t="s">
        <v>66</v>
      </c>
      <c r="L206" s="77">
        <v>206</v>
      </c>
      <c r="M206" s="77"/>
      <c r="N206" s="72"/>
      <c r="O206" s="79" t="s">
        <v>350</v>
      </c>
      <c r="P206" s="81">
        <v>43615.735127314816</v>
      </c>
      <c r="Q206" s="79" t="s">
        <v>473</v>
      </c>
      <c r="R206" s="79"/>
      <c r="S206" s="79"/>
      <c r="T206" s="79"/>
      <c r="U206" s="79"/>
      <c r="V206" s="82" t="s">
        <v>894</v>
      </c>
      <c r="W206" s="81">
        <v>43615.735127314816</v>
      </c>
      <c r="X206" s="82" t="s">
        <v>1065</v>
      </c>
      <c r="Y206" s="79"/>
      <c r="Z206" s="79"/>
      <c r="AA206" s="85" t="s">
        <v>1341</v>
      </c>
      <c r="AB206" s="85" t="s">
        <v>1482</v>
      </c>
      <c r="AC206" s="79" t="b">
        <v>0</v>
      </c>
      <c r="AD206" s="79">
        <v>1</v>
      </c>
      <c r="AE206" s="85" t="s">
        <v>1527</v>
      </c>
      <c r="AF206" s="79" t="b">
        <v>0</v>
      </c>
      <c r="AG206" s="79" t="s">
        <v>1553</v>
      </c>
      <c r="AH206" s="79"/>
      <c r="AI206" s="85" t="s">
        <v>1504</v>
      </c>
      <c r="AJ206" s="79" t="b">
        <v>0</v>
      </c>
      <c r="AK206" s="79">
        <v>0</v>
      </c>
      <c r="AL206" s="85" t="s">
        <v>1504</v>
      </c>
      <c r="AM206" s="79" t="s">
        <v>1564</v>
      </c>
      <c r="AN206" s="79" t="b">
        <v>0</v>
      </c>
      <c r="AO206" s="85" t="s">
        <v>1482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12.5</v>
      </c>
      <c r="BF206" s="48">
        <v>0</v>
      </c>
      <c r="BG206" s="49">
        <v>0</v>
      </c>
      <c r="BH206" s="48">
        <v>0</v>
      </c>
      <c r="BI206" s="49">
        <v>0</v>
      </c>
      <c r="BJ206" s="48">
        <v>7</v>
      </c>
      <c r="BK206" s="49">
        <v>87.5</v>
      </c>
      <c r="BL206" s="48">
        <v>8</v>
      </c>
    </row>
    <row r="207" spans="1:64" ht="15">
      <c r="A207" s="64" t="s">
        <v>268</v>
      </c>
      <c r="B207" s="64" t="s">
        <v>332</v>
      </c>
      <c r="C207" s="65" t="s">
        <v>3727</v>
      </c>
      <c r="D207" s="66">
        <v>3</v>
      </c>
      <c r="E207" s="67" t="s">
        <v>132</v>
      </c>
      <c r="F207" s="68">
        <v>35</v>
      </c>
      <c r="G207" s="65"/>
      <c r="H207" s="69"/>
      <c r="I207" s="70"/>
      <c r="J207" s="70"/>
      <c r="K207" s="34" t="s">
        <v>65</v>
      </c>
      <c r="L207" s="77">
        <v>207</v>
      </c>
      <c r="M207" s="77"/>
      <c r="N207" s="72"/>
      <c r="O207" s="79" t="s">
        <v>349</v>
      </c>
      <c r="P207" s="81">
        <v>43615.74407407407</v>
      </c>
      <c r="Q207" s="79" t="s">
        <v>474</v>
      </c>
      <c r="R207" s="79"/>
      <c r="S207" s="79"/>
      <c r="T207" s="79"/>
      <c r="U207" s="79"/>
      <c r="V207" s="82" t="s">
        <v>894</v>
      </c>
      <c r="W207" s="81">
        <v>43615.74407407407</v>
      </c>
      <c r="X207" s="82" t="s">
        <v>1066</v>
      </c>
      <c r="Y207" s="79"/>
      <c r="Z207" s="79"/>
      <c r="AA207" s="85" t="s">
        <v>1342</v>
      </c>
      <c r="AB207" s="85" t="s">
        <v>1483</v>
      </c>
      <c r="AC207" s="79" t="b">
        <v>0</v>
      </c>
      <c r="AD207" s="79">
        <v>1</v>
      </c>
      <c r="AE207" s="85" t="s">
        <v>1528</v>
      </c>
      <c r="AF207" s="79" t="b">
        <v>0</v>
      </c>
      <c r="AG207" s="79" t="s">
        <v>1553</v>
      </c>
      <c r="AH207" s="79"/>
      <c r="AI207" s="85" t="s">
        <v>1504</v>
      </c>
      <c r="AJ207" s="79" t="b">
        <v>0</v>
      </c>
      <c r="AK207" s="79">
        <v>0</v>
      </c>
      <c r="AL207" s="85" t="s">
        <v>1504</v>
      </c>
      <c r="AM207" s="79" t="s">
        <v>1564</v>
      </c>
      <c r="AN207" s="79" t="b">
        <v>0</v>
      </c>
      <c r="AO207" s="85" t="s">
        <v>1483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268</v>
      </c>
      <c r="B208" s="64" t="s">
        <v>333</v>
      </c>
      <c r="C208" s="65" t="s">
        <v>3727</v>
      </c>
      <c r="D208" s="66">
        <v>3</v>
      </c>
      <c r="E208" s="67" t="s">
        <v>132</v>
      </c>
      <c r="F208" s="68">
        <v>35</v>
      </c>
      <c r="G208" s="65"/>
      <c r="H208" s="69"/>
      <c r="I208" s="70"/>
      <c r="J208" s="70"/>
      <c r="K208" s="34" t="s">
        <v>65</v>
      </c>
      <c r="L208" s="77">
        <v>208</v>
      </c>
      <c r="M208" s="77"/>
      <c r="N208" s="72"/>
      <c r="O208" s="79" t="s">
        <v>350</v>
      </c>
      <c r="P208" s="81">
        <v>43615.74407407407</v>
      </c>
      <c r="Q208" s="79" t="s">
        <v>474</v>
      </c>
      <c r="R208" s="79"/>
      <c r="S208" s="79"/>
      <c r="T208" s="79"/>
      <c r="U208" s="79"/>
      <c r="V208" s="82" t="s">
        <v>894</v>
      </c>
      <c r="W208" s="81">
        <v>43615.74407407407</v>
      </c>
      <c r="X208" s="82" t="s">
        <v>1066</v>
      </c>
      <c r="Y208" s="79"/>
      <c r="Z208" s="79"/>
      <c r="AA208" s="85" t="s">
        <v>1342</v>
      </c>
      <c r="AB208" s="85" t="s">
        <v>1483</v>
      </c>
      <c r="AC208" s="79" t="b">
        <v>0</v>
      </c>
      <c r="AD208" s="79">
        <v>1</v>
      </c>
      <c r="AE208" s="85" t="s">
        <v>1528</v>
      </c>
      <c r="AF208" s="79" t="b">
        <v>0</v>
      </c>
      <c r="AG208" s="79" t="s">
        <v>1553</v>
      </c>
      <c r="AH208" s="79"/>
      <c r="AI208" s="85" t="s">
        <v>1504</v>
      </c>
      <c r="AJ208" s="79" t="b">
        <v>0</v>
      </c>
      <c r="AK208" s="79">
        <v>0</v>
      </c>
      <c r="AL208" s="85" t="s">
        <v>1504</v>
      </c>
      <c r="AM208" s="79" t="s">
        <v>1564</v>
      </c>
      <c r="AN208" s="79" t="b">
        <v>0</v>
      </c>
      <c r="AO208" s="85" t="s">
        <v>1483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25</v>
      </c>
      <c r="BF208" s="48">
        <v>0</v>
      </c>
      <c r="BG208" s="49">
        <v>0</v>
      </c>
      <c r="BH208" s="48">
        <v>0</v>
      </c>
      <c r="BI208" s="49">
        <v>0</v>
      </c>
      <c r="BJ208" s="48">
        <v>3</v>
      </c>
      <c r="BK208" s="49">
        <v>75</v>
      </c>
      <c r="BL208" s="48">
        <v>4</v>
      </c>
    </row>
    <row r="209" spans="1:64" ht="15">
      <c r="A209" s="64" t="s">
        <v>273</v>
      </c>
      <c r="B209" s="64" t="s">
        <v>268</v>
      </c>
      <c r="C209" s="65" t="s">
        <v>3727</v>
      </c>
      <c r="D209" s="66">
        <v>3</v>
      </c>
      <c r="E209" s="67" t="s">
        <v>132</v>
      </c>
      <c r="F209" s="68">
        <v>35</v>
      </c>
      <c r="G209" s="65"/>
      <c r="H209" s="69"/>
      <c r="I209" s="70"/>
      <c r="J209" s="70"/>
      <c r="K209" s="34" t="s">
        <v>66</v>
      </c>
      <c r="L209" s="77">
        <v>209</v>
      </c>
      <c r="M209" s="77"/>
      <c r="N209" s="72"/>
      <c r="O209" s="79" t="s">
        <v>350</v>
      </c>
      <c r="P209" s="81">
        <v>43615.7896412037</v>
      </c>
      <c r="Q209" s="79" t="s">
        <v>475</v>
      </c>
      <c r="R209" s="79"/>
      <c r="S209" s="79"/>
      <c r="T209" s="79"/>
      <c r="U209" s="79"/>
      <c r="V209" s="82" t="s">
        <v>899</v>
      </c>
      <c r="W209" s="81">
        <v>43615.7896412037</v>
      </c>
      <c r="X209" s="82" t="s">
        <v>1067</v>
      </c>
      <c r="Y209" s="79"/>
      <c r="Z209" s="79"/>
      <c r="AA209" s="85" t="s">
        <v>1343</v>
      </c>
      <c r="AB209" s="85" t="s">
        <v>1344</v>
      </c>
      <c r="AC209" s="79" t="b">
        <v>0</v>
      </c>
      <c r="AD209" s="79">
        <v>4</v>
      </c>
      <c r="AE209" s="85" t="s">
        <v>1505</v>
      </c>
      <c r="AF209" s="79" t="b">
        <v>0</v>
      </c>
      <c r="AG209" s="79" t="s">
        <v>1553</v>
      </c>
      <c r="AH209" s="79"/>
      <c r="AI209" s="85" t="s">
        <v>1504</v>
      </c>
      <c r="AJ209" s="79" t="b">
        <v>0</v>
      </c>
      <c r="AK209" s="79">
        <v>0</v>
      </c>
      <c r="AL209" s="85" t="s">
        <v>1504</v>
      </c>
      <c r="AM209" s="79" t="s">
        <v>1564</v>
      </c>
      <c r="AN209" s="79" t="b">
        <v>0</v>
      </c>
      <c r="AO209" s="85" t="s">
        <v>1344</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5</v>
      </c>
      <c r="BE209" s="49">
        <v>20</v>
      </c>
      <c r="BF209" s="48">
        <v>0</v>
      </c>
      <c r="BG209" s="49">
        <v>0</v>
      </c>
      <c r="BH209" s="48">
        <v>0</v>
      </c>
      <c r="BI209" s="49">
        <v>0</v>
      </c>
      <c r="BJ209" s="48">
        <v>20</v>
      </c>
      <c r="BK209" s="49">
        <v>80</v>
      </c>
      <c r="BL209" s="48">
        <v>25</v>
      </c>
    </row>
    <row r="210" spans="1:64" ht="15">
      <c r="A210" s="64" t="s">
        <v>268</v>
      </c>
      <c r="B210" s="64" t="s">
        <v>273</v>
      </c>
      <c r="C210" s="65" t="s">
        <v>3727</v>
      </c>
      <c r="D210" s="66">
        <v>3</v>
      </c>
      <c r="E210" s="67" t="s">
        <v>132</v>
      </c>
      <c r="F210" s="68">
        <v>35</v>
      </c>
      <c r="G210" s="65"/>
      <c r="H210" s="69"/>
      <c r="I210" s="70"/>
      <c r="J210" s="70"/>
      <c r="K210" s="34" t="s">
        <v>66</v>
      </c>
      <c r="L210" s="77">
        <v>210</v>
      </c>
      <c r="M210" s="77"/>
      <c r="N210" s="72"/>
      <c r="O210" s="79" t="s">
        <v>350</v>
      </c>
      <c r="P210" s="81">
        <v>43615.745625</v>
      </c>
      <c r="Q210" s="79" t="s">
        <v>476</v>
      </c>
      <c r="R210" s="79"/>
      <c r="S210" s="79"/>
      <c r="T210" s="79"/>
      <c r="U210" s="79"/>
      <c r="V210" s="82" t="s">
        <v>894</v>
      </c>
      <c r="W210" s="81">
        <v>43615.745625</v>
      </c>
      <c r="X210" s="82" t="s">
        <v>1068</v>
      </c>
      <c r="Y210" s="79"/>
      <c r="Z210" s="79"/>
      <c r="AA210" s="85" t="s">
        <v>1344</v>
      </c>
      <c r="AB210" s="85" t="s">
        <v>1484</v>
      </c>
      <c r="AC210" s="79" t="b">
        <v>0</v>
      </c>
      <c r="AD210" s="79">
        <v>0</v>
      </c>
      <c r="AE210" s="85" t="s">
        <v>1529</v>
      </c>
      <c r="AF210" s="79" t="b">
        <v>0</v>
      </c>
      <c r="AG210" s="79" t="s">
        <v>1553</v>
      </c>
      <c r="AH210" s="79"/>
      <c r="AI210" s="85" t="s">
        <v>1504</v>
      </c>
      <c r="AJ210" s="79" t="b">
        <v>0</v>
      </c>
      <c r="AK210" s="79">
        <v>0</v>
      </c>
      <c r="AL210" s="85" t="s">
        <v>1504</v>
      </c>
      <c r="AM210" s="79" t="s">
        <v>1576</v>
      </c>
      <c r="AN210" s="79" t="b">
        <v>0</v>
      </c>
      <c r="AO210" s="85" t="s">
        <v>1484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1</v>
      </c>
      <c r="BE210" s="49">
        <v>12.5</v>
      </c>
      <c r="BF210" s="48">
        <v>0</v>
      </c>
      <c r="BG210" s="49">
        <v>0</v>
      </c>
      <c r="BH210" s="48">
        <v>0</v>
      </c>
      <c r="BI210" s="49">
        <v>0</v>
      </c>
      <c r="BJ210" s="48">
        <v>7</v>
      </c>
      <c r="BK210" s="49">
        <v>87.5</v>
      </c>
      <c r="BL210" s="48">
        <v>8</v>
      </c>
    </row>
    <row r="211" spans="1:64" ht="15">
      <c r="A211" s="64" t="s">
        <v>274</v>
      </c>
      <c r="B211" s="64" t="s">
        <v>274</v>
      </c>
      <c r="C211" s="65" t="s">
        <v>3727</v>
      </c>
      <c r="D211" s="66">
        <v>3</v>
      </c>
      <c r="E211" s="67" t="s">
        <v>132</v>
      </c>
      <c r="F211" s="68">
        <v>35</v>
      </c>
      <c r="G211" s="65"/>
      <c r="H211" s="69"/>
      <c r="I211" s="70"/>
      <c r="J211" s="70"/>
      <c r="K211" s="34" t="s">
        <v>65</v>
      </c>
      <c r="L211" s="77">
        <v>211</v>
      </c>
      <c r="M211" s="77"/>
      <c r="N211" s="72"/>
      <c r="O211" s="79" t="s">
        <v>176</v>
      </c>
      <c r="P211" s="81">
        <v>43614.64263888889</v>
      </c>
      <c r="Q211" s="79" t="s">
        <v>477</v>
      </c>
      <c r="R211" s="79"/>
      <c r="S211" s="79"/>
      <c r="T211" s="79" t="s">
        <v>756</v>
      </c>
      <c r="U211" s="79"/>
      <c r="V211" s="82" t="s">
        <v>900</v>
      </c>
      <c r="W211" s="81">
        <v>43614.64263888889</v>
      </c>
      <c r="X211" s="82" t="s">
        <v>1069</v>
      </c>
      <c r="Y211" s="79"/>
      <c r="Z211" s="79"/>
      <c r="AA211" s="85" t="s">
        <v>1345</v>
      </c>
      <c r="AB211" s="85" t="s">
        <v>1485</v>
      </c>
      <c r="AC211" s="79" t="b">
        <v>0</v>
      </c>
      <c r="AD211" s="79">
        <v>1</v>
      </c>
      <c r="AE211" s="85" t="s">
        <v>1530</v>
      </c>
      <c r="AF211" s="79" t="b">
        <v>0</v>
      </c>
      <c r="AG211" s="79" t="s">
        <v>1553</v>
      </c>
      <c r="AH211" s="79"/>
      <c r="AI211" s="85" t="s">
        <v>1504</v>
      </c>
      <c r="AJ211" s="79" t="b">
        <v>0</v>
      </c>
      <c r="AK211" s="79">
        <v>1</v>
      </c>
      <c r="AL211" s="85" t="s">
        <v>1504</v>
      </c>
      <c r="AM211" s="79" t="s">
        <v>1567</v>
      </c>
      <c r="AN211" s="79" t="b">
        <v>0</v>
      </c>
      <c r="AO211" s="85" t="s">
        <v>1485</v>
      </c>
      <c r="AP211" s="79" t="s">
        <v>1582</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3</v>
      </c>
      <c r="BE211" s="49">
        <v>7.5</v>
      </c>
      <c r="BF211" s="48">
        <v>2</v>
      </c>
      <c r="BG211" s="49">
        <v>5</v>
      </c>
      <c r="BH211" s="48">
        <v>0</v>
      </c>
      <c r="BI211" s="49">
        <v>0</v>
      </c>
      <c r="BJ211" s="48">
        <v>35</v>
      </c>
      <c r="BK211" s="49">
        <v>87.5</v>
      </c>
      <c r="BL211" s="48">
        <v>40</v>
      </c>
    </row>
    <row r="212" spans="1:64" ht="15">
      <c r="A212" s="64" t="s">
        <v>268</v>
      </c>
      <c r="B212" s="64" t="s">
        <v>274</v>
      </c>
      <c r="C212" s="65" t="s">
        <v>3727</v>
      </c>
      <c r="D212" s="66">
        <v>3</v>
      </c>
      <c r="E212" s="67" t="s">
        <v>132</v>
      </c>
      <c r="F212" s="68">
        <v>35</v>
      </c>
      <c r="G212" s="65"/>
      <c r="H212" s="69"/>
      <c r="I212" s="70"/>
      <c r="J212" s="70"/>
      <c r="K212" s="34" t="s">
        <v>65</v>
      </c>
      <c r="L212" s="77">
        <v>212</v>
      </c>
      <c r="M212" s="77"/>
      <c r="N212" s="72"/>
      <c r="O212" s="79" t="s">
        <v>349</v>
      </c>
      <c r="P212" s="81">
        <v>43615.74760416667</v>
      </c>
      <c r="Q212" s="79" t="s">
        <v>478</v>
      </c>
      <c r="R212" s="79"/>
      <c r="S212" s="79"/>
      <c r="T212" s="79"/>
      <c r="U212" s="79"/>
      <c r="V212" s="82" t="s">
        <v>894</v>
      </c>
      <c r="W212" s="81">
        <v>43615.74760416667</v>
      </c>
      <c r="X212" s="82" t="s">
        <v>1070</v>
      </c>
      <c r="Y212" s="79"/>
      <c r="Z212" s="79"/>
      <c r="AA212" s="85" t="s">
        <v>1346</v>
      </c>
      <c r="AB212" s="79"/>
      <c r="AC212" s="79" t="b">
        <v>0</v>
      </c>
      <c r="AD212" s="79">
        <v>0</v>
      </c>
      <c r="AE212" s="85" t="s">
        <v>1504</v>
      </c>
      <c r="AF212" s="79" t="b">
        <v>0</v>
      </c>
      <c r="AG212" s="79" t="s">
        <v>1553</v>
      </c>
      <c r="AH212" s="79"/>
      <c r="AI212" s="85" t="s">
        <v>1504</v>
      </c>
      <c r="AJ212" s="79" t="b">
        <v>0</v>
      </c>
      <c r="AK212" s="79">
        <v>1</v>
      </c>
      <c r="AL212" s="85" t="s">
        <v>1345</v>
      </c>
      <c r="AM212" s="79" t="s">
        <v>1576</v>
      </c>
      <c r="AN212" s="79" t="b">
        <v>0</v>
      </c>
      <c r="AO212" s="85" t="s">
        <v>1345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3</v>
      </c>
      <c r="BE212" s="49">
        <v>15</v>
      </c>
      <c r="BF212" s="48">
        <v>1</v>
      </c>
      <c r="BG212" s="49">
        <v>5</v>
      </c>
      <c r="BH212" s="48">
        <v>0</v>
      </c>
      <c r="BI212" s="49">
        <v>0</v>
      </c>
      <c r="BJ212" s="48">
        <v>16</v>
      </c>
      <c r="BK212" s="49">
        <v>80</v>
      </c>
      <c r="BL212" s="48">
        <v>20</v>
      </c>
    </row>
    <row r="213" spans="1:64" ht="15">
      <c r="A213" s="64" t="s">
        <v>275</v>
      </c>
      <c r="B213" s="64" t="s">
        <v>275</v>
      </c>
      <c r="C213" s="65" t="s">
        <v>3727</v>
      </c>
      <c r="D213" s="66">
        <v>3</v>
      </c>
      <c r="E213" s="67" t="s">
        <v>132</v>
      </c>
      <c r="F213" s="68">
        <v>35</v>
      </c>
      <c r="G213" s="65"/>
      <c r="H213" s="69"/>
      <c r="I213" s="70"/>
      <c r="J213" s="70"/>
      <c r="K213" s="34" t="s">
        <v>65</v>
      </c>
      <c r="L213" s="77">
        <v>213</v>
      </c>
      <c r="M213" s="77"/>
      <c r="N213" s="72"/>
      <c r="O213" s="79" t="s">
        <v>176</v>
      </c>
      <c r="P213" s="81">
        <v>43615.584756944445</v>
      </c>
      <c r="Q213" s="79" t="s">
        <v>479</v>
      </c>
      <c r="R213" s="82" t="s">
        <v>642</v>
      </c>
      <c r="S213" s="79" t="s">
        <v>696</v>
      </c>
      <c r="T213" s="79" t="s">
        <v>757</v>
      </c>
      <c r="U213" s="79"/>
      <c r="V213" s="82" t="s">
        <v>901</v>
      </c>
      <c r="W213" s="81">
        <v>43615.584756944445</v>
      </c>
      <c r="X213" s="82" t="s">
        <v>1071</v>
      </c>
      <c r="Y213" s="79"/>
      <c r="Z213" s="79"/>
      <c r="AA213" s="85" t="s">
        <v>1347</v>
      </c>
      <c r="AB213" s="79"/>
      <c r="AC213" s="79" t="b">
        <v>0</v>
      </c>
      <c r="AD213" s="79">
        <v>2</v>
      </c>
      <c r="AE213" s="85" t="s">
        <v>1504</v>
      </c>
      <c r="AF213" s="79" t="b">
        <v>0</v>
      </c>
      <c r="AG213" s="79" t="s">
        <v>1553</v>
      </c>
      <c r="AH213" s="79"/>
      <c r="AI213" s="85" t="s">
        <v>1504</v>
      </c>
      <c r="AJ213" s="79" t="b">
        <v>0</v>
      </c>
      <c r="AK213" s="79">
        <v>1</v>
      </c>
      <c r="AL213" s="85" t="s">
        <v>1504</v>
      </c>
      <c r="AM213" s="79" t="s">
        <v>1577</v>
      </c>
      <c r="AN213" s="79" t="b">
        <v>0</v>
      </c>
      <c r="AO213" s="85" t="s">
        <v>1347</v>
      </c>
      <c r="AP213" s="79" t="s">
        <v>1582</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11</v>
      </c>
      <c r="BK213" s="49">
        <v>100</v>
      </c>
      <c r="BL213" s="48">
        <v>11</v>
      </c>
    </row>
    <row r="214" spans="1:64" ht="15">
      <c r="A214" s="64" t="s">
        <v>275</v>
      </c>
      <c r="B214" s="64" t="s">
        <v>268</v>
      </c>
      <c r="C214" s="65" t="s">
        <v>3727</v>
      </c>
      <c r="D214" s="66">
        <v>3</v>
      </c>
      <c r="E214" s="67" t="s">
        <v>132</v>
      </c>
      <c r="F214" s="68">
        <v>35</v>
      </c>
      <c r="G214" s="65"/>
      <c r="H214" s="69"/>
      <c r="I214" s="70"/>
      <c r="J214" s="70"/>
      <c r="K214" s="34" t="s">
        <v>66</v>
      </c>
      <c r="L214" s="77">
        <v>214</v>
      </c>
      <c r="M214" s="77"/>
      <c r="N214" s="72"/>
      <c r="O214" s="79" t="s">
        <v>350</v>
      </c>
      <c r="P214" s="81">
        <v>43616.58372685185</v>
      </c>
      <c r="Q214" s="79" t="s">
        <v>480</v>
      </c>
      <c r="R214" s="79"/>
      <c r="S214" s="79"/>
      <c r="T214" s="79" t="s">
        <v>758</v>
      </c>
      <c r="U214" s="79"/>
      <c r="V214" s="82" t="s">
        <v>901</v>
      </c>
      <c r="W214" s="81">
        <v>43616.58372685185</v>
      </c>
      <c r="X214" s="82" t="s">
        <v>1072</v>
      </c>
      <c r="Y214" s="79"/>
      <c r="Z214" s="79"/>
      <c r="AA214" s="85" t="s">
        <v>1348</v>
      </c>
      <c r="AB214" s="85" t="s">
        <v>1350</v>
      </c>
      <c r="AC214" s="79" t="b">
        <v>0</v>
      </c>
      <c r="AD214" s="79">
        <v>1</v>
      </c>
      <c r="AE214" s="85" t="s">
        <v>1505</v>
      </c>
      <c r="AF214" s="79" t="b">
        <v>0</v>
      </c>
      <c r="AG214" s="79" t="s">
        <v>1553</v>
      </c>
      <c r="AH214" s="79"/>
      <c r="AI214" s="85" t="s">
        <v>1504</v>
      </c>
      <c r="AJ214" s="79" t="b">
        <v>0</v>
      </c>
      <c r="AK214" s="79">
        <v>0</v>
      </c>
      <c r="AL214" s="85" t="s">
        <v>1504</v>
      </c>
      <c r="AM214" s="79" t="s">
        <v>1566</v>
      </c>
      <c r="AN214" s="79" t="b">
        <v>0</v>
      </c>
      <c r="AO214" s="85" t="s">
        <v>1350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2</v>
      </c>
      <c r="BE214" s="49">
        <v>10.526315789473685</v>
      </c>
      <c r="BF214" s="48">
        <v>0</v>
      </c>
      <c r="BG214" s="49">
        <v>0</v>
      </c>
      <c r="BH214" s="48">
        <v>0</v>
      </c>
      <c r="BI214" s="49">
        <v>0</v>
      </c>
      <c r="BJ214" s="48">
        <v>17</v>
      </c>
      <c r="BK214" s="49">
        <v>89.47368421052632</v>
      </c>
      <c r="BL214" s="48">
        <v>19</v>
      </c>
    </row>
    <row r="215" spans="1:64" ht="15">
      <c r="A215" s="64" t="s">
        <v>268</v>
      </c>
      <c r="B215" s="64" t="s">
        <v>275</v>
      </c>
      <c r="C215" s="65" t="s">
        <v>3727</v>
      </c>
      <c r="D215" s="66">
        <v>3</v>
      </c>
      <c r="E215" s="67" t="s">
        <v>132</v>
      </c>
      <c r="F215" s="68">
        <v>35</v>
      </c>
      <c r="G215" s="65"/>
      <c r="H215" s="69"/>
      <c r="I215" s="70"/>
      <c r="J215" s="70"/>
      <c r="K215" s="34" t="s">
        <v>66</v>
      </c>
      <c r="L215" s="77">
        <v>215</v>
      </c>
      <c r="M215" s="77"/>
      <c r="N215" s="72"/>
      <c r="O215" s="79" t="s">
        <v>349</v>
      </c>
      <c r="P215" s="81">
        <v>43615.68200231482</v>
      </c>
      <c r="Q215" s="79" t="s">
        <v>481</v>
      </c>
      <c r="R215" s="82" t="s">
        <v>642</v>
      </c>
      <c r="S215" s="79" t="s">
        <v>696</v>
      </c>
      <c r="T215" s="79" t="s">
        <v>757</v>
      </c>
      <c r="U215" s="79"/>
      <c r="V215" s="82" t="s">
        <v>894</v>
      </c>
      <c r="W215" s="81">
        <v>43615.68200231482</v>
      </c>
      <c r="X215" s="82" t="s">
        <v>1073</v>
      </c>
      <c r="Y215" s="79"/>
      <c r="Z215" s="79"/>
      <c r="AA215" s="85" t="s">
        <v>1349</v>
      </c>
      <c r="AB215" s="79"/>
      <c r="AC215" s="79" t="b">
        <v>0</v>
      </c>
      <c r="AD215" s="79">
        <v>0</v>
      </c>
      <c r="AE215" s="85" t="s">
        <v>1504</v>
      </c>
      <c r="AF215" s="79" t="b">
        <v>0</v>
      </c>
      <c r="AG215" s="79" t="s">
        <v>1553</v>
      </c>
      <c r="AH215" s="79"/>
      <c r="AI215" s="85" t="s">
        <v>1504</v>
      </c>
      <c r="AJ215" s="79" t="b">
        <v>0</v>
      </c>
      <c r="AK215" s="79">
        <v>1</v>
      </c>
      <c r="AL215" s="85" t="s">
        <v>1347</v>
      </c>
      <c r="AM215" s="79" t="s">
        <v>1564</v>
      </c>
      <c r="AN215" s="79" t="b">
        <v>0</v>
      </c>
      <c r="AO215" s="85" t="s">
        <v>1347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13</v>
      </c>
      <c r="BK215" s="49">
        <v>100</v>
      </c>
      <c r="BL215" s="48">
        <v>13</v>
      </c>
    </row>
    <row r="216" spans="1:64" ht="15">
      <c r="A216" s="64" t="s">
        <v>268</v>
      </c>
      <c r="B216" s="64" t="s">
        <v>275</v>
      </c>
      <c r="C216" s="65" t="s">
        <v>3727</v>
      </c>
      <c r="D216" s="66">
        <v>3</v>
      </c>
      <c r="E216" s="67" t="s">
        <v>132</v>
      </c>
      <c r="F216" s="68">
        <v>35</v>
      </c>
      <c r="G216" s="65"/>
      <c r="H216" s="69"/>
      <c r="I216" s="70"/>
      <c r="J216" s="70"/>
      <c r="K216" s="34" t="s">
        <v>66</v>
      </c>
      <c r="L216" s="77">
        <v>216</v>
      </c>
      <c r="M216" s="77"/>
      <c r="N216" s="72"/>
      <c r="O216" s="79" t="s">
        <v>350</v>
      </c>
      <c r="P216" s="81">
        <v>43616.542395833334</v>
      </c>
      <c r="Q216" s="79" t="s">
        <v>482</v>
      </c>
      <c r="R216" s="79"/>
      <c r="S216" s="79"/>
      <c r="T216" s="79" t="s">
        <v>758</v>
      </c>
      <c r="U216" s="82" t="s">
        <v>808</v>
      </c>
      <c r="V216" s="82" t="s">
        <v>808</v>
      </c>
      <c r="W216" s="81">
        <v>43616.542395833334</v>
      </c>
      <c r="X216" s="82" t="s">
        <v>1074</v>
      </c>
      <c r="Y216" s="79"/>
      <c r="Z216" s="79"/>
      <c r="AA216" s="85" t="s">
        <v>1350</v>
      </c>
      <c r="AB216" s="85" t="s">
        <v>1486</v>
      </c>
      <c r="AC216" s="79" t="b">
        <v>0</v>
      </c>
      <c r="AD216" s="79">
        <v>1</v>
      </c>
      <c r="AE216" s="85" t="s">
        <v>1531</v>
      </c>
      <c r="AF216" s="79" t="b">
        <v>0</v>
      </c>
      <c r="AG216" s="79" t="s">
        <v>1553</v>
      </c>
      <c r="AH216" s="79"/>
      <c r="AI216" s="85" t="s">
        <v>1504</v>
      </c>
      <c r="AJ216" s="79" t="b">
        <v>0</v>
      </c>
      <c r="AK216" s="79">
        <v>0</v>
      </c>
      <c r="AL216" s="85" t="s">
        <v>1504</v>
      </c>
      <c r="AM216" s="79" t="s">
        <v>1564</v>
      </c>
      <c r="AN216" s="79" t="b">
        <v>0</v>
      </c>
      <c r="AO216" s="85" t="s">
        <v>1486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5</v>
      </c>
      <c r="BF216" s="48">
        <v>0</v>
      </c>
      <c r="BG216" s="49">
        <v>0</v>
      </c>
      <c r="BH216" s="48">
        <v>0</v>
      </c>
      <c r="BI216" s="49">
        <v>0</v>
      </c>
      <c r="BJ216" s="48">
        <v>19</v>
      </c>
      <c r="BK216" s="49">
        <v>95</v>
      </c>
      <c r="BL216" s="48">
        <v>20</v>
      </c>
    </row>
    <row r="217" spans="1:64" ht="15">
      <c r="A217" s="64" t="s">
        <v>276</v>
      </c>
      <c r="B217" s="64" t="s">
        <v>334</v>
      </c>
      <c r="C217" s="65" t="s">
        <v>3727</v>
      </c>
      <c r="D217" s="66">
        <v>3</v>
      </c>
      <c r="E217" s="67" t="s">
        <v>132</v>
      </c>
      <c r="F217" s="68">
        <v>35</v>
      </c>
      <c r="G217" s="65"/>
      <c r="H217" s="69"/>
      <c r="I217" s="70"/>
      <c r="J217" s="70"/>
      <c r="K217" s="34" t="s">
        <v>65</v>
      </c>
      <c r="L217" s="77">
        <v>217</v>
      </c>
      <c r="M217" s="77"/>
      <c r="N217" s="72"/>
      <c r="O217" s="79" t="s">
        <v>349</v>
      </c>
      <c r="P217" s="81">
        <v>43616.583402777775</v>
      </c>
      <c r="Q217" s="79" t="s">
        <v>483</v>
      </c>
      <c r="R217" s="79"/>
      <c r="S217" s="79"/>
      <c r="T217" s="79"/>
      <c r="U217" s="79"/>
      <c r="V217" s="82" t="s">
        <v>902</v>
      </c>
      <c r="W217" s="81">
        <v>43616.583402777775</v>
      </c>
      <c r="X217" s="82" t="s">
        <v>1075</v>
      </c>
      <c r="Y217" s="79"/>
      <c r="Z217" s="79"/>
      <c r="AA217" s="85" t="s">
        <v>1351</v>
      </c>
      <c r="AB217" s="85" t="s">
        <v>1352</v>
      </c>
      <c r="AC217" s="79" t="b">
        <v>0</v>
      </c>
      <c r="AD217" s="79">
        <v>0</v>
      </c>
      <c r="AE217" s="85" t="s">
        <v>1505</v>
      </c>
      <c r="AF217" s="79" t="b">
        <v>0</v>
      </c>
      <c r="AG217" s="79" t="s">
        <v>1553</v>
      </c>
      <c r="AH217" s="79"/>
      <c r="AI217" s="85" t="s">
        <v>1504</v>
      </c>
      <c r="AJ217" s="79" t="b">
        <v>0</v>
      </c>
      <c r="AK217" s="79">
        <v>0</v>
      </c>
      <c r="AL217" s="85" t="s">
        <v>1504</v>
      </c>
      <c r="AM217" s="79" t="s">
        <v>1565</v>
      </c>
      <c r="AN217" s="79" t="b">
        <v>0</v>
      </c>
      <c r="AO217" s="85" t="s">
        <v>1352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268</v>
      </c>
      <c r="B218" s="64" t="s">
        <v>334</v>
      </c>
      <c r="C218" s="65" t="s">
        <v>3727</v>
      </c>
      <c r="D218" s="66">
        <v>3</v>
      </c>
      <c r="E218" s="67" t="s">
        <v>132</v>
      </c>
      <c r="F218" s="68">
        <v>35</v>
      </c>
      <c r="G218" s="65"/>
      <c r="H218" s="69"/>
      <c r="I218" s="70"/>
      <c r="J218" s="70"/>
      <c r="K218" s="34" t="s">
        <v>65</v>
      </c>
      <c r="L218" s="77">
        <v>218</v>
      </c>
      <c r="M218" s="77"/>
      <c r="N218" s="72"/>
      <c r="O218" s="79" t="s">
        <v>349</v>
      </c>
      <c r="P218" s="81">
        <v>43616.555081018516</v>
      </c>
      <c r="Q218" s="79" t="s">
        <v>484</v>
      </c>
      <c r="R218" s="82" t="s">
        <v>643</v>
      </c>
      <c r="S218" s="79" t="s">
        <v>697</v>
      </c>
      <c r="T218" s="79"/>
      <c r="U218" s="79"/>
      <c r="V218" s="82" t="s">
        <v>894</v>
      </c>
      <c r="W218" s="81">
        <v>43616.555081018516</v>
      </c>
      <c r="X218" s="82" t="s">
        <v>1076</v>
      </c>
      <c r="Y218" s="79"/>
      <c r="Z218" s="79"/>
      <c r="AA218" s="85" t="s">
        <v>1352</v>
      </c>
      <c r="AB218" s="85" t="s">
        <v>1487</v>
      </c>
      <c r="AC218" s="79" t="b">
        <v>0</v>
      </c>
      <c r="AD218" s="79">
        <v>1</v>
      </c>
      <c r="AE218" s="85" t="s">
        <v>1532</v>
      </c>
      <c r="AF218" s="79" t="b">
        <v>0</v>
      </c>
      <c r="AG218" s="79" t="s">
        <v>1553</v>
      </c>
      <c r="AH218" s="79"/>
      <c r="AI218" s="85" t="s">
        <v>1504</v>
      </c>
      <c r="AJ218" s="79" t="b">
        <v>0</v>
      </c>
      <c r="AK218" s="79">
        <v>0</v>
      </c>
      <c r="AL218" s="85" t="s">
        <v>1504</v>
      </c>
      <c r="AM218" s="79" t="s">
        <v>1576</v>
      </c>
      <c r="AN218" s="79" t="b">
        <v>0</v>
      </c>
      <c r="AO218" s="85" t="s">
        <v>1487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277</v>
      </c>
      <c r="B219" s="64" t="s">
        <v>277</v>
      </c>
      <c r="C219" s="65" t="s">
        <v>3727</v>
      </c>
      <c r="D219" s="66">
        <v>3</v>
      </c>
      <c r="E219" s="67" t="s">
        <v>132</v>
      </c>
      <c r="F219" s="68">
        <v>35</v>
      </c>
      <c r="G219" s="65"/>
      <c r="H219" s="69"/>
      <c r="I219" s="70"/>
      <c r="J219" s="70"/>
      <c r="K219" s="34" t="s">
        <v>65</v>
      </c>
      <c r="L219" s="77">
        <v>219</v>
      </c>
      <c r="M219" s="77"/>
      <c r="N219" s="72"/>
      <c r="O219" s="79" t="s">
        <v>176</v>
      </c>
      <c r="P219" s="81">
        <v>43616.554976851854</v>
      </c>
      <c r="Q219" s="79" t="s">
        <v>485</v>
      </c>
      <c r="R219" s="82" t="s">
        <v>644</v>
      </c>
      <c r="S219" s="79" t="s">
        <v>698</v>
      </c>
      <c r="T219" s="79" t="s">
        <v>343</v>
      </c>
      <c r="U219" s="82" t="s">
        <v>809</v>
      </c>
      <c r="V219" s="82" t="s">
        <v>809</v>
      </c>
      <c r="W219" s="81">
        <v>43616.554976851854</v>
      </c>
      <c r="X219" s="82" t="s">
        <v>1077</v>
      </c>
      <c r="Y219" s="79"/>
      <c r="Z219" s="79"/>
      <c r="AA219" s="85" t="s">
        <v>1353</v>
      </c>
      <c r="AB219" s="79"/>
      <c r="AC219" s="79" t="b">
        <v>0</v>
      </c>
      <c r="AD219" s="79">
        <v>9</v>
      </c>
      <c r="AE219" s="85" t="s">
        <v>1504</v>
      </c>
      <c r="AF219" s="79" t="b">
        <v>0</v>
      </c>
      <c r="AG219" s="79" t="s">
        <v>1553</v>
      </c>
      <c r="AH219" s="79"/>
      <c r="AI219" s="85" t="s">
        <v>1504</v>
      </c>
      <c r="AJ219" s="79" t="b">
        <v>0</v>
      </c>
      <c r="AK219" s="79">
        <v>6</v>
      </c>
      <c r="AL219" s="85" t="s">
        <v>1504</v>
      </c>
      <c r="AM219" s="79" t="s">
        <v>1567</v>
      </c>
      <c r="AN219" s="79" t="b">
        <v>0</v>
      </c>
      <c r="AO219" s="85" t="s">
        <v>1353</v>
      </c>
      <c r="AP219" s="79" t="s">
        <v>1582</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14</v>
      </c>
      <c r="BK219" s="49">
        <v>100</v>
      </c>
      <c r="BL219" s="48">
        <v>14</v>
      </c>
    </row>
    <row r="220" spans="1:64" ht="15">
      <c r="A220" s="64" t="s">
        <v>268</v>
      </c>
      <c r="B220" s="64" t="s">
        <v>277</v>
      </c>
      <c r="C220" s="65" t="s">
        <v>3727</v>
      </c>
      <c r="D220" s="66">
        <v>3</v>
      </c>
      <c r="E220" s="67" t="s">
        <v>132</v>
      </c>
      <c r="F220" s="68">
        <v>35</v>
      </c>
      <c r="G220" s="65"/>
      <c r="H220" s="69"/>
      <c r="I220" s="70"/>
      <c r="J220" s="70"/>
      <c r="K220" s="34" t="s">
        <v>65</v>
      </c>
      <c r="L220" s="77">
        <v>220</v>
      </c>
      <c r="M220" s="77"/>
      <c r="N220" s="72"/>
      <c r="O220" s="79" t="s">
        <v>349</v>
      </c>
      <c r="P220" s="81">
        <v>43616.5793287037</v>
      </c>
      <c r="Q220" s="79" t="s">
        <v>486</v>
      </c>
      <c r="R220" s="82" t="s">
        <v>644</v>
      </c>
      <c r="S220" s="79" t="s">
        <v>698</v>
      </c>
      <c r="T220" s="79" t="s">
        <v>343</v>
      </c>
      <c r="U220" s="79"/>
      <c r="V220" s="82" t="s">
        <v>894</v>
      </c>
      <c r="W220" s="81">
        <v>43616.5793287037</v>
      </c>
      <c r="X220" s="82" t="s">
        <v>1078</v>
      </c>
      <c r="Y220" s="79"/>
      <c r="Z220" s="79"/>
      <c r="AA220" s="85" t="s">
        <v>1354</v>
      </c>
      <c r="AB220" s="79"/>
      <c r="AC220" s="79" t="b">
        <v>0</v>
      </c>
      <c r="AD220" s="79">
        <v>0</v>
      </c>
      <c r="AE220" s="85" t="s">
        <v>1504</v>
      </c>
      <c r="AF220" s="79" t="b">
        <v>0</v>
      </c>
      <c r="AG220" s="79" t="s">
        <v>1553</v>
      </c>
      <c r="AH220" s="79"/>
      <c r="AI220" s="85" t="s">
        <v>1504</v>
      </c>
      <c r="AJ220" s="79" t="b">
        <v>0</v>
      </c>
      <c r="AK220" s="79">
        <v>6</v>
      </c>
      <c r="AL220" s="85" t="s">
        <v>1353</v>
      </c>
      <c r="AM220" s="79" t="s">
        <v>1564</v>
      </c>
      <c r="AN220" s="79" t="b">
        <v>0</v>
      </c>
      <c r="AO220" s="85" t="s">
        <v>1353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16</v>
      </c>
      <c r="BK220" s="49">
        <v>100</v>
      </c>
      <c r="BL220" s="48">
        <v>16</v>
      </c>
    </row>
    <row r="221" spans="1:64" ht="15">
      <c r="A221" s="64" t="s">
        <v>268</v>
      </c>
      <c r="B221" s="64" t="s">
        <v>335</v>
      </c>
      <c r="C221" s="65" t="s">
        <v>3727</v>
      </c>
      <c r="D221" s="66">
        <v>3</v>
      </c>
      <c r="E221" s="67" t="s">
        <v>132</v>
      </c>
      <c r="F221" s="68">
        <v>35</v>
      </c>
      <c r="G221" s="65"/>
      <c r="H221" s="69"/>
      <c r="I221" s="70"/>
      <c r="J221" s="70"/>
      <c r="K221" s="34" t="s">
        <v>65</v>
      </c>
      <c r="L221" s="77">
        <v>221</v>
      </c>
      <c r="M221" s="77"/>
      <c r="N221" s="72"/>
      <c r="O221" s="79" t="s">
        <v>350</v>
      </c>
      <c r="P221" s="81">
        <v>43616.636400462965</v>
      </c>
      <c r="Q221" s="79" t="s">
        <v>487</v>
      </c>
      <c r="R221" s="82" t="s">
        <v>645</v>
      </c>
      <c r="S221" s="79" t="s">
        <v>699</v>
      </c>
      <c r="T221" s="79" t="s">
        <v>759</v>
      </c>
      <c r="U221" s="79"/>
      <c r="V221" s="82" t="s">
        <v>894</v>
      </c>
      <c r="W221" s="81">
        <v>43616.636400462965</v>
      </c>
      <c r="X221" s="82" t="s">
        <v>1079</v>
      </c>
      <c r="Y221" s="79"/>
      <c r="Z221" s="79"/>
      <c r="AA221" s="85" t="s">
        <v>1355</v>
      </c>
      <c r="AB221" s="85" t="s">
        <v>1488</v>
      </c>
      <c r="AC221" s="79" t="b">
        <v>0</v>
      </c>
      <c r="AD221" s="79">
        <v>1</v>
      </c>
      <c r="AE221" s="85" t="s">
        <v>1533</v>
      </c>
      <c r="AF221" s="79" t="b">
        <v>0</v>
      </c>
      <c r="AG221" s="79" t="s">
        <v>1553</v>
      </c>
      <c r="AH221" s="79"/>
      <c r="AI221" s="85" t="s">
        <v>1504</v>
      </c>
      <c r="AJ221" s="79" t="b">
        <v>0</v>
      </c>
      <c r="AK221" s="79">
        <v>0</v>
      </c>
      <c r="AL221" s="85" t="s">
        <v>1504</v>
      </c>
      <c r="AM221" s="79" t="s">
        <v>1564</v>
      </c>
      <c r="AN221" s="79" t="b">
        <v>0</v>
      </c>
      <c r="AO221" s="85" t="s">
        <v>1488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1</v>
      </c>
      <c r="BG221" s="49">
        <v>3.225806451612903</v>
      </c>
      <c r="BH221" s="48">
        <v>0</v>
      </c>
      <c r="BI221" s="49">
        <v>0</v>
      </c>
      <c r="BJ221" s="48">
        <v>30</v>
      </c>
      <c r="BK221" s="49">
        <v>96.7741935483871</v>
      </c>
      <c r="BL221" s="48">
        <v>31</v>
      </c>
    </row>
    <row r="222" spans="1:64" ht="15">
      <c r="A222" s="64" t="s">
        <v>278</v>
      </c>
      <c r="B222" s="64" t="s">
        <v>268</v>
      </c>
      <c r="C222" s="65" t="s">
        <v>3727</v>
      </c>
      <c r="D222" s="66">
        <v>3</v>
      </c>
      <c r="E222" s="67" t="s">
        <v>132</v>
      </c>
      <c r="F222" s="68">
        <v>35</v>
      </c>
      <c r="G222" s="65"/>
      <c r="H222" s="69"/>
      <c r="I222" s="70"/>
      <c r="J222" s="70"/>
      <c r="K222" s="34" t="s">
        <v>66</v>
      </c>
      <c r="L222" s="77">
        <v>222</v>
      </c>
      <c r="M222" s="77"/>
      <c r="N222" s="72"/>
      <c r="O222" s="79" t="s">
        <v>350</v>
      </c>
      <c r="P222" s="81">
        <v>43615.87809027778</v>
      </c>
      <c r="Q222" s="79" t="s">
        <v>488</v>
      </c>
      <c r="R222" s="79"/>
      <c r="S222" s="79"/>
      <c r="T222" s="79"/>
      <c r="U222" s="79"/>
      <c r="V222" s="82" t="s">
        <v>874</v>
      </c>
      <c r="W222" s="81">
        <v>43615.87809027778</v>
      </c>
      <c r="X222" s="82" t="s">
        <v>1080</v>
      </c>
      <c r="Y222" s="79"/>
      <c r="Z222" s="79"/>
      <c r="AA222" s="85" t="s">
        <v>1356</v>
      </c>
      <c r="AB222" s="79"/>
      <c r="AC222" s="79" t="b">
        <v>0</v>
      </c>
      <c r="AD222" s="79">
        <v>0</v>
      </c>
      <c r="AE222" s="85" t="s">
        <v>1505</v>
      </c>
      <c r="AF222" s="79" t="b">
        <v>0</v>
      </c>
      <c r="AG222" s="79" t="s">
        <v>1553</v>
      </c>
      <c r="AH222" s="79"/>
      <c r="AI222" s="85" t="s">
        <v>1504</v>
      </c>
      <c r="AJ222" s="79" t="b">
        <v>0</v>
      </c>
      <c r="AK222" s="79">
        <v>0</v>
      </c>
      <c r="AL222" s="85" t="s">
        <v>1504</v>
      </c>
      <c r="AM222" s="79" t="s">
        <v>1570</v>
      </c>
      <c r="AN222" s="79" t="b">
        <v>0</v>
      </c>
      <c r="AO222" s="85" t="s">
        <v>1356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2</v>
      </c>
      <c r="BE222" s="49">
        <v>5.555555555555555</v>
      </c>
      <c r="BF222" s="48">
        <v>0</v>
      </c>
      <c r="BG222" s="49">
        <v>0</v>
      </c>
      <c r="BH222" s="48">
        <v>0</v>
      </c>
      <c r="BI222" s="49">
        <v>0</v>
      </c>
      <c r="BJ222" s="48">
        <v>34</v>
      </c>
      <c r="BK222" s="49">
        <v>94.44444444444444</v>
      </c>
      <c r="BL222" s="48">
        <v>36</v>
      </c>
    </row>
    <row r="223" spans="1:64" ht="15">
      <c r="A223" s="64" t="s">
        <v>268</v>
      </c>
      <c r="B223" s="64" t="s">
        <v>278</v>
      </c>
      <c r="C223" s="65" t="s">
        <v>3728</v>
      </c>
      <c r="D223" s="66">
        <v>3.6363636363636362</v>
      </c>
      <c r="E223" s="67" t="s">
        <v>136</v>
      </c>
      <c r="F223" s="68">
        <v>32.90909090909091</v>
      </c>
      <c r="G223" s="65"/>
      <c r="H223" s="69"/>
      <c r="I223" s="70"/>
      <c r="J223" s="70"/>
      <c r="K223" s="34" t="s">
        <v>66</v>
      </c>
      <c r="L223" s="77">
        <v>223</v>
      </c>
      <c r="M223" s="77"/>
      <c r="N223" s="72"/>
      <c r="O223" s="79" t="s">
        <v>350</v>
      </c>
      <c r="P223" s="81">
        <v>43616.63748842593</v>
      </c>
      <c r="Q223" s="79" t="s">
        <v>489</v>
      </c>
      <c r="R223" s="82" t="s">
        <v>646</v>
      </c>
      <c r="S223" s="79" t="s">
        <v>700</v>
      </c>
      <c r="T223" s="79"/>
      <c r="U223" s="79"/>
      <c r="V223" s="82" t="s">
        <v>894</v>
      </c>
      <c r="W223" s="81">
        <v>43616.63748842593</v>
      </c>
      <c r="X223" s="82" t="s">
        <v>1081</v>
      </c>
      <c r="Y223" s="79"/>
      <c r="Z223" s="79"/>
      <c r="AA223" s="85" t="s">
        <v>1357</v>
      </c>
      <c r="AB223" s="85" t="s">
        <v>1356</v>
      </c>
      <c r="AC223" s="79" t="b">
        <v>0</v>
      </c>
      <c r="AD223" s="79">
        <v>0</v>
      </c>
      <c r="AE223" s="85" t="s">
        <v>1534</v>
      </c>
      <c r="AF223" s="79" t="b">
        <v>0</v>
      </c>
      <c r="AG223" s="79" t="s">
        <v>1553</v>
      </c>
      <c r="AH223" s="79"/>
      <c r="AI223" s="85" t="s">
        <v>1504</v>
      </c>
      <c r="AJ223" s="79" t="b">
        <v>0</v>
      </c>
      <c r="AK223" s="79">
        <v>0</v>
      </c>
      <c r="AL223" s="85" t="s">
        <v>1504</v>
      </c>
      <c r="AM223" s="79" t="s">
        <v>1576</v>
      </c>
      <c r="AN223" s="79" t="b">
        <v>0</v>
      </c>
      <c r="AO223" s="85" t="s">
        <v>1356</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1</v>
      </c>
      <c r="BE223" s="49">
        <v>2.857142857142857</v>
      </c>
      <c r="BF223" s="48">
        <v>0</v>
      </c>
      <c r="BG223" s="49">
        <v>0</v>
      </c>
      <c r="BH223" s="48">
        <v>0</v>
      </c>
      <c r="BI223" s="49">
        <v>0</v>
      </c>
      <c r="BJ223" s="48">
        <v>34</v>
      </c>
      <c r="BK223" s="49">
        <v>97.14285714285714</v>
      </c>
      <c r="BL223" s="48">
        <v>35</v>
      </c>
    </row>
    <row r="224" spans="1:64" ht="15">
      <c r="A224" s="64" t="s">
        <v>268</v>
      </c>
      <c r="B224" s="64" t="s">
        <v>278</v>
      </c>
      <c r="C224" s="65" t="s">
        <v>3728</v>
      </c>
      <c r="D224" s="66">
        <v>3.6363636363636362</v>
      </c>
      <c r="E224" s="67" t="s">
        <v>136</v>
      </c>
      <c r="F224" s="68">
        <v>32.90909090909091</v>
      </c>
      <c r="G224" s="65"/>
      <c r="H224" s="69"/>
      <c r="I224" s="70"/>
      <c r="J224" s="70"/>
      <c r="K224" s="34" t="s">
        <v>66</v>
      </c>
      <c r="L224" s="77">
        <v>224</v>
      </c>
      <c r="M224" s="77"/>
      <c r="N224" s="72"/>
      <c r="O224" s="79" t="s">
        <v>350</v>
      </c>
      <c r="P224" s="81">
        <v>43616.63758101852</v>
      </c>
      <c r="Q224" s="79" t="s">
        <v>490</v>
      </c>
      <c r="R224" s="82" t="s">
        <v>647</v>
      </c>
      <c r="S224" s="79" t="s">
        <v>701</v>
      </c>
      <c r="T224" s="79"/>
      <c r="U224" s="79"/>
      <c r="V224" s="82" t="s">
        <v>894</v>
      </c>
      <c r="W224" s="81">
        <v>43616.63758101852</v>
      </c>
      <c r="X224" s="82" t="s">
        <v>1082</v>
      </c>
      <c r="Y224" s="79"/>
      <c r="Z224" s="79"/>
      <c r="AA224" s="85" t="s">
        <v>1358</v>
      </c>
      <c r="AB224" s="85" t="s">
        <v>1356</v>
      </c>
      <c r="AC224" s="79" t="b">
        <v>0</v>
      </c>
      <c r="AD224" s="79">
        <v>1</v>
      </c>
      <c r="AE224" s="85" t="s">
        <v>1534</v>
      </c>
      <c r="AF224" s="79" t="b">
        <v>0</v>
      </c>
      <c r="AG224" s="79" t="s">
        <v>1553</v>
      </c>
      <c r="AH224" s="79"/>
      <c r="AI224" s="85" t="s">
        <v>1504</v>
      </c>
      <c r="AJ224" s="79" t="b">
        <v>0</v>
      </c>
      <c r="AK224" s="79">
        <v>0</v>
      </c>
      <c r="AL224" s="85" t="s">
        <v>1504</v>
      </c>
      <c r="AM224" s="79" t="s">
        <v>1576</v>
      </c>
      <c r="AN224" s="79" t="b">
        <v>0</v>
      </c>
      <c r="AO224" s="85" t="s">
        <v>1356</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2</v>
      </c>
      <c r="BE224" s="49">
        <v>8.333333333333334</v>
      </c>
      <c r="BF224" s="48">
        <v>0</v>
      </c>
      <c r="BG224" s="49">
        <v>0</v>
      </c>
      <c r="BH224" s="48">
        <v>0</v>
      </c>
      <c r="BI224" s="49">
        <v>0</v>
      </c>
      <c r="BJ224" s="48">
        <v>22</v>
      </c>
      <c r="BK224" s="49">
        <v>91.66666666666667</v>
      </c>
      <c r="BL224" s="48">
        <v>24</v>
      </c>
    </row>
    <row r="225" spans="1:64" ht="15">
      <c r="A225" s="64" t="s">
        <v>276</v>
      </c>
      <c r="B225" s="64" t="s">
        <v>283</v>
      </c>
      <c r="C225" s="65" t="s">
        <v>3727</v>
      </c>
      <c r="D225" s="66">
        <v>3</v>
      </c>
      <c r="E225" s="67" t="s">
        <v>132</v>
      </c>
      <c r="F225" s="68">
        <v>35</v>
      </c>
      <c r="G225" s="65"/>
      <c r="H225" s="69"/>
      <c r="I225" s="70"/>
      <c r="J225" s="70"/>
      <c r="K225" s="34" t="s">
        <v>65</v>
      </c>
      <c r="L225" s="77">
        <v>225</v>
      </c>
      <c r="M225" s="77"/>
      <c r="N225" s="72"/>
      <c r="O225" s="79" t="s">
        <v>349</v>
      </c>
      <c r="P225" s="81">
        <v>43616.583402777775</v>
      </c>
      <c r="Q225" s="79" t="s">
        <v>483</v>
      </c>
      <c r="R225" s="79"/>
      <c r="S225" s="79"/>
      <c r="T225" s="79"/>
      <c r="U225" s="79"/>
      <c r="V225" s="82" t="s">
        <v>902</v>
      </c>
      <c r="W225" s="81">
        <v>43616.583402777775</v>
      </c>
      <c r="X225" s="82" t="s">
        <v>1075</v>
      </c>
      <c r="Y225" s="79"/>
      <c r="Z225" s="79"/>
      <c r="AA225" s="85" t="s">
        <v>1351</v>
      </c>
      <c r="AB225" s="85" t="s">
        <v>1352</v>
      </c>
      <c r="AC225" s="79" t="b">
        <v>0</v>
      </c>
      <c r="AD225" s="79">
        <v>0</v>
      </c>
      <c r="AE225" s="85" t="s">
        <v>1505</v>
      </c>
      <c r="AF225" s="79" t="b">
        <v>0</v>
      </c>
      <c r="AG225" s="79" t="s">
        <v>1553</v>
      </c>
      <c r="AH225" s="79"/>
      <c r="AI225" s="85" t="s">
        <v>1504</v>
      </c>
      <c r="AJ225" s="79" t="b">
        <v>0</v>
      </c>
      <c r="AK225" s="79">
        <v>0</v>
      </c>
      <c r="AL225" s="85" t="s">
        <v>1504</v>
      </c>
      <c r="AM225" s="79" t="s">
        <v>1565</v>
      </c>
      <c r="AN225" s="79" t="b">
        <v>0</v>
      </c>
      <c r="AO225" s="85" t="s">
        <v>1352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276</v>
      </c>
      <c r="B226" s="64" t="s">
        <v>288</v>
      </c>
      <c r="C226" s="65" t="s">
        <v>3727</v>
      </c>
      <c r="D226" s="66">
        <v>3</v>
      </c>
      <c r="E226" s="67" t="s">
        <v>132</v>
      </c>
      <c r="F226" s="68">
        <v>35</v>
      </c>
      <c r="G226" s="65"/>
      <c r="H226" s="69"/>
      <c r="I226" s="70"/>
      <c r="J226" s="70"/>
      <c r="K226" s="34" t="s">
        <v>65</v>
      </c>
      <c r="L226" s="77">
        <v>226</v>
      </c>
      <c r="M226" s="77"/>
      <c r="N226" s="72"/>
      <c r="O226" s="79" t="s">
        <v>349</v>
      </c>
      <c r="P226" s="81">
        <v>43616.583402777775</v>
      </c>
      <c r="Q226" s="79" t="s">
        <v>483</v>
      </c>
      <c r="R226" s="79"/>
      <c r="S226" s="79"/>
      <c r="T226" s="79"/>
      <c r="U226" s="79"/>
      <c r="V226" s="82" t="s">
        <v>902</v>
      </c>
      <c r="W226" s="81">
        <v>43616.583402777775</v>
      </c>
      <c r="X226" s="82" t="s">
        <v>1075</v>
      </c>
      <c r="Y226" s="79"/>
      <c r="Z226" s="79"/>
      <c r="AA226" s="85" t="s">
        <v>1351</v>
      </c>
      <c r="AB226" s="85" t="s">
        <v>1352</v>
      </c>
      <c r="AC226" s="79" t="b">
        <v>0</v>
      </c>
      <c r="AD226" s="79">
        <v>0</v>
      </c>
      <c r="AE226" s="85" t="s">
        <v>1505</v>
      </c>
      <c r="AF226" s="79" t="b">
        <v>0</v>
      </c>
      <c r="AG226" s="79" t="s">
        <v>1553</v>
      </c>
      <c r="AH226" s="79"/>
      <c r="AI226" s="85" t="s">
        <v>1504</v>
      </c>
      <c r="AJ226" s="79" t="b">
        <v>0</v>
      </c>
      <c r="AK226" s="79">
        <v>0</v>
      </c>
      <c r="AL226" s="85" t="s">
        <v>1504</v>
      </c>
      <c r="AM226" s="79" t="s">
        <v>1565</v>
      </c>
      <c r="AN226" s="79" t="b">
        <v>0</v>
      </c>
      <c r="AO226" s="85" t="s">
        <v>1352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3</v>
      </c>
      <c r="BE226" s="49">
        <v>6.25</v>
      </c>
      <c r="BF226" s="48">
        <v>1</v>
      </c>
      <c r="BG226" s="49">
        <v>2.0833333333333335</v>
      </c>
      <c r="BH226" s="48">
        <v>0</v>
      </c>
      <c r="BI226" s="49">
        <v>0</v>
      </c>
      <c r="BJ226" s="48">
        <v>44</v>
      </c>
      <c r="BK226" s="49">
        <v>91.66666666666667</v>
      </c>
      <c r="BL226" s="48">
        <v>48</v>
      </c>
    </row>
    <row r="227" spans="1:64" ht="15">
      <c r="A227" s="64" t="s">
        <v>276</v>
      </c>
      <c r="B227" s="64" t="s">
        <v>268</v>
      </c>
      <c r="C227" s="65" t="s">
        <v>3728</v>
      </c>
      <c r="D227" s="66">
        <v>3.6363636363636362</v>
      </c>
      <c r="E227" s="67" t="s">
        <v>136</v>
      </c>
      <c r="F227" s="68">
        <v>32.90909090909091</v>
      </c>
      <c r="G227" s="65"/>
      <c r="H227" s="69"/>
      <c r="I227" s="70"/>
      <c r="J227" s="70"/>
      <c r="K227" s="34" t="s">
        <v>66</v>
      </c>
      <c r="L227" s="77">
        <v>227</v>
      </c>
      <c r="M227" s="77"/>
      <c r="N227" s="72"/>
      <c r="O227" s="79" t="s">
        <v>350</v>
      </c>
      <c r="P227" s="81">
        <v>43616.583402777775</v>
      </c>
      <c r="Q227" s="79" t="s">
        <v>483</v>
      </c>
      <c r="R227" s="79"/>
      <c r="S227" s="79"/>
      <c r="T227" s="79"/>
      <c r="U227" s="79"/>
      <c r="V227" s="82" t="s">
        <v>902</v>
      </c>
      <c r="W227" s="81">
        <v>43616.583402777775</v>
      </c>
      <c r="X227" s="82" t="s">
        <v>1075</v>
      </c>
      <c r="Y227" s="79"/>
      <c r="Z227" s="79"/>
      <c r="AA227" s="85" t="s">
        <v>1351</v>
      </c>
      <c r="AB227" s="85" t="s">
        <v>1352</v>
      </c>
      <c r="AC227" s="79" t="b">
        <v>0</v>
      </c>
      <c r="AD227" s="79">
        <v>0</v>
      </c>
      <c r="AE227" s="85" t="s">
        <v>1505</v>
      </c>
      <c r="AF227" s="79" t="b">
        <v>0</v>
      </c>
      <c r="AG227" s="79" t="s">
        <v>1553</v>
      </c>
      <c r="AH227" s="79"/>
      <c r="AI227" s="85" t="s">
        <v>1504</v>
      </c>
      <c r="AJ227" s="79" t="b">
        <v>0</v>
      </c>
      <c r="AK227" s="79">
        <v>0</v>
      </c>
      <c r="AL227" s="85" t="s">
        <v>1504</v>
      </c>
      <c r="AM227" s="79" t="s">
        <v>1565</v>
      </c>
      <c r="AN227" s="79" t="b">
        <v>0</v>
      </c>
      <c r="AO227" s="85" t="s">
        <v>1352</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276</v>
      </c>
      <c r="B228" s="64" t="s">
        <v>268</v>
      </c>
      <c r="C228" s="65" t="s">
        <v>3728</v>
      </c>
      <c r="D228" s="66">
        <v>3.6363636363636362</v>
      </c>
      <c r="E228" s="67" t="s">
        <v>136</v>
      </c>
      <c r="F228" s="68">
        <v>32.90909090909091</v>
      </c>
      <c r="G228" s="65"/>
      <c r="H228" s="69"/>
      <c r="I228" s="70"/>
      <c r="J228" s="70"/>
      <c r="K228" s="34" t="s">
        <v>66</v>
      </c>
      <c r="L228" s="77">
        <v>228</v>
      </c>
      <c r="M228" s="77"/>
      <c r="N228" s="72"/>
      <c r="O228" s="79" t="s">
        <v>350</v>
      </c>
      <c r="P228" s="81">
        <v>43616.815833333334</v>
      </c>
      <c r="Q228" s="79" t="s">
        <v>491</v>
      </c>
      <c r="R228" s="79"/>
      <c r="S228" s="79"/>
      <c r="T228" s="79"/>
      <c r="U228" s="79"/>
      <c r="V228" s="82" t="s">
        <v>902</v>
      </c>
      <c r="W228" s="81">
        <v>43616.815833333334</v>
      </c>
      <c r="X228" s="82" t="s">
        <v>1083</v>
      </c>
      <c r="Y228" s="79"/>
      <c r="Z228" s="79"/>
      <c r="AA228" s="85" t="s">
        <v>1359</v>
      </c>
      <c r="AB228" s="85" t="s">
        <v>1360</v>
      </c>
      <c r="AC228" s="79" t="b">
        <v>0</v>
      </c>
      <c r="AD228" s="79">
        <v>0</v>
      </c>
      <c r="AE228" s="85" t="s">
        <v>1505</v>
      </c>
      <c r="AF228" s="79" t="b">
        <v>0</v>
      </c>
      <c r="AG228" s="79" t="s">
        <v>1553</v>
      </c>
      <c r="AH228" s="79"/>
      <c r="AI228" s="85" t="s">
        <v>1504</v>
      </c>
      <c r="AJ228" s="79" t="b">
        <v>0</v>
      </c>
      <c r="AK228" s="79">
        <v>0</v>
      </c>
      <c r="AL228" s="85" t="s">
        <v>1504</v>
      </c>
      <c r="AM228" s="79" t="s">
        <v>1567</v>
      </c>
      <c r="AN228" s="79" t="b">
        <v>0</v>
      </c>
      <c r="AO228" s="85" t="s">
        <v>1360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v>3</v>
      </c>
      <c r="BE228" s="49">
        <v>5.2631578947368425</v>
      </c>
      <c r="BF228" s="48">
        <v>0</v>
      </c>
      <c r="BG228" s="49">
        <v>0</v>
      </c>
      <c r="BH228" s="48">
        <v>0</v>
      </c>
      <c r="BI228" s="49">
        <v>0</v>
      </c>
      <c r="BJ228" s="48">
        <v>54</v>
      </c>
      <c r="BK228" s="49">
        <v>94.73684210526316</v>
      </c>
      <c r="BL228" s="48">
        <v>57</v>
      </c>
    </row>
    <row r="229" spans="1:64" ht="15">
      <c r="A229" s="64" t="s">
        <v>268</v>
      </c>
      <c r="B229" s="64" t="s">
        <v>276</v>
      </c>
      <c r="C229" s="65" t="s">
        <v>3728</v>
      </c>
      <c r="D229" s="66">
        <v>3.6363636363636362</v>
      </c>
      <c r="E229" s="67" t="s">
        <v>136</v>
      </c>
      <c r="F229" s="68">
        <v>32.90909090909091</v>
      </c>
      <c r="G229" s="65"/>
      <c r="H229" s="69"/>
      <c r="I229" s="70"/>
      <c r="J229" s="70"/>
      <c r="K229" s="34" t="s">
        <v>66</v>
      </c>
      <c r="L229" s="77">
        <v>229</v>
      </c>
      <c r="M229" s="77"/>
      <c r="N229" s="72"/>
      <c r="O229" s="79" t="s">
        <v>350</v>
      </c>
      <c r="P229" s="81">
        <v>43616.555081018516</v>
      </c>
      <c r="Q229" s="79" t="s">
        <v>484</v>
      </c>
      <c r="R229" s="82" t="s">
        <v>643</v>
      </c>
      <c r="S229" s="79" t="s">
        <v>697</v>
      </c>
      <c r="T229" s="79"/>
      <c r="U229" s="79"/>
      <c r="V229" s="82" t="s">
        <v>894</v>
      </c>
      <c r="W229" s="81">
        <v>43616.555081018516</v>
      </c>
      <c r="X229" s="82" t="s">
        <v>1076</v>
      </c>
      <c r="Y229" s="79"/>
      <c r="Z229" s="79"/>
      <c r="AA229" s="85" t="s">
        <v>1352</v>
      </c>
      <c r="AB229" s="85" t="s">
        <v>1487</v>
      </c>
      <c r="AC229" s="79" t="b">
        <v>0</v>
      </c>
      <c r="AD229" s="79">
        <v>1</v>
      </c>
      <c r="AE229" s="85" t="s">
        <v>1532</v>
      </c>
      <c r="AF229" s="79" t="b">
        <v>0</v>
      </c>
      <c r="AG229" s="79" t="s">
        <v>1553</v>
      </c>
      <c r="AH229" s="79"/>
      <c r="AI229" s="85" t="s">
        <v>1504</v>
      </c>
      <c r="AJ229" s="79" t="b">
        <v>0</v>
      </c>
      <c r="AK229" s="79">
        <v>0</v>
      </c>
      <c r="AL229" s="85" t="s">
        <v>1504</v>
      </c>
      <c r="AM229" s="79" t="s">
        <v>1576</v>
      </c>
      <c r="AN229" s="79" t="b">
        <v>0</v>
      </c>
      <c r="AO229" s="85" t="s">
        <v>1487</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268</v>
      </c>
      <c r="B230" s="64" t="s">
        <v>276</v>
      </c>
      <c r="C230" s="65" t="s">
        <v>3728</v>
      </c>
      <c r="D230" s="66">
        <v>3.6363636363636362</v>
      </c>
      <c r="E230" s="67" t="s">
        <v>136</v>
      </c>
      <c r="F230" s="68">
        <v>32.90909090909091</v>
      </c>
      <c r="G230" s="65"/>
      <c r="H230" s="69"/>
      <c r="I230" s="70"/>
      <c r="J230" s="70"/>
      <c r="K230" s="34" t="s">
        <v>66</v>
      </c>
      <c r="L230" s="77">
        <v>230</v>
      </c>
      <c r="M230" s="77"/>
      <c r="N230" s="72"/>
      <c r="O230" s="79" t="s">
        <v>350</v>
      </c>
      <c r="P230" s="81">
        <v>43616.640023148146</v>
      </c>
      <c r="Q230" s="79" t="s">
        <v>492</v>
      </c>
      <c r="R230" s="79"/>
      <c r="S230" s="79"/>
      <c r="T230" s="79"/>
      <c r="U230" s="79"/>
      <c r="V230" s="82" t="s">
        <v>894</v>
      </c>
      <c r="W230" s="81">
        <v>43616.640023148146</v>
      </c>
      <c r="X230" s="82" t="s">
        <v>1084</v>
      </c>
      <c r="Y230" s="79"/>
      <c r="Z230" s="79"/>
      <c r="AA230" s="85" t="s">
        <v>1360</v>
      </c>
      <c r="AB230" s="85" t="s">
        <v>1351</v>
      </c>
      <c r="AC230" s="79" t="b">
        <v>0</v>
      </c>
      <c r="AD230" s="79">
        <v>1</v>
      </c>
      <c r="AE230" s="85" t="s">
        <v>1532</v>
      </c>
      <c r="AF230" s="79" t="b">
        <v>0</v>
      </c>
      <c r="AG230" s="79" t="s">
        <v>1553</v>
      </c>
      <c r="AH230" s="79"/>
      <c r="AI230" s="85" t="s">
        <v>1504</v>
      </c>
      <c r="AJ230" s="79" t="b">
        <v>0</v>
      </c>
      <c r="AK230" s="79">
        <v>0</v>
      </c>
      <c r="AL230" s="85" t="s">
        <v>1504</v>
      </c>
      <c r="AM230" s="79" t="s">
        <v>1576</v>
      </c>
      <c r="AN230" s="79" t="b">
        <v>0</v>
      </c>
      <c r="AO230" s="85" t="s">
        <v>1351</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1</v>
      </c>
      <c r="BD230" s="48">
        <v>2</v>
      </c>
      <c r="BE230" s="49">
        <v>5.128205128205129</v>
      </c>
      <c r="BF230" s="48">
        <v>0</v>
      </c>
      <c r="BG230" s="49">
        <v>0</v>
      </c>
      <c r="BH230" s="48">
        <v>0</v>
      </c>
      <c r="BI230" s="49">
        <v>0</v>
      </c>
      <c r="BJ230" s="48">
        <v>37</v>
      </c>
      <c r="BK230" s="49">
        <v>94.87179487179488</v>
      </c>
      <c r="BL230" s="48">
        <v>39</v>
      </c>
    </row>
    <row r="231" spans="1:64" ht="15">
      <c r="A231" s="64" t="s">
        <v>268</v>
      </c>
      <c r="B231" s="64" t="s">
        <v>336</v>
      </c>
      <c r="C231" s="65" t="s">
        <v>3727</v>
      </c>
      <c r="D231" s="66">
        <v>3</v>
      </c>
      <c r="E231" s="67" t="s">
        <v>132</v>
      </c>
      <c r="F231" s="68">
        <v>35</v>
      </c>
      <c r="G231" s="65"/>
      <c r="H231" s="69"/>
      <c r="I231" s="70"/>
      <c r="J231" s="70"/>
      <c r="K231" s="34" t="s">
        <v>65</v>
      </c>
      <c r="L231" s="77">
        <v>231</v>
      </c>
      <c r="M231" s="77"/>
      <c r="N231" s="72"/>
      <c r="O231" s="79" t="s">
        <v>350</v>
      </c>
      <c r="P231" s="81">
        <v>43616.724803240744</v>
      </c>
      <c r="Q231" s="79" t="s">
        <v>493</v>
      </c>
      <c r="R231" s="79"/>
      <c r="S231" s="79"/>
      <c r="T231" s="79"/>
      <c r="U231" s="79"/>
      <c r="V231" s="82" t="s">
        <v>894</v>
      </c>
      <c r="W231" s="81">
        <v>43616.724803240744</v>
      </c>
      <c r="X231" s="82" t="s">
        <v>1085</v>
      </c>
      <c r="Y231" s="79"/>
      <c r="Z231" s="79"/>
      <c r="AA231" s="85" t="s">
        <v>1361</v>
      </c>
      <c r="AB231" s="85" t="s">
        <v>1489</v>
      </c>
      <c r="AC231" s="79" t="b">
        <v>0</v>
      </c>
      <c r="AD231" s="79">
        <v>0</v>
      </c>
      <c r="AE231" s="85" t="s">
        <v>1535</v>
      </c>
      <c r="AF231" s="79" t="b">
        <v>0</v>
      </c>
      <c r="AG231" s="79" t="s">
        <v>1553</v>
      </c>
      <c r="AH231" s="79"/>
      <c r="AI231" s="85" t="s">
        <v>1504</v>
      </c>
      <c r="AJ231" s="79" t="b">
        <v>0</v>
      </c>
      <c r="AK231" s="79">
        <v>0</v>
      </c>
      <c r="AL231" s="85" t="s">
        <v>1504</v>
      </c>
      <c r="AM231" s="79" t="s">
        <v>1576</v>
      </c>
      <c r="AN231" s="79" t="b">
        <v>0</v>
      </c>
      <c r="AO231" s="85" t="s">
        <v>1489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2</v>
      </c>
      <c r="BE231" s="49">
        <v>18.181818181818183</v>
      </c>
      <c r="BF231" s="48">
        <v>0</v>
      </c>
      <c r="BG231" s="49">
        <v>0</v>
      </c>
      <c r="BH231" s="48">
        <v>0</v>
      </c>
      <c r="BI231" s="49">
        <v>0</v>
      </c>
      <c r="BJ231" s="48">
        <v>9</v>
      </c>
      <c r="BK231" s="49">
        <v>81.81818181818181</v>
      </c>
      <c r="BL231" s="48">
        <v>11</v>
      </c>
    </row>
    <row r="232" spans="1:64" ht="15">
      <c r="A232" s="64" t="s">
        <v>268</v>
      </c>
      <c r="B232" s="64" t="s">
        <v>337</v>
      </c>
      <c r="C232" s="65" t="s">
        <v>3727</v>
      </c>
      <c r="D232" s="66">
        <v>3</v>
      </c>
      <c r="E232" s="67" t="s">
        <v>132</v>
      </c>
      <c r="F232" s="68">
        <v>35</v>
      </c>
      <c r="G232" s="65"/>
      <c r="H232" s="69"/>
      <c r="I232" s="70"/>
      <c r="J232" s="70"/>
      <c r="K232" s="34" t="s">
        <v>65</v>
      </c>
      <c r="L232" s="77">
        <v>232</v>
      </c>
      <c r="M232" s="77"/>
      <c r="N232" s="72"/>
      <c r="O232" s="79" t="s">
        <v>350</v>
      </c>
      <c r="P232" s="81">
        <v>43616.7277662037</v>
      </c>
      <c r="Q232" s="79" t="s">
        <v>494</v>
      </c>
      <c r="R232" s="79"/>
      <c r="S232" s="79"/>
      <c r="T232" s="79"/>
      <c r="U232" s="79"/>
      <c r="V232" s="82" t="s">
        <v>894</v>
      </c>
      <c r="W232" s="81">
        <v>43616.7277662037</v>
      </c>
      <c r="X232" s="82" t="s">
        <v>1086</v>
      </c>
      <c r="Y232" s="79"/>
      <c r="Z232" s="79"/>
      <c r="AA232" s="85" t="s">
        <v>1362</v>
      </c>
      <c r="AB232" s="85" t="s">
        <v>1490</v>
      </c>
      <c r="AC232" s="79" t="b">
        <v>0</v>
      </c>
      <c r="AD232" s="79">
        <v>1</v>
      </c>
      <c r="AE232" s="85" t="s">
        <v>1536</v>
      </c>
      <c r="AF232" s="79" t="b">
        <v>0</v>
      </c>
      <c r="AG232" s="79" t="s">
        <v>1553</v>
      </c>
      <c r="AH232" s="79"/>
      <c r="AI232" s="85" t="s">
        <v>1504</v>
      </c>
      <c r="AJ232" s="79" t="b">
        <v>0</v>
      </c>
      <c r="AK232" s="79">
        <v>0</v>
      </c>
      <c r="AL232" s="85" t="s">
        <v>1504</v>
      </c>
      <c r="AM232" s="79" t="s">
        <v>1576</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2</v>
      </c>
      <c r="BE232" s="49">
        <v>8.695652173913043</v>
      </c>
      <c r="BF232" s="48">
        <v>0</v>
      </c>
      <c r="BG232" s="49">
        <v>0</v>
      </c>
      <c r="BH232" s="48">
        <v>0</v>
      </c>
      <c r="BI232" s="49">
        <v>0</v>
      </c>
      <c r="BJ232" s="48">
        <v>21</v>
      </c>
      <c r="BK232" s="49">
        <v>91.30434782608695</v>
      </c>
      <c r="BL232" s="48">
        <v>23</v>
      </c>
    </row>
    <row r="233" spans="1:64" ht="15">
      <c r="A233" s="64" t="s">
        <v>268</v>
      </c>
      <c r="B233" s="64" t="s">
        <v>338</v>
      </c>
      <c r="C233" s="65" t="s">
        <v>3727</v>
      </c>
      <c r="D233" s="66">
        <v>3</v>
      </c>
      <c r="E233" s="67" t="s">
        <v>132</v>
      </c>
      <c r="F233" s="68">
        <v>35</v>
      </c>
      <c r="G233" s="65"/>
      <c r="H233" s="69"/>
      <c r="I233" s="70"/>
      <c r="J233" s="70"/>
      <c r="K233" s="34" t="s">
        <v>65</v>
      </c>
      <c r="L233" s="77">
        <v>233</v>
      </c>
      <c r="M233" s="77"/>
      <c r="N233" s="72"/>
      <c r="O233" s="79" t="s">
        <v>350</v>
      </c>
      <c r="P233" s="81">
        <v>43616.74290509259</v>
      </c>
      <c r="Q233" s="79" t="s">
        <v>495</v>
      </c>
      <c r="R233" s="79"/>
      <c r="S233" s="79"/>
      <c r="T233" s="79"/>
      <c r="U233" s="79"/>
      <c r="V233" s="82" t="s">
        <v>894</v>
      </c>
      <c r="W233" s="81">
        <v>43616.74290509259</v>
      </c>
      <c r="X233" s="82" t="s">
        <v>1087</v>
      </c>
      <c r="Y233" s="79"/>
      <c r="Z233" s="79"/>
      <c r="AA233" s="85" t="s">
        <v>1363</v>
      </c>
      <c r="AB233" s="85" t="s">
        <v>1491</v>
      </c>
      <c r="AC233" s="79" t="b">
        <v>0</v>
      </c>
      <c r="AD233" s="79">
        <v>1</v>
      </c>
      <c r="AE233" s="85" t="s">
        <v>1537</v>
      </c>
      <c r="AF233" s="79" t="b">
        <v>0</v>
      </c>
      <c r="AG233" s="79" t="s">
        <v>1553</v>
      </c>
      <c r="AH233" s="79"/>
      <c r="AI233" s="85" t="s">
        <v>1504</v>
      </c>
      <c r="AJ233" s="79" t="b">
        <v>0</v>
      </c>
      <c r="AK233" s="79">
        <v>0</v>
      </c>
      <c r="AL233" s="85" t="s">
        <v>1504</v>
      </c>
      <c r="AM233" s="79" t="s">
        <v>1564</v>
      </c>
      <c r="AN233" s="79" t="b">
        <v>0</v>
      </c>
      <c r="AO233" s="85" t="s">
        <v>1491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2</v>
      </c>
      <c r="BE233" s="49">
        <v>14.285714285714286</v>
      </c>
      <c r="BF233" s="48">
        <v>0</v>
      </c>
      <c r="BG233" s="49">
        <v>0</v>
      </c>
      <c r="BH233" s="48">
        <v>0</v>
      </c>
      <c r="BI233" s="49">
        <v>0</v>
      </c>
      <c r="BJ233" s="48">
        <v>12</v>
      </c>
      <c r="BK233" s="49">
        <v>85.71428571428571</v>
      </c>
      <c r="BL233" s="48">
        <v>14</v>
      </c>
    </row>
    <row r="234" spans="1:64" ht="15">
      <c r="A234" s="64" t="s">
        <v>268</v>
      </c>
      <c r="B234" s="64" t="s">
        <v>339</v>
      </c>
      <c r="C234" s="65" t="s">
        <v>3727</v>
      </c>
      <c r="D234" s="66">
        <v>3</v>
      </c>
      <c r="E234" s="67" t="s">
        <v>132</v>
      </c>
      <c r="F234" s="68">
        <v>35</v>
      </c>
      <c r="G234" s="65"/>
      <c r="H234" s="69"/>
      <c r="I234" s="70"/>
      <c r="J234" s="70"/>
      <c r="K234" s="34" t="s">
        <v>65</v>
      </c>
      <c r="L234" s="77">
        <v>234</v>
      </c>
      <c r="M234" s="77"/>
      <c r="N234" s="72"/>
      <c r="O234" s="79" t="s">
        <v>350</v>
      </c>
      <c r="P234" s="81">
        <v>43616.74369212963</v>
      </c>
      <c r="Q234" s="79" t="s">
        <v>496</v>
      </c>
      <c r="R234" s="79"/>
      <c r="S234" s="79"/>
      <c r="T234" s="79"/>
      <c r="U234" s="79"/>
      <c r="V234" s="82" t="s">
        <v>894</v>
      </c>
      <c r="W234" s="81">
        <v>43616.74369212963</v>
      </c>
      <c r="X234" s="82" t="s">
        <v>1088</v>
      </c>
      <c r="Y234" s="79"/>
      <c r="Z234" s="79"/>
      <c r="AA234" s="85" t="s">
        <v>1364</v>
      </c>
      <c r="AB234" s="85" t="s">
        <v>1492</v>
      </c>
      <c r="AC234" s="79" t="b">
        <v>0</v>
      </c>
      <c r="AD234" s="79">
        <v>0</v>
      </c>
      <c r="AE234" s="85" t="s">
        <v>1538</v>
      </c>
      <c r="AF234" s="79" t="b">
        <v>0</v>
      </c>
      <c r="AG234" s="79" t="s">
        <v>1553</v>
      </c>
      <c r="AH234" s="79"/>
      <c r="AI234" s="85" t="s">
        <v>1504</v>
      </c>
      <c r="AJ234" s="79" t="b">
        <v>0</v>
      </c>
      <c r="AK234" s="79">
        <v>0</v>
      </c>
      <c r="AL234" s="85" t="s">
        <v>1504</v>
      </c>
      <c r="AM234" s="79" t="s">
        <v>1564</v>
      </c>
      <c r="AN234" s="79" t="b">
        <v>0</v>
      </c>
      <c r="AO234" s="85" t="s">
        <v>1492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8</v>
      </c>
      <c r="BK234" s="49">
        <v>100</v>
      </c>
      <c r="BL234" s="48">
        <v>8</v>
      </c>
    </row>
    <row r="235" spans="1:64" ht="15">
      <c r="A235" s="64" t="s">
        <v>268</v>
      </c>
      <c r="B235" s="64" t="s">
        <v>340</v>
      </c>
      <c r="C235" s="65" t="s">
        <v>3727</v>
      </c>
      <c r="D235" s="66">
        <v>3</v>
      </c>
      <c r="E235" s="67" t="s">
        <v>132</v>
      </c>
      <c r="F235" s="68">
        <v>35</v>
      </c>
      <c r="G235" s="65"/>
      <c r="H235" s="69"/>
      <c r="I235" s="70"/>
      <c r="J235" s="70"/>
      <c r="K235" s="34" t="s">
        <v>65</v>
      </c>
      <c r="L235" s="77">
        <v>235</v>
      </c>
      <c r="M235" s="77"/>
      <c r="N235" s="72"/>
      <c r="O235" s="79" t="s">
        <v>350</v>
      </c>
      <c r="P235" s="81">
        <v>43616.74900462963</v>
      </c>
      <c r="Q235" s="79" t="s">
        <v>497</v>
      </c>
      <c r="R235" s="79"/>
      <c r="S235" s="79"/>
      <c r="T235" s="79"/>
      <c r="U235" s="82" t="s">
        <v>810</v>
      </c>
      <c r="V235" s="82" t="s">
        <v>810</v>
      </c>
      <c r="W235" s="81">
        <v>43616.74900462963</v>
      </c>
      <c r="X235" s="82" t="s">
        <v>1089</v>
      </c>
      <c r="Y235" s="79"/>
      <c r="Z235" s="79"/>
      <c r="AA235" s="85" t="s">
        <v>1365</v>
      </c>
      <c r="AB235" s="85" t="s">
        <v>1493</v>
      </c>
      <c r="AC235" s="79" t="b">
        <v>0</v>
      </c>
      <c r="AD235" s="79">
        <v>2</v>
      </c>
      <c r="AE235" s="85" t="s">
        <v>1539</v>
      </c>
      <c r="AF235" s="79" t="b">
        <v>0</v>
      </c>
      <c r="AG235" s="79" t="s">
        <v>1554</v>
      </c>
      <c r="AH235" s="79"/>
      <c r="AI235" s="85" t="s">
        <v>1504</v>
      </c>
      <c r="AJ235" s="79" t="b">
        <v>0</v>
      </c>
      <c r="AK235" s="79">
        <v>0</v>
      </c>
      <c r="AL235" s="85" t="s">
        <v>1504</v>
      </c>
      <c r="AM235" s="79" t="s">
        <v>1564</v>
      </c>
      <c r="AN235" s="79" t="b">
        <v>0</v>
      </c>
      <c r="AO235" s="85" t="s">
        <v>1493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v>
      </c>
      <c r="BK235" s="49">
        <v>100</v>
      </c>
      <c r="BL235" s="48">
        <v>2</v>
      </c>
    </row>
    <row r="236" spans="1:64" ht="15">
      <c r="A236" s="64" t="s">
        <v>279</v>
      </c>
      <c r="B236" s="64" t="s">
        <v>279</v>
      </c>
      <c r="C236" s="65" t="s">
        <v>3727</v>
      </c>
      <c r="D236" s="66">
        <v>3</v>
      </c>
      <c r="E236" s="67" t="s">
        <v>132</v>
      </c>
      <c r="F236" s="68">
        <v>35</v>
      </c>
      <c r="G236" s="65"/>
      <c r="H236" s="69"/>
      <c r="I236" s="70"/>
      <c r="J236" s="70"/>
      <c r="K236" s="34" t="s">
        <v>65</v>
      </c>
      <c r="L236" s="77">
        <v>236</v>
      </c>
      <c r="M236" s="77"/>
      <c r="N236" s="72"/>
      <c r="O236" s="79" t="s">
        <v>176</v>
      </c>
      <c r="P236" s="81">
        <v>43616.049050925925</v>
      </c>
      <c r="Q236" s="79" t="s">
        <v>498</v>
      </c>
      <c r="R236" s="82" t="s">
        <v>602</v>
      </c>
      <c r="S236" s="79" t="s">
        <v>685</v>
      </c>
      <c r="T236" s="79" t="s">
        <v>760</v>
      </c>
      <c r="U236" s="82" t="s">
        <v>811</v>
      </c>
      <c r="V236" s="82" t="s">
        <v>811</v>
      </c>
      <c r="W236" s="81">
        <v>43616.049050925925</v>
      </c>
      <c r="X236" s="82" t="s">
        <v>1090</v>
      </c>
      <c r="Y236" s="79"/>
      <c r="Z236" s="79"/>
      <c r="AA236" s="85" t="s">
        <v>1366</v>
      </c>
      <c r="AB236" s="79"/>
      <c r="AC236" s="79" t="b">
        <v>0</v>
      </c>
      <c r="AD236" s="79">
        <v>3</v>
      </c>
      <c r="AE236" s="85" t="s">
        <v>1504</v>
      </c>
      <c r="AF236" s="79" t="b">
        <v>0</v>
      </c>
      <c r="AG236" s="79" t="s">
        <v>1553</v>
      </c>
      <c r="AH236" s="79"/>
      <c r="AI236" s="85" t="s">
        <v>1504</v>
      </c>
      <c r="AJ236" s="79" t="b">
        <v>0</v>
      </c>
      <c r="AK236" s="79">
        <v>1</v>
      </c>
      <c r="AL236" s="85" t="s">
        <v>1504</v>
      </c>
      <c r="AM236" s="79" t="s">
        <v>1567</v>
      </c>
      <c r="AN236" s="79" t="b">
        <v>0</v>
      </c>
      <c r="AO236" s="85" t="s">
        <v>1366</v>
      </c>
      <c r="AP236" s="79" t="s">
        <v>1582</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2</v>
      </c>
      <c r="BE236" s="49">
        <v>4.761904761904762</v>
      </c>
      <c r="BF236" s="48">
        <v>2</v>
      </c>
      <c r="BG236" s="49">
        <v>4.761904761904762</v>
      </c>
      <c r="BH236" s="48">
        <v>0</v>
      </c>
      <c r="BI236" s="49">
        <v>0</v>
      </c>
      <c r="BJ236" s="48">
        <v>38</v>
      </c>
      <c r="BK236" s="49">
        <v>90.47619047619048</v>
      </c>
      <c r="BL236" s="48">
        <v>42</v>
      </c>
    </row>
    <row r="237" spans="1:64" ht="15">
      <c r="A237" s="64" t="s">
        <v>268</v>
      </c>
      <c r="B237" s="64" t="s">
        <v>279</v>
      </c>
      <c r="C237" s="65" t="s">
        <v>3727</v>
      </c>
      <c r="D237" s="66">
        <v>3</v>
      </c>
      <c r="E237" s="67" t="s">
        <v>132</v>
      </c>
      <c r="F237" s="68">
        <v>35</v>
      </c>
      <c r="G237" s="65"/>
      <c r="H237" s="69"/>
      <c r="I237" s="70"/>
      <c r="J237" s="70"/>
      <c r="K237" s="34" t="s">
        <v>65</v>
      </c>
      <c r="L237" s="77">
        <v>237</v>
      </c>
      <c r="M237" s="77"/>
      <c r="N237" s="72"/>
      <c r="O237" s="79" t="s">
        <v>349</v>
      </c>
      <c r="P237" s="81">
        <v>43616.75173611111</v>
      </c>
      <c r="Q237" s="79" t="s">
        <v>499</v>
      </c>
      <c r="R237" s="79"/>
      <c r="S237" s="79"/>
      <c r="T237" s="79"/>
      <c r="U237" s="79"/>
      <c r="V237" s="82" t="s">
        <v>894</v>
      </c>
      <c r="W237" s="81">
        <v>43616.75173611111</v>
      </c>
      <c r="X237" s="82" t="s">
        <v>1091</v>
      </c>
      <c r="Y237" s="79"/>
      <c r="Z237" s="79"/>
      <c r="AA237" s="85" t="s">
        <v>1367</v>
      </c>
      <c r="AB237" s="79"/>
      <c r="AC237" s="79" t="b">
        <v>0</v>
      </c>
      <c r="AD237" s="79">
        <v>0</v>
      </c>
      <c r="AE237" s="85" t="s">
        <v>1504</v>
      </c>
      <c r="AF237" s="79" t="b">
        <v>0</v>
      </c>
      <c r="AG237" s="79" t="s">
        <v>1553</v>
      </c>
      <c r="AH237" s="79"/>
      <c r="AI237" s="85" t="s">
        <v>1504</v>
      </c>
      <c r="AJ237" s="79" t="b">
        <v>0</v>
      </c>
      <c r="AK237" s="79">
        <v>1</v>
      </c>
      <c r="AL237" s="85" t="s">
        <v>1366</v>
      </c>
      <c r="AM237" s="79" t="s">
        <v>1564</v>
      </c>
      <c r="AN237" s="79" t="b">
        <v>0</v>
      </c>
      <c r="AO237" s="85" t="s">
        <v>1366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1</v>
      </c>
      <c r="BE237" s="49">
        <v>4.166666666666667</v>
      </c>
      <c r="BF237" s="48">
        <v>1</v>
      </c>
      <c r="BG237" s="49">
        <v>4.166666666666667</v>
      </c>
      <c r="BH237" s="48">
        <v>0</v>
      </c>
      <c r="BI237" s="49">
        <v>0</v>
      </c>
      <c r="BJ237" s="48">
        <v>22</v>
      </c>
      <c r="BK237" s="49">
        <v>91.66666666666667</v>
      </c>
      <c r="BL237" s="48">
        <v>24</v>
      </c>
    </row>
    <row r="238" spans="1:64" ht="15">
      <c r="A238" s="64" t="s">
        <v>280</v>
      </c>
      <c r="B238" s="64" t="s">
        <v>341</v>
      </c>
      <c r="C238" s="65" t="s">
        <v>3727</v>
      </c>
      <c r="D238" s="66">
        <v>3</v>
      </c>
      <c r="E238" s="67" t="s">
        <v>132</v>
      </c>
      <c r="F238" s="68">
        <v>35</v>
      </c>
      <c r="G238" s="65"/>
      <c r="H238" s="69"/>
      <c r="I238" s="70"/>
      <c r="J238" s="70"/>
      <c r="K238" s="34" t="s">
        <v>65</v>
      </c>
      <c r="L238" s="77">
        <v>238</v>
      </c>
      <c r="M238" s="77"/>
      <c r="N238" s="72"/>
      <c r="O238" s="79" t="s">
        <v>349</v>
      </c>
      <c r="P238" s="81">
        <v>43616.77363425926</v>
      </c>
      <c r="Q238" s="79" t="s">
        <v>500</v>
      </c>
      <c r="R238" s="82" t="s">
        <v>648</v>
      </c>
      <c r="S238" s="79" t="s">
        <v>702</v>
      </c>
      <c r="T238" s="79" t="s">
        <v>761</v>
      </c>
      <c r="U238" s="82" t="s">
        <v>812</v>
      </c>
      <c r="V238" s="82" t="s">
        <v>812</v>
      </c>
      <c r="W238" s="81">
        <v>43616.77363425926</v>
      </c>
      <c r="X238" s="82" t="s">
        <v>1092</v>
      </c>
      <c r="Y238" s="79"/>
      <c r="Z238" s="79"/>
      <c r="AA238" s="85" t="s">
        <v>1368</v>
      </c>
      <c r="AB238" s="79"/>
      <c r="AC238" s="79" t="b">
        <v>0</v>
      </c>
      <c r="AD238" s="79">
        <v>3</v>
      </c>
      <c r="AE238" s="85" t="s">
        <v>1504</v>
      </c>
      <c r="AF238" s="79" t="b">
        <v>0</v>
      </c>
      <c r="AG238" s="79" t="s">
        <v>1553</v>
      </c>
      <c r="AH238" s="79"/>
      <c r="AI238" s="85" t="s">
        <v>1504</v>
      </c>
      <c r="AJ238" s="79" t="b">
        <v>0</v>
      </c>
      <c r="AK238" s="79">
        <v>5</v>
      </c>
      <c r="AL238" s="85" t="s">
        <v>1504</v>
      </c>
      <c r="AM238" s="79" t="s">
        <v>1578</v>
      </c>
      <c r="AN238" s="79" t="b">
        <v>0</v>
      </c>
      <c r="AO238" s="85" t="s">
        <v>1368</v>
      </c>
      <c r="AP238" s="79" t="s">
        <v>1582</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1</v>
      </c>
      <c r="BE238" s="49">
        <v>3.5714285714285716</v>
      </c>
      <c r="BF238" s="48">
        <v>2</v>
      </c>
      <c r="BG238" s="49">
        <v>7.142857142857143</v>
      </c>
      <c r="BH238" s="48">
        <v>0</v>
      </c>
      <c r="BI238" s="49">
        <v>0</v>
      </c>
      <c r="BJ238" s="48">
        <v>25</v>
      </c>
      <c r="BK238" s="49">
        <v>89.28571428571429</v>
      </c>
      <c r="BL238" s="48">
        <v>28</v>
      </c>
    </row>
    <row r="239" spans="1:64" ht="15">
      <c r="A239" s="64" t="s">
        <v>268</v>
      </c>
      <c r="B239" s="64" t="s">
        <v>341</v>
      </c>
      <c r="C239" s="65" t="s">
        <v>3727</v>
      </c>
      <c r="D239" s="66">
        <v>3</v>
      </c>
      <c r="E239" s="67" t="s">
        <v>132</v>
      </c>
      <c r="F239" s="68">
        <v>35</v>
      </c>
      <c r="G239" s="65"/>
      <c r="H239" s="69"/>
      <c r="I239" s="70"/>
      <c r="J239" s="70"/>
      <c r="K239" s="34" t="s">
        <v>65</v>
      </c>
      <c r="L239" s="77">
        <v>239</v>
      </c>
      <c r="M239" s="77"/>
      <c r="N239" s="72"/>
      <c r="O239" s="79" t="s">
        <v>349</v>
      </c>
      <c r="P239" s="81">
        <v>43616.79131944444</v>
      </c>
      <c r="Q239" s="79" t="s">
        <v>501</v>
      </c>
      <c r="R239" s="79"/>
      <c r="S239" s="79"/>
      <c r="T239" s="79"/>
      <c r="U239" s="79"/>
      <c r="V239" s="82" t="s">
        <v>894</v>
      </c>
      <c r="W239" s="81">
        <v>43616.79131944444</v>
      </c>
      <c r="X239" s="82" t="s">
        <v>1093</v>
      </c>
      <c r="Y239" s="79"/>
      <c r="Z239" s="79"/>
      <c r="AA239" s="85" t="s">
        <v>1369</v>
      </c>
      <c r="AB239" s="79"/>
      <c r="AC239" s="79" t="b">
        <v>0</v>
      </c>
      <c r="AD239" s="79">
        <v>0</v>
      </c>
      <c r="AE239" s="85" t="s">
        <v>1504</v>
      </c>
      <c r="AF239" s="79" t="b">
        <v>0</v>
      </c>
      <c r="AG239" s="79" t="s">
        <v>1553</v>
      </c>
      <c r="AH239" s="79"/>
      <c r="AI239" s="85" t="s">
        <v>1504</v>
      </c>
      <c r="AJ239" s="79" t="b">
        <v>0</v>
      </c>
      <c r="AK239" s="79">
        <v>5</v>
      </c>
      <c r="AL239" s="85" t="s">
        <v>1368</v>
      </c>
      <c r="AM239" s="79" t="s">
        <v>1564</v>
      </c>
      <c r="AN239" s="79" t="b">
        <v>0</v>
      </c>
      <c r="AO239" s="85" t="s">
        <v>1368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2</v>
      </c>
      <c r="BG239" s="49">
        <v>10</v>
      </c>
      <c r="BH239" s="48">
        <v>0</v>
      </c>
      <c r="BI239" s="49">
        <v>0</v>
      </c>
      <c r="BJ239" s="48">
        <v>18</v>
      </c>
      <c r="BK239" s="49">
        <v>90</v>
      </c>
      <c r="BL239" s="48">
        <v>20</v>
      </c>
    </row>
    <row r="240" spans="1:64" ht="15">
      <c r="A240" s="64" t="s">
        <v>280</v>
      </c>
      <c r="B240" s="64" t="s">
        <v>280</v>
      </c>
      <c r="C240" s="65" t="s">
        <v>3727</v>
      </c>
      <c r="D240" s="66">
        <v>3</v>
      </c>
      <c r="E240" s="67" t="s">
        <v>132</v>
      </c>
      <c r="F240" s="68">
        <v>35</v>
      </c>
      <c r="G240" s="65"/>
      <c r="H240" s="69"/>
      <c r="I240" s="70"/>
      <c r="J240" s="70"/>
      <c r="K240" s="34" t="s">
        <v>65</v>
      </c>
      <c r="L240" s="77">
        <v>240</v>
      </c>
      <c r="M240" s="77"/>
      <c r="N240" s="72"/>
      <c r="O240" s="79" t="s">
        <v>176</v>
      </c>
      <c r="P240" s="81">
        <v>43615.65835648148</v>
      </c>
      <c r="Q240" s="79" t="s">
        <v>502</v>
      </c>
      <c r="R240" s="82" t="s">
        <v>649</v>
      </c>
      <c r="S240" s="79" t="s">
        <v>703</v>
      </c>
      <c r="T240" s="79" t="s">
        <v>762</v>
      </c>
      <c r="U240" s="82" t="s">
        <v>813</v>
      </c>
      <c r="V240" s="82" t="s">
        <v>813</v>
      </c>
      <c r="W240" s="81">
        <v>43615.65835648148</v>
      </c>
      <c r="X240" s="82" t="s">
        <v>1094</v>
      </c>
      <c r="Y240" s="79"/>
      <c r="Z240" s="79"/>
      <c r="AA240" s="85" t="s">
        <v>1370</v>
      </c>
      <c r="AB240" s="79"/>
      <c r="AC240" s="79" t="b">
        <v>0</v>
      </c>
      <c r="AD240" s="79">
        <v>3</v>
      </c>
      <c r="AE240" s="85" t="s">
        <v>1504</v>
      </c>
      <c r="AF240" s="79" t="b">
        <v>0</v>
      </c>
      <c r="AG240" s="79" t="s">
        <v>1553</v>
      </c>
      <c r="AH240" s="79"/>
      <c r="AI240" s="85" t="s">
        <v>1504</v>
      </c>
      <c r="AJ240" s="79" t="b">
        <v>0</v>
      </c>
      <c r="AK240" s="79">
        <v>4</v>
      </c>
      <c r="AL240" s="85" t="s">
        <v>1504</v>
      </c>
      <c r="AM240" s="79" t="s">
        <v>1578</v>
      </c>
      <c r="AN240" s="79" t="b">
        <v>0</v>
      </c>
      <c r="AO240" s="85" t="s">
        <v>1370</v>
      </c>
      <c r="AP240" s="79" t="s">
        <v>1582</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3</v>
      </c>
      <c r="BE240" s="49">
        <v>7.894736842105263</v>
      </c>
      <c r="BF240" s="48">
        <v>1</v>
      </c>
      <c r="BG240" s="49">
        <v>2.6315789473684212</v>
      </c>
      <c r="BH240" s="48">
        <v>0</v>
      </c>
      <c r="BI240" s="49">
        <v>0</v>
      </c>
      <c r="BJ240" s="48">
        <v>34</v>
      </c>
      <c r="BK240" s="49">
        <v>89.47368421052632</v>
      </c>
      <c r="BL240" s="48">
        <v>38</v>
      </c>
    </row>
    <row r="241" spans="1:64" ht="15">
      <c r="A241" s="64" t="s">
        <v>268</v>
      </c>
      <c r="B241" s="64" t="s">
        <v>280</v>
      </c>
      <c r="C241" s="65" t="s">
        <v>3728</v>
      </c>
      <c r="D241" s="66">
        <v>3.6363636363636362</v>
      </c>
      <c r="E241" s="67" t="s">
        <v>136</v>
      </c>
      <c r="F241" s="68">
        <v>32.90909090909091</v>
      </c>
      <c r="G241" s="65"/>
      <c r="H241" s="69"/>
      <c r="I241" s="70"/>
      <c r="J241" s="70"/>
      <c r="K241" s="34" t="s">
        <v>65</v>
      </c>
      <c r="L241" s="77">
        <v>241</v>
      </c>
      <c r="M241" s="77"/>
      <c r="N241" s="72"/>
      <c r="O241" s="79" t="s">
        <v>349</v>
      </c>
      <c r="P241" s="81">
        <v>43615.734930555554</v>
      </c>
      <c r="Q241" s="79" t="s">
        <v>503</v>
      </c>
      <c r="R241" s="79"/>
      <c r="S241" s="79"/>
      <c r="T241" s="79"/>
      <c r="U241" s="79"/>
      <c r="V241" s="82" t="s">
        <v>894</v>
      </c>
      <c r="W241" s="81">
        <v>43615.734930555554</v>
      </c>
      <c r="X241" s="82" t="s">
        <v>1095</v>
      </c>
      <c r="Y241" s="79"/>
      <c r="Z241" s="79"/>
      <c r="AA241" s="85" t="s">
        <v>1371</v>
      </c>
      <c r="AB241" s="79"/>
      <c r="AC241" s="79" t="b">
        <v>0</v>
      </c>
      <c r="AD241" s="79">
        <v>0</v>
      </c>
      <c r="AE241" s="85" t="s">
        <v>1504</v>
      </c>
      <c r="AF241" s="79" t="b">
        <v>0</v>
      </c>
      <c r="AG241" s="79" t="s">
        <v>1553</v>
      </c>
      <c r="AH241" s="79"/>
      <c r="AI241" s="85" t="s">
        <v>1504</v>
      </c>
      <c r="AJ241" s="79" t="b">
        <v>0</v>
      </c>
      <c r="AK241" s="79">
        <v>4</v>
      </c>
      <c r="AL241" s="85" t="s">
        <v>1370</v>
      </c>
      <c r="AM241" s="79" t="s">
        <v>1564</v>
      </c>
      <c r="AN241" s="79" t="b">
        <v>0</v>
      </c>
      <c r="AO241" s="85" t="s">
        <v>1370</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1</v>
      </c>
      <c r="BC241" s="78" t="str">
        <f>REPLACE(INDEX(GroupVertices[Group],MATCH(Edges[[#This Row],[Vertex 2]],GroupVertices[Vertex],0)),1,1,"")</f>
        <v>1</v>
      </c>
      <c r="BD241" s="48">
        <v>1</v>
      </c>
      <c r="BE241" s="49">
        <v>4.3478260869565215</v>
      </c>
      <c r="BF241" s="48">
        <v>1</v>
      </c>
      <c r="BG241" s="49">
        <v>4.3478260869565215</v>
      </c>
      <c r="BH241" s="48">
        <v>0</v>
      </c>
      <c r="BI241" s="49">
        <v>0</v>
      </c>
      <c r="BJ241" s="48">
        <v>21</v>
      </c>
      <c r="BK241" s="49">
        <v>91.30434782608695</v>
      </c>
      <c r="BL241" s="48">
        <v>23</v>
      </c>
    </row>
    <row r="242" spans="1:64" ht="15">
      <c r="A242" s="64" t="s">
        <v>268</v>
      </c>
      <c r="B242" s="64" t="s">
        <v>280</v>
      </c>
      <c r="C242" s="65" t="s">
        <v>3728</v>
      </c>
      <c r="D242" s="66">
        <v>3.6363636363636362</v>
      </c>
      <c r="E242" s="67" t="s">
        <v>136</v>
      </c>
      <c r="F242" s="68">
        <v>32.90909090909091</v>
      </c>
      <c r="G242" s="65"/>
      <c r="H242" s="69"/>
      <c r="I242" s="70"/>
      <c r="J242" s="70"/>
      <c r="K242" s="34" t="s">
        <v>65</v>
      </c>
      <c r="L242" s="77">
        <v>242</v>
      </c>
      <c r="M242" s="77"/>
      <c r="N242" s="72"/>
      <c r="O242" s="79" t="s">
        <v>349</v>
      </c>
      <c r="P242" s="81">
        <v>43616.79131944444</v>
      </c>
      <c r="Q242" s="79" t="s">
        <v>501</v>
      </c>
      <c r="R242" s="79"/>
      <c r="S242" s="79"/>
      <c r="T242" s="79"/>
      <c r="U242" s="79"/>
      <c r="V242" s="82" t="s">
        <v>894</v>
      </c>
      <c r="W242" s="81">
        <v>43616.79131944444</v>
      </c>
      <c r="X242" s="82" t="s">
        <v>1093</v>
      </c>
      <c r="Y242" s="79"/>
      <c r="Z242" s="79"/>
      <c r="AA242" s="85" t="s">
        <v>1369</v>
      </c>
      <c r="AB242" s="79"/>
      <c r="AC242" s="79" t="b">
        <v>0</v>
      </c>
      <c r="AD242" s="79">
        <v>0</v>
      </c>
      <c r="AE242" s="85" t="s">
        <v>1504</v>
      </c>
      <c r="AF242" s="79" t="b">
        <v>0</v>
      </c>
      <c r="AG242" s="79" t="s">
        <v>1553</v>
      </c>
      <c r="AH242" s="79"/>
      <c r="AI242" s="85" t="s">
        <v>1504</v>
      </c>
      <c r="AJ242" s="79" t="b">
        <v>0</v>
      </c>
      <c r="AK242" s="79">
        <v>5</v>
      </c>
      <c r="AL242" s="85" t="s">
        <v>1368</v>
      </c>
      <c r="AM242" s="79" t="s">
        <v>1564</v>
      </c>
      <c r="AN242" s="79" t="b">
        <v>0</v>
      </c>
      <c r="AO242" s="85" t="s">
        <v>1368</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268</v>
      </c>
      <c r="B243" s="64" t="s">
        <v>212</v>
      </c>
      <c r="C243" s="65" t="s">
        <v>3727</v>
      </c>
      <c r="D243" s="66">
        <v>3</v>
      </c>
      <c r="E243" s="67" t="s">
        <v>132</v>
      </c>
      <c r="F243" s="68">
        <v>35</v>
      </c>
      <c r="G243" s="65"/>
      <c r="H243" s="69"/>
      <c r="I243" s="70"/>
      <c r="J243" s="70"/>
      <c r="K243" s="34" t="s">
        <v>65</v>
      </c>
      <c r="L243" s="77">
        <v>243</v>
      </c>
      <c r="M243" s="77"/>
      <c r="N243" s="72"/>
      <c r="O243" s="79" t="s">
        <v>349</v>
      </c>
      <c r="P243" s="81">
        <v>43616.81737268518</v>
      </c>
      <c r="Q243" s="79" t="s">
        <v>504</v>
      </c>
      <c r="R243" s="79"/>
      <c r="S243" s="79"/>
      <c r="T243" s="79"/>
      <c r="U243" s="79"/>
      <c r="V243" s="82" t="s">
        <v>894</v>
      </c>
      <c r="W243" s="81">
        <v>43616.81737268518</v>
      </c>
      <c r="X243" s="82" t="s">
        <v>1096</v>
      </c>
      <c r="Y243" s="79"/>
      <c r="Z243" s="79"/>
      <c r="AA243" s="85" t="s">
        <v>1372</v>
      </c>
      <c r="AB243" s="79"/>
      <c r="AC243" s="79" t="b">
        <v>0</v>
      </c>
      <c r="AD243" s="79">
        <v>0</v>
      </c>
      <c r="AE243" s="85" t="s">
        <v>1504</v>
      </c>
      <c r="AF243" s="79" t="b">
        <v>0</v>
      </c>
      <c r="AG243" s="79" t="s">
        <v>1553</v>
      </c>
      <c r="AH243" s="79"/>
      <c r="AI243" s="85" t="s">
        <v>1504</v>
      </c>
      <c r="AJ243" s="79" t="b">
        <v>0</v>
      </c>
      <c r="AK243" s="79">
        <v>5</v>
      </c>
      <c r="AL243" s="85" t="s">
        <v>1191</v>
      </c>
      <c r="AM243" s="79" t="s">
        <v>1564</v>
      </c>
      <c r="AN243" s="79" t="b">
        <v>0</v>
      </c>
      <c r="AO243" s="85" t="s">
        <v>1191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17</v>
      </c>
      <c r="BD243" s="48">
        <v>0</v>
      </c>
      <c r="BE243" s="49">
        <v>0</v>
      </c>
      <c r="BF243" s="48">
        <v>3</v>
      </c>
      <c r="BG243" s="49">
        <v>13.636363636363637</v>
      </c>
      <c r="BH243" s="48">
        <v>0</v>
      </c>
      <c r="BI243" s="49">
        <v>0</v>
      </c>
      <c r="BJ243" s="48">
        <v>19</v>
      </c>
      <c r="BK243" s="49">
        <v>86.36363636363636</v>
      </c>
      <c r="BL243" s="48">
        <v>22</v>
      </c>
    </row>
    <row r="244" spans="1:64" ht="15">
      <c r="A244" s="64" t="s">
        <v>281</v>
      </c>
      <c r="B244" s="64" t="s">
        <v>281</v>
      </c>
      <c r="C244" s="65" t="s">
        <v>3727</v>
      </c>
      <c r="D244" s="66">
        <v>3</v>
      </c>
      <c r="E244" s="67" t="s">
        <v>132</v>
      </c>
      <c r="F244" s="68">
        <v>35</v>
      </c>
      <c r="G244" s="65"/>
      <c r="H244" s="69"/>
      <c r="I244" s="70"/>
      <c r="J244" s="70"/>
      <c r="K244" s="34" t="s">
        <v>65</v>
      </c>
      <c r="L244" s="77">
        <v>244</v>
      </c>
      <c r="M244" s="77"/>
      <c r="N244" s="72"/>
      <c r="O244" s="79" t="s">
        <v>176</v>
      </c>
      <c r="P244" s="81">
        <v>43616.854166666664</v>
      </c>
      <c r="Q244" s="79" t="s">
        <v>505</v>
      </c>
      <c r="R244" s="82" t="s">
        <v>601</v>
      </c>
      <c r="S244" s="79" t="s">
        <v>684</v>
      </c>
      <c r="T244" s="79"/>
      <c r="U244" s="82" t="s">
        <v>814</v>
      </c>
      <c r="V244" s="82" t="s">
        <v>814</v>
      </c>
      <c r="W244" s="81">
        <v>43616.854166666664</v>
      </c>
      <c r="X244" s="82" t="s">
        <v>1097</v>
      </c>
      <c r="Y244" s="79"/>
      <c r="Z244" s="79"/>
      <c r="AA244" s="85" t="s">
        <v>1373</v>
      </c>
      <c r="AB244" s="79"/>
      <c r="AC244" s="79" t="b">
        <v>0</v>
      </c>
      <c r="AD244" s="79">
        <v>5</v>
      </c>
      <c r="AE244" s="85" t="s">
        <v>1504</v>
      </c>
      <c r="AF244" s="79" t="b">
        <v>0</v>
      </c>
      <c r="AG244" s="79" t="s">
        <v>1553</v>
      </c>
      <c r="AH244" s="79"/>
      <c r="AI244" s="85" t="s">
        <v>1504</v>
      </c>
      <c r="AJ244" s="79" t="b">
        <v>0</v>
      </c>
      <c r="AK244" s="79">
        <v>2</v>
      </c>
      <c r="AL244" s="85" t="s">
        <v>1504</v>
      </c>
      <c r="AM244" s="79" t="s">
        <v>1574</v>
      </c>
      <c r="AN244" s="79" t="b">
        <v>0</v>
      </c>
      <c r="AO244" s="85" t="s">
        <v>1373</v>
      </c>
      <c r="AP244" s="79" t="s">
        <v>1582</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5</v>
      </c>
      <c r="BK244" s="49">
        <v>100</v>
      </c>
      <c r="BL244" s="48">
        <v>5</v>
      </c>
    </row>
    <row r="245" spans="1:64" ht="15">
      <c r="A245" s="64" t="s">
        <v>268</v>
      </c>
      <c r="B245" s="64" t="s">
        <v>281</v>
      </c>
      <c r="C245" s="65" t="s">
        <v>3727</v>
      </c>
      <c r="D245" s="66">
        <v>3</v>
      </c>
      <c r="E245" s="67" t="s">
        <v>132</v>
      </c>
      <c r="F245" s="68">
        <v>35</v>
      </c>
      <c r="G245" s="65"/>
      <c r="H245" s="69"/>
      <c r="I245" s="70"/>
      <c r="J245" s="70"/>
      <c r="K245" s="34" t="s">
        <v>65</v>
      </c>
      <c r="L245" s="77">
        <v>245</v>
      </c>
      <c r="M245" s="77"/>
      <c r="N245" s="72"/>
      <c r="O245" s="79" t="s">
        <v>349</v>
      </c>
      <c r="P245" s="81">
        <v>43616.871724537035</v>
      </c>
      <c r="Q245" s="79" t="s">
        <v>506</v>
      </c>
      <c r="R245" s="82" t="s">
        <v>601</v>
      </c>
      <c r="S245" s="79" t="s">
        <v>684</v>
      </c>
      <c r="T245" s="79"/>
      <c r="U245" s="82" t="s">
        <v>814</v>
      </c>
      <c r="V245" s="82" t="s">
        <v>814</v>
      </c>
      <c r="W245" s="81">
        <v>43616.871724537035</v>
      </c>
      <c r="X245" s="82" t="s">
        <v>1098</v>
      </c>
      <c r="Y245" s="79"/>
      <c r="Z245" s="79"/>
      <c r="AA245" s="85" t="s">
        <v>1374</v>
      </c>
      <c r="AB245" s="79"/>
      <c r="AC245" s="79" t="b">
        <v>0</v>
      </c>
      <c r="AD245" s="79">
        <v>0</v>
      </c>
      <c r="AE245" s="85" t="s">
        <v>1504</v>
      </c>
      <c r="AF245" s="79" t="b">
        <v>0</v>
      </c>
      <c r="AG245" s="79" t="s">
        <v>1553</v>
      </c>
      <c r="AH245" s="79"/>
      <c r="AI245" s="85" t="s">
        <v>1504</v>
      </c>
      <c r="AJ245" s="79" t="b">
        <v>0</v>
      </c>
      <c r="AK245" s="79">
        <v>2</v>
      </c>
      <c r="AL245" s="85" t="s">
        <v>1373</v>
      </c>
      <c r="AM245" s="79" t="s">
        <v>1564</v>
      </c>
      <c r="AN245" s="79" t="b">
        <v>0</v>
      </c>
      <c r="AO245" s="85" t="s">
        <v>1373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7</v>
      </c>
      <c r="BK245" s="49">
        <v>100</v>
      </c>
      <c r="BL245" s="48">
        <v>7</v>
      </c>
    </row>
    <row r="246" spans="1:64" ht="15">
      <c r="A246" s="64" t="s">
        <v>268</v>
      </c>
      <c r="B246" s="64" t="s">
        <v>342</v>
      </c>
      <c r="C246" s="65" t="s">
        <v>3728</v>
      </c>
      <c r="D246" s="66">
        <v>3.6363636363636362</v>
      </c>
      <c r="E246" s="67" t="s">
        <v>136</v>
      </c>
      <c r="F246" s="68">
        <v>32.90909090909091</v>
      </c>
      <c r="G246" s="65"/>
      <c r="H246" s="69"/>
      <c r="I246" s="70"/>
      <c r="J246" s="70"/>
      <c r="K246" s="34" t="s">
        <v>65</v>
      </c>
      <c r="L246" s="77">
        <v>246</v>
      </c>
      <c r="M246" s="77"/>
      <c r="N246" s="72"/>
      <c r="O246" s="79" t="s">
        <v>350</v>
      </c>
      <c r="P246" s="81">
        <v>43616.877916666665</v>
      </c>
      <c r="Q246" s="79" t="s">
        <v>507</v>
      </c>
      <c r="R246" s="79" t="s">
        <v>650</v>
      </c>
      <c r="S246" s="79" t="s">
        <v>704</v>
      </c>
      <c r="T246" s="79"/>
      <c r="U246" s="79"/>
      <c r="V246" s="82" t="s">
        <v>894</v>
      </c>
      <c r="W246" s="81">
        <v>43616.877916666665</v>
      </c>
      <c r="X246" s="82" t="s">
        <v>1099</v>
      </c>
      <c r="Y246" s="79"/>
      <c r="Z246" s="79"/>
      <c r="AA246" s="85" t="s">
        <v>1375</v>
      </c>
      <c r="AB246" s="85" t="s">
        <v>1494</v>
      </c>
      <c r="AC246" s="79" t="b">
        <v>0</v>
      </c>
      <c r="AD246" s="79">
        <v>0</v>
      </c>
      <c r="AE246" s="85" t="s">
        <v>1540</v>
      </c>
      <c r="AF246" s="79" t="b">
        <v>0</v>
      </c>
      <c r="AG246" s="79" t="s">
        <v>1553</v>
      </c>
      <c r="AH246" s="79"/>
      <c r="AI246" s="85" t="s">
        <v>1504</v>
      </c>
      <c r="AJ246" s="79" t="b">
        <v>0</v>
      </c>
      <c r="AK246" s="79">
        <v>0</v>
      </c>
      <c r="AL246" s="85" t="s">
        <v>1504</v>
      </c>
      <c r="AM246" s="79" t="s">
        <v>1564</v>
      </c>
      <c r="AN246" s="79" t="b">
        <v>0</v>
      </c>
      <c r="AO246" s="85" t="s">
        <v>1494</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1</v>
      </c>
      <c r="BD246" s="48">
        <v>2</v>
      </c>
      <c r="BE246" s="49">
        <v>4.166666666666667</v>
      </c>
      <c r="BF246" s="48">
        <v>0</v>
      </c>
      <c r="BG246" s="49">
        <v>0</v>
      </c>
      <c r="BH246" s="48">
        <v>0</v>
      </c>
      <c r="BI246" s="49">
        <v>0</v>
      </c>
      <c r="BJ246" s="48">
        <v>46</v>
      </c>
      <c r="BK246" s="49">
        <v>95.83333333333333</v>
      </c>
      <c r="BL246" s="48">
        <v>48</v>
      </c>
    </row>
    <row r="247" spans="1:64" ht="15">
      <c r="A247" s="64" t="s">
        <v>268</v>
      </c>
      <c r="B247" s="64" t="s">
        <v>342</v>
      </c>
      <c r="C247" s="65" t="s">
        <v>3728</v>
      </c>
      <c r="D247" s="66">
        <v>3.6363636363636362</v>
      </c>
      <c r="E247" s="67" t="s">
        <v>136</v>
      </c>
      <c r="F247" s="68">
        <v>32.90909090909091</v>
      </c>
      <c r="G247" s="65"/>
      <c r="H247" s="69"/>
      <c r="I247" s="70"/>
      <c r="J247" s="70"/>
      <c r="K247" s="34" t="s">
        <v>65</v>
      </c>
      <c r="L247" s="77">
        <v>247</v>
      </c>
      <c r="M247" s="77"/>
      <c r="N247" s="72"/>
      <c r="O247" s="79" t="s">
        <v>350</v>
      </c>
      <c r="P247" s="81">
        <v>43616.87936342593</v>
      </c>
      <c r="Q247" s="79" t="s">
        <v>508</v>
      </c>
      <c r="R247" s="79"/>
      <c r="S247" s="79"/>
      <c r="T247" s="79"/>
      <c r="U247" s="79"/>
      <c r="V247" s="82" t="s">
        <v>894</v>
      </c>
      <c r="W247" s="81">
        <v>43616.87936342593</v>
      </c>
      <c r="X247" s="82" t="s">
        <v>1100</v>
      </c>
      <c r="Y247" s="79"/>
      <c r="Z247" s="79"/>
      <c r="AA247" s="85" t="s">
        <v>1376</v>
      </c>
      <c r="AB247" s="85" t="s">
        <v>1494</v>
      </c>
      <c r="AC247" s="79" t="b">
        <v>0</v>
      </c>
      <c r="AD247" s="79">
        <v>0</v>
      </c>
      <c r="AE247" s="85" t="s">
        <v>1540</v>
      </c>
      <c r="AF247" s="79" t="b">
        <v>0</v>
      </c>
      <c r="AG247" s="79" t="s">
        <v>1553</v>
      </c>
      <c r="AH247" s="79"/>
      <c r="AI247" s="85" t="s">
        <v>1504</v>
      </c>
      <c r="AJ247" s="79" t="b">
        <v>0</v>
      </c>
      <c r="AK247" s="79">
        <v>0</v>
      </c>
      <c r="AL247" s="85" t="s">
        <v>1504</v>
      </c>
      <c r="AM247" s="79" t="s">
        <v>1564</v>
      </c>
      <c r="AN247" s="79" t="b">
        <v>0</v>
      </c>
      <c r="AO247" s="85" t="s">
        <v>1494</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1</v>
      </c>
      <c r="BD247" s="48">
        <v>0</v>
      </c>
      <c r="BE247" s="49">
        <v>0</v>
      </c>
      <c r="BF247" s="48">
        <v>1</v>
      </c>
      <c r="BG247" s="49">
        <v>2.7027027027027026</v>
      </c>
      <c r="BH247" s="48">
        <v>0</v>
      </c>
      <c r="BI247" s="49">
        <v>0</v>
      </c>
      <c r="BJ247" s="48">
        <v>36</v>
      </c>
      <c r="BK247" s="49">
        <v>97.29729729729729</v>
      </c>
      <c r="BL247" s="48">
        <v>37</v>
      </c>
    </row>
    <row r="248" spans="1:64" ht="15">
      <c r="A248" s="64" t="s">
        <v>268</v>
      </c>
      <c r="B248" s="64" t="s">
        <v>343</v>
      </c>
      <c r="C248" s="65" t="s">
        <v>3727</v>
      </c>
      <c r="D248" s="66">
        <v>3</v>
      </c>
      <c r="E248" s="67" t="s">
        <v>132</v>
      </c>
      <c r="F248" s="68">
        <v>35</v>
      </c>
      <c r="G248" s="65"/>
      <c r="H248" s="69"/>
      <c r="I248" s="70"/>
      <c r="J248" s="70"/>
      <c r="K248" s="34" t="s">
        <v>65</v>
      </c>
      <c r="L248" s="77">
        <v>248</v>
      </c>
      <c r="M248" s="77"/>
      <c r="N248" s="72"/>
      <c r="O248" s="79" t="s">
        <v>349</v>
      </c>
      <c r="P248" s="81">
        <v>43619.56116898148</v>
      </c>
      <c r="Q248" s="79" t="s">
        <v>509</v>
      </c>
      <c r="R248" s="79"/>
      <c r="S248" s="79"/>
      <c r="T248" s="79"/>
      <c r="U248" s="79"/>
      <c r="V248" s="82" t="s">
        <v>894</v>
      </c>
      <c r="W248" s="81">
        <v>43619.56116898148</v>
      </c>
      <c r="X248" s="82" t="s">
        <v>1101</v>
      </c>
      <c r="Y248" s="79"/>
      <c r="Z248" s="79"/>
      <c r="AA248" s="85" t="s">
        <v>1377</v>
      </c>
      <c r="AB248" s="79"/>
      <c r="AC248" s="79" t="b">
        <v>0</v>
      </c>
      <c r="AD248" s="79">
        <v>0</v>
      </c>
      <c r="AE248" s="85" t="s">
        <v>1504</v>
      </c>
      <c r="AF248" s="79" t="b">
        <v>0</v>
      </c>
      <c r="AG248" s="79" t="s">
        <v>1553</v>
      </c>
      <c r="AH248" s="79"/>
      <c r="AI248" s="85" t="s">
        <v>1504</v>
      </c>
      <c r="AJ248" s="79" t="b">
        <v>0</v>
      </c>
      <c r="AK248" s="79">
        <v>3</v>
      </c>
      <c r="AL248" s="85" t="s">
        <v>1192</v>
      </c>
      <c r="AM248" s="79" t="s">
        <v>1564</v>
      </c>
      <c r="AN248" s="79" t="b">
        <v>0</v>
      </c>
      <c r="AO248" s="85" t="s">
        <v>1192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1</v>
      </c>
      <c r="BG248" s="49">
        <v>4.545454545454546</v>
      </c>
      <c r="BH248" s="48">
        <v>0</v>
      </c>
      <c r="BI248" s="49">
        <v>0</v>
      </c>
      <c r="BJ248" s="48">
        <v>21</v>
      </c>
      <c r="BK248" s="49">
        <v>95.45454545454545</v>
      </c>
      <c r="BL248" s="48">
        <v>22</v>
      </c>
    </row>
    <row r="249" spans="1:64" ht="15">
      <c r="A249" s="64" t="s">
        <v>268</v>
      </c>
      <c r="B249" s="64" t="s">
        <v>213</v>
      </c>
      <c r="C249" s="65" t="s">
        <v>3727</v>
      </c>
      <c r="D249" s="66">
        <v>3</v>
      </c>
      <c r="E249" s="67" t="s">
        <v>132</v>
      </c>
      <c r="F249" s="68">
        <v>35</v>
      </c>
      <c r="G249" s="65"/>
      <c r="H249" s="69"/>
      <c r="I249" s="70"/>
      <c r="J249" s="70"/>
      <c r="K249" s="34" t="s">
        <v>65</v>
      </c>
      <c r="L249" s="77">
        <v>249</v>
      </c>
      <c r="M249" s="77"/>
      <c r="N249" s="72"/>
      <c r="O249" s="79" t="s">
        <v>349</v>
      </c>
      <c r="P249" s="81">
        <v>43619.56116898148</v>
      </c>
      <c r="Q249" s="79" t="s">
        <v>509</v>
      </c>
      <c r="R249" s="79"/>
      <c r="S249" s="79"/>
      <c r="T249" s="79"/>
      <c r="U249" s="79"/>
      <c r="V249" s="82" t="s">
        <v>894</v>
      </c>
      <c r="W249" s="81">
        <v>43619.56116898148</v>
      </c>
      <c r="X249" s="82" t="s">
        <v>1101</v>
      </c>
      <c r="Y249" s="79"/>
      <c r="Z249" s="79"/>
      <c r="AA249" s="85" t="s">
        <v>1377</v>
      </c>
      <c r="AB249" s="79"/>
      <c r="AC249" s="79" t="b">
        <v>0</v>
      </c>
      <c r="AD249" s="79">
        <v>0</v>
      </c>
      <c r="AE249" s="85" t="s">
        <v>1504</v>
      </c>
      <c r="AF249" s="79" t="b">
        <v>0</v>
      </c>
      <c r="AG249" s="79" t="s">
        <v>1553</v>
      </c>
      <c r="AH249" s="79"/>
      <c r="AI249" s="85" t="s">
        <v>1504</v>
      </c>
      <c r="AJ249" s="79" t="b">
        <v>0</v>
      </c>
      <c r="AK249" s="79">
        <v>3</v>
      </c>
      <c r="AL249" s="85" t="s">
        <v>1192</v>
      </c>
      <c r="AM249" s="79" t="s">
        <v>1564</v>
      </c>
      <c r="AN249" s="79" t="b">
        <v>0</v>
      </c>
      <c r="AO249" s="85" t="s">
        <v>1192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16</v>
      </c>
      <c r="BD249" s="48"/>
      <c r="BE249" s="49"/>
      <c r="BF249" s="48"/>
      <c r="BG249" s="49"/>
      <c r="BH249" s="48"/>
      <c r="BI249" s="49"/>
      <c r="BJ249" s="48"/>
      <c r="BK249" s="49"/>
      <c r="BL249" s="48"/>
    </row>
    <row r="250" spans="1:64" ht="15">
      <c r="A250" s="64" t="s">
        <v>282</v>
      </c>
      <c r="B250" s="64" t="s">
        <v>306</v>
      </c>
      <c r="C250" s="65" t="s">
        <v>3727</v>
      </c>
      <c r="D250" s="66">
        <v>3</v>
      </c>
      <c r="E250" s="67" t="s">
        <v>132</v>
      </c>
      <c r="F250" s="68">
        <v>35</v>
      </c>
      <c r="G250" s="65"/>
      <c r="H250" s="69"/>
      <c r="I250" s="70"/>
      <c r="J250" s="70"/>
      <c r="K250" s="34" t="s">
        <v>65</v>
      </c>
      <c r="L250" s="77">
        <v>250</v>
      </c>
      <c r="M250" s="77"/>
      <c r="N250" s="72"/>
      <c r="O250" s="79" t="s">
        <v>349</v>
      </c>
      <c r="P250" s="81">
        <v>43618.82326388889</v>
      </c>
      <c r="Q250" s="79" t="s">
        <v>510</v>
      </c>
      <c r="R250" s="82" t="s">
        <v>651</v>
      </c>
      <c r="S250" s="79" t="s">
        <v>705</v>
      </c>
      <c r="T250" s="79"/>
      <c r="U250" s="79"/>
      <c r="V250" s="82" t="s">
        <v>903</v>
      </c>
      <c r="W250" s="81">
        <v>43618.82326388889</v>
      </c>
      <c r="X250" s="82" t="s">
        <v>1102</v>
      </c>
      <c r="Y250" s="79"/>
      <c r="Z250" s="79"/>
      <c r="AA250" s="85" t="s">
        <v>1378</v>
      </c>
      <c r="AB250" s="79"/>
      <c r="AC250" s="79" t="b">
        <v>0</v>
      </c>
      <c r="AD250" s="79">
        <v>11</v>
      </c>
      <c r="AE250" s="85" t="s">
        <v>1504</v>
      </c>
      <c r="AF250" s="79" t="b">
        <v>1</v>
      </c>
      <c r="AG250" s="79" t="s">
        <v>1555</v>
      </c>
      <c r="AH250" s="79"/>
      <c r="AI250" s="85" t="s">
        <v>1560</v>
      </c>
      <c r="AJ250" s="79" t="b">
        <v>0</v>
      </c>
      <c r="AK250" s="79">
        <v>39</v>
      </c>
      <c r="AL250" s="85" t="s">
        <v>1504</v>
      </c>
      <c r="AM250" s="79" t="s">
        <v>1567</v>
      </c>
      <c r="AN250" s="79" t="b">
        <v>0</v>
      </c>
      <c r="AO250" s="85" t="s">
        <v>1378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4</v>
      </c>
      <c r="BD250" s="48">
        <v>0</v>
      </c>
      <c r="BE250" s="49">
        <v>0</v>
      </c>
      <c r="BF250" s="48">
        <v>0</v>
      </c>
      <c r="BG250" s="49">
        <v>0</v>
      </c>
      <c r="BH250" s="48">
        <v>0</v>
      </c>
      <c r="BI250" s="49">
        <v>0</v>
      </c>
      <c r="BJ250" s="48">
        <v>51</v>
      </c>
      <c r="BK250" s="49">
        <v>100</v>
      </c>
      <c r="BL250" s="48">
        <v>51</v>
      </c>
    </row>
    <row r="251" spans="1:64" ht="15">
      <c r="A251" s="64" t="s">
        <v>282</v>
      </c>
      <c r="B251" s="64" t="s">
        <v>268</v>
      </c>
      <c r="C251" s="65" t="s">
        <v>3728</v>
      </c>
      <c r="D251" s="66">
        <v>3.6363636363636362</v>
      </c>
      <c r="E251" s="67" t="s">
        <v>136</v>
      </c>
      <c r="F251" s="68">
        <v>32.90909090909091</v>
      </c>
      <c r="G251" s="65"/>
      <c r="H251" s="69"/>
      <c r="I251" s="70"/>
      <c r="J251" s="70"/>
      <c r="K251" s="34" t="s">
        <v>66</v>
      </c>
      <c r="L251" s="77">
        <v>251</v>
      </c>
      <c r="M251" s="77"/>
      <c r="N251" s="72"/>
      <c r="O251" s="79" t="s">
        <v>349</v>
      </c>
      <c r="P251" s="81">
        <v>43618.82326388889</v>
      </c>
      <c r="Q251" s="79" t="s">
        <v>510</v>
      </c>
      <c r="R251" s="82" t="s">
        <v>651</v>
      </c>
      <c r="S251" s="79" t="s">
        <v>705</v>
      </c>
      <c r="T251" s="79"/>
      <c r="U251" s="79"/>
      <c r="V251" s="82" t="s">
        <v>903</v>
      </c>
      <c r="W251" s="81">
        <v>43618.82326388889</v>
      </c>
      <c r="X251" s="82" t="s">
        <v>1102</v>
      </c>
      <c r="Y251" s="79"/>
      <c r="Z251" s="79"/>
      <c r="AA251" s="85" t="s">
        <v>1378</v>
      </c>
      <c r="AB251" s="79"/>
      <c r="AC251" s="79" t="b">
        <v>0</v>
      </c>
      <c r="AD251" s="79">
        <v>11</v>
      </c>
      <c r="AE251" s="85" t="s">
        <v>1504</v>
      </c>
      <c r="AF251" s="79" t="b">
        <v>1</v>
      </c>
      <c r="AG251" s="79" t="s">
        <v>1555</v>
      </c>
      <c r="AH251" s="79"/>
      <c r="AI251" s="85" t="s">
        <v>1560</v>
      </c>
      <c r="AJ251" s="79" t="b">
        <v>0</v>
      </c>
      <c r="AK251" s="79">
        <v>39</v>
      </c>
      <c r="AL251" s="85" t="s">
        <v>1504</v>
      </c>
      <c r="AM251" s="79" t="s">
        <v>1567</v>
      </c>
      <c r="AN251" s="79" t="b">
        <v>0</v>
      </c>
      <c r="AO251" s="85" t="s">
        <v>1378</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1</v>
      </c>
      <c r="BD251" s="48"/>
      <c r="BE251" s="49"/>
      <c r="BF251" s="48"/>
      <c r="BG251" s="49"/>
      <c r="BH251" s="48"/>
      <c r="BI251" s="49"/>
      <c r="BJ251" s="48"/>
      <c r="BK251" s="49"/>
      <c r="BL251" s="48"/>
    </row>
    <row r="252" spans="1:64" ht="15">
      <c r="A252" s="64" t="s">
        <v>282</v>
      </c>
      <c r="B252" s="64" t="s">
        <v>268</v>
      </c>
      <c r="C252" s="65" t="s">
        <v>3728</v>
      </c>
      <c r="D252" s="66">
        <v>3.6363636363636362</v>
      </c>
      <c r="E252" s="67" t="s">
        <v>136</v>
      </c>
      <c r="F252" s="68">
        <v>32.90909090909091</v>
      </c>
      <c r="G252" s="65"/>
      <c r="H252" s="69"/>
      <c r="I252" s="70"/>
      <c r="J252" s="70"/>
      <c r="K252" s="34" t="s">
        <v>66</v>
      </c>
      <c r="L252" s="77">
        <v>252</v>
      </c>
      <c r="M252" s="77"/>
      <c r="N252" s="72"/>
      <c r="O252" s="79" t="s">
        <v>349</v>
      </c>
      <c r="P252" s="81">
        <v>43618.92233796296</v>
      </c>
      <c r="Q252" s="79" t="s">
        <v>363</v>
      </c>
      <c r="R252" s="79"/>
      <c r="S252" s="79"/>
      <c r="T252" s="79"/>
      <c r="U252" s="79"/>
      <c r="V252" s="82" t="s">
        <v>903</v>
      </c>
      <c r="W252" s="81">
        <v>43618.92233796296</v>
      </c>
      <c r="X252" s="82" t="s">
        <v>1103</v>
      </c>
      <c r="Y252" s="79"/>
      <c r="Z252" s="79"/>
      <c r="AA252" s="85" t="s">
        <v>1379</v>
      </c>
      <c r="AB252" s="79"/>
      <c r="AC252" s="79" t="b">
        <v>0</v>
      </c>
      <c r="AD252" s="79">
        <v>0</v>
      </c>
      <c r="AE252" s="85" t="s">
        <v>1504</v>
      </c>
      <c r="AF252" s="79" t="b">
        <v>1</v>
      </c>
      <c r="AG252" s="79" t="s">
        <v>1555</v>
      </c>
      <c r="AH252" s="79"/>
      <c r="AI252" s="85" t="s">
        <v>1560</v>
      </c>
      <c r="AJ252" s="79" t="b">
        <v>0</v>
      </c>
      <c r="AK252" s="79">
        <v>39</v>
      </c>
      <c r="AL252" s="85" t="s">
        <v>1378</v>
      </c>
      <c r="AM252" s="79" t="s">
        <v>1567</v>
      </c>
      <c r="AN252" s="79" t="b">
        <v>0</v>
      </c>
      <c r="AO252" s="85" t="s">
        <v>1378</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1</v>
      </c>
      <c r="BD252" s="48">
        <v>0</v>
      </c>
      <c r="BE252" s="49">
        <v>0</v>
      </c>
      <c r="BF252" s="48">
        <v>0</v>
      </c>
      <c r="BG252" s="49">
        <v>0</v>
      </c>
      <c r="BH252" s="48">
        <v>0</v>
      </c>
      <c r="BI252" s="49">
        <v>0</v>
      </c>
      <c r="BJ252" s="48">
        <v>27</v>
      </c>
      <c r="BK252" s="49">
        <v>100</v>
      </c>
      <c r="BL252" s="48">
        <v>27</v>
      </c>
    </row>
    <row r="253" spans="1:64" ht="15">
      <c r="A253" s="64" t="s">
        <v>268</v>
      </c>
      <c r="B253" s="64" t="s">
        <v>282</v>
      </c>
      <c r="C253" s="65" t="s">
        <v>3727</v>
      </c>
      <c r="D253" s="66">
        <v>3</v>
      </c>
      <c r="E253" s="67" t="s">
        <v>132</v>
      </c>
      <c r="F253" s="68">
        <v>35</v>
      </c>
      <c r="G253" s="65"/>
      <c r="H253" s="69"/>
      <c r="I253" s="70"/>
      <c r="J253" s="70"/>
      <c r="K253" s="34" t="s">
        <v>66</v>
      </c>
      <c r="L253" s="77">
        <v>253</v>
      </c>
      <c r="M253" s="77"/>
      <c r="N253" s="72"/>
      <c r="O253" s="79" t="s">
        <v>350</v>
      </c>
      <c r="P253" s="81">
        <v>43619.66520833333</v>
      </c>
      <c r="Q253" s="79" t="s">
        <v>511</v>
      </c>
      <c r="R253" s="82" t="s">
        <v>652</v>
      </c>
      <c r="S253" s="79" t="s">
        <v>706</v>
      </c>
      <c r="T253" s="79"/>
      <c r="U253" s="79"/>
      <c r="V253" s="82" t="s">
        <v>894</v>
      </c>
      <c r="W253" s="81">
        <v>43619.66520833333</v>
      </c>
      <c r="X253" s="82" t="s">
        <v>1104</v>
      </c>
      <c r="Y253" s="79"/>
      <c r="Z253" s="79"/>
      <c r="AA253" s="85" t="s">
        <v>1380</v>
      </c>
      <c r="AB253" s="85" t="s">
        <v>1378</v>
      </c>
      <c r="AC253" s="79" t="b">
        <v>0</v>
      </c>
      <c r="AD253" s="79">
        <v>0</v>
      </c>
      <c r="AE253" s="85" t="s">
        <v>1541</v>
      </c>
      <c r="AF253" s="79" t="b">
        <v>0</v>
      </c>
      <c r="AG253" s="79" t="s">
        <v>1555</v>
      </c>
      <c r="AH253" s="79"/>
      <c r="AI253" s="85" t="s">
        <v>1504</v>
      </c>
      <c r="AJ253" s="79" t="b">
        <v>0</v>
      </c>
      <c r="AK253" s="79">
        <v>0</v>
      </c>
      <c r="AL253" s="85" t="s">
        <v>1504</v>
      </c>
      <c r="AM253" s="79" t="s">
        <v>1576</v>
      </c>
      <c r="AN253" s="79" t="b">
        <v>0</v>
      </c>
      <c r="AO253" s="85" t="s">
        <v>1378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3</v>
      </c>
      <c r="BD253" s="48">
        <v>1</v>
      </c>
      <c r="BE253" s="49">
        <v>2.272727272727273</v>
      </c>
      <c r="BF253" s="48">
        <v>0</v>
      </c>
      <c r="BG253" s="49">
        <v>0</v>
      </c>
      <c r="BH253" s="48">
        <v>0</v>
      </c>
      <c r="BI253" s="49">
        <v>0</v>
      </c>
      <c r="BJ253" s="48">
        <v>43</v>
      </c>
      <c r="BK253" s="49">
        <v>97.72727272727273</v>
      </c>
      <c r="BL253" s="48">
        <v>44</v>
      </c>
    </row>
    <row r="254" spans="1:64" ht="15">
      <c r="A254" s="64" t="s">
        <v>283</v>
      </c>
      <c r="B254" s="64" t="s">
        <v>285</v>
      </c>
      <c r="C254" s="65" t="s">
        <v>3727</v>
      </c>
      <c r="D254" s="66">
        <v>3</v>
      </c>
      <c r="E254" s="67" t="s">
        <v>132</v>
      </c>
      <c r="F254" s="68">
        <v>35</v>
      </c>
      <c r="G254" s="65"/>
      <c r="H254" s="69"/>
      <c r="I254" s="70"/>
      <c r="J254" s="70"/>
      <c r="K254" s="34" t="s">
        <v>65</v>
      </c>
      <c r="L254" s="77">
        <v>254</v>
      </c>
      <c r="M254" s="77"/>
      <c r="N254" s="72"/>
      <c r="O254" s="79" t="s">
        <v>349</v>
      </c>
      <c r="P254" s="81">
        <v>43614.51541666667</v>
      </c>
      <c r="Q254" s="79" t="s">
        <v>512</v>
      </c>
      <c r="R254" s="82" t="s">
        <v>653</v>
      </c>
      <c r="S254" s="79" t="s">
        <v>707</v>
      </c>
      <c r="T254" s="79" t="s">
        <v>763</v>
      </c>
      <c r="U254" s="82" t="s">
        <v>815</v>
      </c>
      <c r="V254" s="82" t="s">
        <v>815</v>
      </c>
      <c r="W254" s="81">
        <v>43614.51541666667</v>
      </c>
      <c r="X254" s="82" t="s">
        <v>1105</v>
      </c>
      <c r="Y254" s="79"/>
      <c r="Z254" s="79"/>
      <c r="AA254" s="85" t="s">
        <v>1381</v>
      </c>
      <c r="AB254" s="79"/>
      <c r="AC254" s="79" t="b">
        <v>0</v>
      </c>
      <c r="AD254" s="79">
        <v>11</v>
      </c>
      <c r="AE254" s="85" t="s">
        <v>1504</v>
      </c>
      <c r="AF254" s="79" t="b">
        <v>0</v>
      </c>
      <c r="AG254" s="79" t="s">
        <v>1553</v>
      </c>
      <c r="AH254" s="79"/>
      <c r="AI254" s="85" t="s">
        <v>1504</v>
      </c>
      <c r="AJ254" s="79" t="b">
        <v>0</v>
      </c>
      <c r="AK254" s="79">
        <v>5</v>
      </c>
      <c r="AL254" s="85" t="s">
        <v>1504</v>
      </c>
      <c r="AM254" s="79" t="s">
        <v>1574</v>
      </c>
      <c r="AN254" s="79" t="b">
        <v>0</v>
      </c>
      <c r="AO254" s="85" t="s">
        <v>1381</v>
      </c>
      <c r="AP254" s="79" t="s">
        <v>1582</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2</v>
      </c>
      <c r="BG254" s="49">
        <v>4.878048780487805</v>
      </c>
      <c r="BH254" s="48">
        <v>0</v>
      </c>
      <c r="BI254" s="49">
        <v>0</v>
      </c>
      <c r="BJ254" s="48">
        <v>39</v>
      </c>
      <c r="BK254" s="49">
        <v>95.1219512195122</v>
      </c>
      <c r="BL254" s="48">
        <v>41</v>
      </c>
    </row>
    <row r="255" spans="1:64" ht="15">
      <c r="A255" s="64" t="s">
        <v>283</v>
      </c>
      <c r="B255" s="64" t="s">
        <v>283</v>
      </c>
      <c r="C255" s="65" t="s">
        <v>3732</v>
      </c>
      <c r="D255" s="66">
        <v>5.545454545454545</v>
      </c>
      <c r="E255" s="67" t="s">
        <v>136</v>
      </c>
      <c r="F255" s="68">
        <v>26.636363636363637</v>
      </c>
      <c r="G255" s="65"/>
      <c r="H255" s="69"/>
      <c r="I255" s="70"/>
      <c r="J255" s="70"/>
      <c r="K255" s="34" t="s">
        <v>65</v>
      </c>
      <c r="L255" s="77">
        <v>255</v>
      </c>
      <c r="M255" s="77"/>
      <c r="N255" s="72"/>
      <c r="O255" s="79" t="s">
        <v>176</v>
      </c>
      <c r="P255" s="81">
        <v>43615.604166666664</v>
      </c>
      <c r="Q255" s="79" t="s">
        <v>513</v>
      </c>
      <c r="R255" s="82" t="s">
        <v>654</v>
      </c>
      <c r="S255" s="79" t="s">
        <v>707</v>
      </c>
      <c r="T255" s="79" t="s">
        <v>764</v>
      </c>
      <c r="U255" s="82" t="s">
        <v>816</v>
      </c>
      <c r="V255" s="82" t="s">
        <v>816</v>
      </c>
      <c r="W255" s="81">
        <v>43615.604166666664</v>
      </c>
      <c r="X255" s="82" t="s">
        <v>1106</v>
      </c>
      <c r="Y255" s="79"/>
      <c r="Z255" s="79"/>
      <c r="AA255" s="85" t="s">
        <v>1382</v>
      </c>
      <c r="AB255" s="79"/>
      <c r="AC255" s="79" t="b">
        <v>0</v>
      </c>
      <c r="AD255" s="79">
        <v>0</v>
      </c>
      <c r="AE255" s="85" t="s">
        <v>1504</v>
      </c>
      <c r="AF255" s="79" t="b">
        <v>0</v>
      </c>
      <c r="AG255" s="79" t="s">
        <v>1553</v>
      </c>
      <c r="AH255" s="79"/>
      <c r="AI255" s="85" t="s">
        <v>1504</v>
      </c>
      <c r="AJ255" s="79" t="b">
        <v>0</v>
      </c>
      <c r="AK255" s="79">
        <v>1</v>
      </c>
      <c r="AL255" s="85" t="s">
        <v>1504</v>
      </c>
      <c r="AM255" s="79" t="s">
        <v>1574</v>
      </c>
      <c r="AN255" s="79" t="b">
        <v>0</v>
      </c>
      <c r="AO255" s="85" t="s">
        <v>1382</v>
      </c>
      <c r="AP255" s="79" t="s">
        <v>1582</v>
      </c>
      <c r="AQ255" s="79">
        <v>0</v>
      </c>
      <c r="AR255" s="79">
        <v>0</v>
      </c>
      <c r="AS255" s="79"/>
      <c r="AT255" s="79"/>
      <c r="AU255" s="79"/>
      <c r="AV255" s="79"/>
      <c r="AW255" s="79"/>
      <c r="AX255" s="79"/>
      <c r="AY255" s="79"/>
      <c r="AZ255" s="79"/>
      <c r="BA255">
        <v>5</v>
      </c>
      <c r="BB255" s="78" t="str">
        <f>REPLACE(INDEX(GroupVertices[Group],MATCH(Edges[[#This Row],[Vertex 1]],GroupVertices[Vertex],0)),1,1,"")</f>
        <v>1</v>
      </c>
      <c r="BC255" s="78" t="str">
        <f>REPLACE(INDEX(GroupVertices[Group],MATCH(Edges[[#This Row],[Vertex 2]],GroupVertices[Vertex],0)),1,1,"")</f>
        <v>1</v>
      </c>
      <c r="BD255" s="48">
        <v>1</v>
      </c>
      <c r="BE255" s="49">
        <v>5</v>
      </c>
      <c r="BF255" s="48">
        <v>0</v>
      </c>
      <c r="BG255" s="49">
        <v>0</v>
      </c>
      <c r="BH255" s="48">
        <v>0</v>
      </c>
      <c r="BI255" s="49">
        <v>0</v>
      </c>
      <c r="BJ255" s="48">
        <v>19</v>
      </c>
      <c r="BK255" s="49">
        <v>95</v>
      </c>
      <c r="BL255" s="48">
        <v>20</v>
      </c>
    </row>
    <row r="256" spans="1:64" ht="15">
      <c r="A256" s="64" t="s">
        <v>283</v>
      </c>
      <c r="B256" s="64" t="s">
        <v>283</v>
      </c>
      <c r="C256" s="65" t="s">
        <v>3732</v>
      </c>
      <c r="D256" s="66">
        <v>5.545454545454545</v>
      </c>
      <c r="E256" s="67" t="s">
        <v>136</v>
      </c>
      <c r="F256" s="68">
        <v>26.636363636363637</v>
      </c>
      <c r="G256" s="65"/>
      <c r="H256" s="69"/>
      <c r="I256" s="70"/>
      <c r="J256" s="70"/>
      <c r="K256" s="34" t="s">
        <v>65</v>
      </c>
      <c r="L256" s="77">
        <v>256</v>
      </c>
      <c r="M256" s="77"/>
      <c r="N256" s="72"/>
      <c r="O256" s="79" t="s">
        <v>176</v>
      </c>
      <c r="P256" s="81">
        <v>43615.5625</v>
      </c>
      <c r="Q256" s="79" t="s">
        <v>514</v>
      </c>
      <c r="R256" s="82" t="s">
        <v>653</v>
      </c>
      <c r="S256" s="79" t="s">
        <v>707</v>
      </c>
      <c r="T256" s="79" t="s">
        <v>763</v>
      </c>
      <c r="U256" s="82" t="s">
        <v>817</v>
      </c>
      <c r="V256" s="82" t="s">
        <v>817</v>
      </c>
      <c r="W256" s="81">
        <v>43615.5625</v>
      </c>
      <c r="X256" s="82" t="s">
        <v>1107</v>
      </c>
      <c r="Y256" s="79"/>
      <c r="Z256" s="79"/>
      <c r="AA256" s="85" t="s">
        <v>1383</v>
      </c>
      <c r="AB256" s="79"/>
      <c r="AC256" s="79" t="b">
        <v>0</v>
      </c>
      <c r="AD256" s="79">
        <v>1</v>
      </c>
      <c r="AE256" s="85" t="s">
        <v>1504</v>
      </c>
      <c r="AF256" s="79" t="b">
        <v>0</v>
      </c>
      <c r="AG256" s="79" t="s">
        <v>1553</v>
      </c>
      <c r="AH256" s="79"/>
      <c r="AI256" s="85" t="s">
        <v>1504</v>
      </c>
      <c r="AJ256" s="79" t="b">
        <v>0</v>
      </c>
      <c r="AK256" s="79">
        <v>1</v>
      </c>
      <c r="AL256" s="85" t="s">
        <v>1504</v>
      </c>
      <c r="AM256" s="79" t="s">
        <v>1574</v>
      </c>
      <c r="AN256" s="79" t="b">
        <v>0</v>
      </c>
      <c r="AO256" s="85" t="s">
        <v>1383</v>
      </c>
      <c r="AP256" s="79" t="s">
        <v>1582</v>
      </c>
      <c r="AQ256" s="79">
        <v>0</v>
      </c>
      <c r="AR256" s="79">
        <v>0</v>
      </c>
      <c r="AS256" s="79"/>
      <c r="AT256" s="79"/>
      <c r="AU256" s="79"/>
      <c r="AV256" s="79"/>
      <c r="AW256" s="79"/>
      <c r="AX256" s="79"/>
      <c r="AY256" s="79"/>
      <c r="AZ256" s="79"/>
      <c r="BA256">
        <v>5</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11</v>
      </c>
      <c r="BK256" s="49">
        <v>100</v>
      </c>
      <c r="BL256" s="48">
        <v>11</v>
      </c>
    </row>
    <row r="257" spans="1:64" ht="15">
      <c r="A257" s="64" t="s">
        <v>283</v>
      </c>
      <c r="B257" s="64" t="s">
        <v>283</v>
      </c>
      <c r="C257" s="65" t="s">
        <v>3732</v>
      </c>
      <c r="D257" s="66">
        <v>5.545454545454545</v>
      </c>
      <c r="E257" s="67" t="s">
        <v>136</v>
      </c>
      <c r="F257" s="68">
        <v>26.636363636363637</v>
      </c>
      <c r="G257" s="65"/>
      <c r="H257" s="69"/>
      <c r="I257" s="70"/>
      <c r="J257" s="70"/>
      <c r="K257" s="34" t="s">
        <v>65</v>
      </c>
      <c r="L257" s="77">
        <v>257</v>
      </c>
      <c r="M257" s="77"/>
      <c r="N257" s="72"/>
      <c r="O257" s="79" t="s">
        <v>176</v>
      </c>
      <c r="P257" s="81">
        <v>43615.8125</v>
      </c>
      <c r="Q257" s="79" t="s">
        <v>515</v>
      </c>
      <c r="R257" s="82" t="s">
        <v>655</v>
      </c>
      <c r="S257" s="79" t="s">
        <v>707</v>
      </c>
      <c r="T257" s="79" t="s">
        <v>763</v>
      </c>
      <c r="U257" s="82" t="s">
        <v>818</v>
      </c>
      <c r="V257" s="82" t="s">
        <v>818</v>
      </c>
      <c r="W257" s="81">
        <v>43615.8125</v>
      </c>
      <c r="X257" s="82" t="s">
        <v>1108</v>
      </c>
      <c r="Y257" s="79"/>
      <c r="Z257" s="79"/>
      <c r="AA257" s="85" t="s">
        <v>1384</v>
      </c>
      <c r="AB257" s="79"/>
      <c r="AC257" s="79" t="b">
        <v>0</v>
      </c>
      <c r="AD257" s="79">
        <v>1</v>
      </c>
      <c r="AE257" s="85" t="s">
        <v>1504</v>
      </c>
      <c r="AF257" s="79" t="b">
        <v>0</v>
      </c>
      <c r="AG257" s="79" t="s">
        <v>1553</v>
      </c>
      <c r="AH257" s="79"/>
      <c r="AI257" s="85" t="s">
        <v>1504</v>
      </c>
      <c r="AJ257" s="79" t="b">
        <v>0</v>
      </c>
      <c r="AK257" s="79">
        <v>1</v>
      </c>
      <c r="AL257" s="85" t="s">
        <v>1504</v>
      </c>
      <c r="AM257" s="79" t="s">
        <v>1574</v>
      </c>
      <c r="AN257" s="79" t="b">
        <v>0</v>
      </c>
      <c r="AO257" s="85" t="s">
        <v>1384</v>
      </c>
      <c r="AP257" s="79" t="s">
        <v>1582</v>
      </c>
      <c r="AQ257" s="79">
        <v>0</v>
      </c>
      <c r="AR257" s="79">
        <v>0</v>
      </c>
      <c r="AS257" s="79"/>
      <c r="AT257" s="79"/>
      <c r="AU257" s="79"/>
      <c r="AV257" s="79"/>
      <c r="AW257" s="79"/>
      <c r="AX257" s="79"/>
      <c r="AY257" s="79"/>
      <c r="AZ257" s="79"/>
      <c r="BA257">
        <v>5</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10</v>
      </c>
      <c r="BK257" s="49">
        <v>100</v>
      </c>
      <c r="BL257" s="48">
        <v>10</v>
      </c>
    </row>
    <row r="258" spans="1:64" ht="15">
      <c r="A258" s="64" t="s">
        <v>283</v>
      </c>
      <c r="B258" s="64" t="s">
        <v>283</v>
      </c>
      <c r="C258" s="65" t="s">
        <v>3732</v>
      </c>
      <c r="D258" s="66">
        <v>5.545454545454545</v>
      </c>
      <c r="E258" s="67" t="s">
        <v>136</v>
      </c>
      <c r="F258" s="68">
        <v>26.636363636363637</v>
      </c>
      <c r="G258" s="65"/>
      <c r="H258" s="69"/>
      <c r="I258" s="70"/>
      <c r="J258" s="70"/>
      <c r="K258" s="34" t="s">
        <v>65</v>
      </c>
      <c r="L258" s="77">
        <v>258</v>
      </c>
      <c r="M258" s="77"/>
      <c r="N258" s="72"/>
      <c r="O258" s="79" t="s">
        <v>176</v>
      </c>
      <c r="P258" s="81">
        <v>43616.8125</v>
      </c>
      <c r="Q258" s="79" t="s">
        <v>516</v>
      </c>
      <c r="R258" s="82" t="s">
        <v>656</v>
      </c>
      <c r="S258" s="79" t="s">
        <v>707</v>
      </c>
      <c r="T258" s="79" t="s">
        <v>765</v>
      </c>
      <c r="U258" s="82" t="s">
        <v>819</v>
      </c>
      <c r="V258" s="82" t="s">
        <v>819</v>
      </c>
      <c r="W258" s="81">
        <v>43616.8125</v>
      </c>
      <c r="X258" s="82" t="s">
        <v>1109</v>
      </c>
      <c r="Y258" s="79"/>
      <c r="Z258" s="79"/>
      <c r="AA258" s="85" t="s">
        <v>1385</v>
      </c>
      <c r="AB258" s="79"/>
      <c r="AC258" s="79" t="b">
        <v>0</v>
      </c>
      <c r="AD258" s="79">
        <v>1</v>
      </c>
      <c r="AE258" s="85" t="s">
        <v>1504</v>
      </c>
      <c r="AF258" s="79" t="b">
        <v>0</v>
      </c>
      <c r="AG258" s="79" t="s">
        <v>1553</v>
      </c>
      <c r="AH258" s="79"/>
      <c r="AI258" s="85" t="s">
        <v>1504</v>
      </c>
      <c r="AJ258" s="79" t="b">
        <v>0</v>
      </c>
      <c r="AK258" s="79">
        <v>2</v>
      </c>
      <c r="AL258" s="85" t="s">
        <v>1504</v>
      </c>
      <c r="AM258" s="79" t="s">
        <v>1574</v>
      </c>
      <c r="AN258" s="79" t="b">
        <v>0</v>
      </c>
      <c r="AO258" s="85" t="s">
        <v>1385</v>
      </c>
      <c r="AP258" s="79" t="s">
        <v>1582</v>
      </c>
      <c r="AQ258" s="79">
        <v>0</v>
      </c>
      <c r="AR258" s="79">
        <v>0</v>
      </c>
      <c r="AS258" s="79"/>
      <c r="AT258" s="79"/>
      <c r="AU258" s="79"/>
      <c r="AV258" s="79"/>
      <c r="AW258" s="79"/>
      <c r="AX258" s="79"/>
      <c r="AY258" s="79"/>
      <c r="AZ258" s="79"/>
      <c r="BA258">
        <v>5</v>
      </c>
      <c r="BB258" s="78" t="str">
        <f>REPLACE(INDEX(GroupVertices[Group],MATCH(Edges[[#This Row],[Vertex 1]],GroupVertices[Vertex],0)),1,1,"")</f>
        <v>1</v>
      </c>
      <c r="BC258" s="78" t="str">
        <f>REPLACE(INDEX(GroupVertices[Group],MATCH(Edges[[#This Row],[Vertex 2]],GroupVertices[Vertex],0)),1,1,"")</f>
        <v>1</v>
      </c>
      <c r="BD258" s="48">
        <v>1</v>
      </c>
      <c r="BE258" s="49">
        <v>5.882352941176471</v>
      </c>
      <c r="BF258" s="48">
        <v>0</v>
      </c>
      <c r="BG258" s="49">
        <v>0</v>
      </c>
      <c r="BH258" s="48">
        <v>0</v>
      </c>
      <c r="BI258" s="49">
        <v>0</v>
      </c>
      <c r="BJ258" s="48">
        <v>16</v>
      </c>
      <c r="BK258" s="49">
        <v>94.11764705882354</v>
      </c>
      <c r="BL258" s="48">
        <v>17</v>
      </c>
    </row>
    <row r="259" spans="1:64" ht="15">
      <c r="A259" s="64" t="s">
        <v>283</v>
      </c>
      <c r="B259" s="64" t="s">
        <v>283</v>
      </c>
      <c r="C259" s="65" t="s">
        <v>3732</v>
      </c>
      <c r="D259" s="66">
        <v>5.545454545454545</v>
      </c>
      <c r="E259" s="67" t="s">
        <v>136</v>
      </c>
      <c r="F259" s="68">
        <v>26.636363636363637</v>
      </c>
      <c r="G259" s="65"/>
      <c r="H259" s="69"/>
      <c r="I259" s="70"/>
      <c r="J259" s="70"/>
      <c r="K259" s="34" t="s">
        <v>65</v>
      </c>
      <c r="L259" s="77">
        <v>259</v>
      </c>
      <c r="M259" s="77"/>
      <c r="N259" s="72"/>
      <c r="O259" s="79" t="s">
        <v>176</v>
      </c>
      <c r="P259" s="81">
        <v>43619.6875</v>
      </c>
      <c r="Q259" s="79" t="s">
        <v>517</v>
      </c>
      <c r="R259" s="82" t="s">
        <v>657</v>
      </c>
      <c r="S259" s="79" t="s">
        <v>707</v>
      </c>
      <c r="T259" s="79" t="s">
        <v>763</v>
      </c>
      <c r="U259" s="82" t="s">
        <v>820</v>
      </c>
      <c r="V259" s="82" t="s">
        <v>820</v>
      </c>
      <c r="W259" s="81">
        <v>43619.6875</v>
      </c>
      <c r="X259" s="82" t="s">
        <v>1110</v>
      </c>
      <c r="Y259" s="79"/>
      <c r="Z259" s="79"/>
      <c r="AA259" s="85" t="s">
        <v>1386</v>
      </c>
      <c r="AB259" s="79"/>
      <c r="AC259" s="79" t="b">
        <v>0</v>
      </c>
      <c r="AD259" s="79">
        <v>1</v>
      </c>
      <c r="AE259" s="85" t="s">
        <v>1504</v>
      </c>
      <c r="AF259" s="79" t="b">
        <v>0</v>
      </c>
      <c r="AG259" s="79" t="s">
        <v>1553</v>
      </c>
      <c r="AH259" s="79"/>
      <c r="AI259" s="85" t="s">
        <v>1504</v>
      </c>
      <c r="AJ259" s="79" t="b">
        <v>0</v>
      </c>
      <c r="AK259" s="79">
        <v>2</v>
      </c>
      <c r="AL259" s="85" t="s">
        <v>1504</v>
      </c>
      <c r="AM259" s="79" t="s">
        <v>1574</v>
      </c>
      <c r="AN259" s="79" t="b">
        <v>0</v>
      </c>
      <c r="AO259" s="85" t="s">
        <v>1386</v>
      </c>
      <c r="AP259" s="79" t="s">
        <v>1582</v>
      </c>
      <c r="AQ259" s="79">
        <v>0</v>
      </c>
      <c r="AR259" s="79">
        <v>0</v>
      </c>
      <c r="AS259" s="79"/>
      <c r="AT259" s="79"/>
      <c r="AU259" s="79"/>
      <c r="AV259" s="79"/>
      <c r="AW259" s="79"/>
      <c r="AX259" s="79"/>
      <c r="AY259" s="79"/>
      <c r="AZ259" s="79"/>
      <c r="BA259">
        <v>5</v>
      </c>
      <c r="BB259" s="78" t="str">
        <f>REPLACE(INDEX(GroupVertices[Group],MATCH(Edges[[#This Row],[Vertex 1]],GroupVertices[Vertex],0)),1,1,"")</f>
        <v>1</v>
      </c>
      <c r="BC259" s="78" t="str">
        <f>REPLACE(INDEX(GroupVertices[Group],MATCH(Edges[[#This Row],[Vertex 2]],GroupVertices[Vertex],0)),1,1,"")</f>
        <v>1</v>
      </c>
      <c r="BD259" s="48">
        <v>1</v>
      </c>
      <c r="BE259" s="49">
        <v>6.666666666666667</v>
      </c>
      <c r="BF259" s="48">
        <v>0</v>
      </c>
      <c r="BG259" s="49">
        <v>0</v>
      </c>
      <c r="BH259" s="48">
        <v>0</v>
      </c>
      <c r="BI259" s="49">
        <v>0</v>
      </c>
      <c r="BJ259" s="48">
        <v>14</v>
      </c>
      <c r="BK259" s="49">
        <v>93.33333333333333</v>
      </c>
      <c r="BL259" s="48">
        <v>15</v>
      </c>
    </row>
    <row r="260" spans="1:64" ht="15">
      <c r="A260" s="64" t="s">
        <v>268</v>
      </c>
      <c r="B260" s="64" t="s">
        <v>283</v>
      </c>
      <c r="C260" s="65" t="s">
        <v>3733</v>
      </c>
      <c r="D260" s="66">
        <v>6.818181818181818</v>
      </c>
      <c r="E260" s="67" t="s">
        <v>136</v>
      </c>
      <c r="F260" s="68">
        <v>22.454545454545453</v>
      </c>
      <c r="G260" s="65"/>
      <c r="H260" s="69"/>
      <c r="I260" s="70"/>
      <c r="J260" s="70"/>
      <c r="K260" s="34" t="s">
        <v>65</v>
      </c>
      <c r="L260" s="77">
        <v>260</v>
      </c>
      <c r="M260" s="77"/>
      <c r="N260" s="72"/>
      <c r="O260" s="79" t="s">
        <v>349</v>
      </c>
      <c r="P260" s="81">
        <v>43614.8794212963</v>
      </c>
      <c r="Q260" s="79" t="s">
        <v>518</v>
      </c>
      <c r="R260" s="79"/>
      <c r="S260" s="79"/>
      <c r="T260" s="79"/>
      <c r="U260" s="79"/>
      <c r="V260" s="82" t="s">
        <v>894</v>
      </c>
      <c r="W260" s="81">
        <v>43614.8794212963</v>
      </c>
      <c r="X260" s="82" t="s">
        <v>1111</v>
      </c>
      <c r="Y260" s="79"/>
      <c r="Z260" s="79"/>
      <c r="AA260" s="85" t="s">
        <v>1387</v>
      </c>
      <c r="AB260" s="79"/>
      <c r="AC260" s="79" t="b">
        <v>0</v>
      </c>
      <c r="AD260" s="79">
        <v>0</v>
      </c>
      <c r="AE260" s="85" t="s">
        <v>1504</v>
      </c>
      <c r="AF260" s="79" t="b">
        <v>0</v>
      </c>
      <c r="AG260" s="79" t="s">
        <v>1553</v>
      </c>
      <c r="AH260" s="79"/>
      <c r="AI260" s="85" t="s">
        <v>1504</v>
      </c>
      <c r="AJ260" s="79" t="b">
        <v>0</v>
      </c>
      <c r="AK260" s="79">
        <v>5</v>
      </c>
      <c r="AL260" s="85" t="s">
        <v>1381</v>
      </c>
      <c r="AM260" s="79" t="s">
        <v>1576</v>
      </c>
      <c r="AN260" s="79" t="b">
        <v>0</v>
      </c>
      <c r="AO260" s="85" t="s">
        <v>1381</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268</v>
      </c>
      <c r="B261" s="64" t="s">
        <v>283</v>
      </c>
      <c r="C261" s="65" t="s">
        <v>3733</v>
      </c>
      <c r="D261" s="66">
        <v>6.818181818181818</v>
      </c>
      <c r="E261" s="67" t="s">
        <v>136</v>
      </c>
      <c r="F261" s="68">
        <v>22.454545454545453</v>
      </c>
      <c r="G261" s="65"/>
      <c r="H261" s="69"/>
      <c r="I261" s="70"/>
      <c r="J261" s="70"/>
      <c r="K261" s="34" t="s">
        <v>65</v>
      </c>
      <c r="L261" s="77">
        <v>261</v>
      </c>
      <c r="M261" s="77"/>
      <c r="N261" s="72"/>
      <c r="O261" s="79" t="s">
        <v>349</v>
      </c>
      <c r="P261" s="81">
        <v>43615.62341435185</v>
      </c>
      <c r="Q261" s="79" t="s">
        <v>519</v>
      </c>
      <c r="R261" s="82" t="s">
        <v>654</v>
      </c>
      <c r="S261" s="79" t="s">
        <v>707</v>
      </c>
      <c r="T261" s="79" t="s">
        <v>766</v>
      </c>
      <c r="U261" s="79"/>
      <c r="V261" s="82" t="s">
        <v>894</v>
      </c>
      <c r="W261" s="81">
        <v>43615.62341435185</v>
      </c>
      <c r="X261" s="82" t="s">
        <v>1112</v>
      </c>
      <c r="Y261" s="79"/>
      <c r="Z261" s="79"/>
      <c r="AA261" s="85" t="s">
        <v>1388</v>
      </c>
      <c r="AB261" s="79"/>
      <c r="AC261" s="79" t="b">
        <v>0</v>
      </c>
      <c r="AD261" s="79">
        <v>0</v>
      </c>
      <c r="AE261" s="85" t="s">
        <v>1504</v>
      </c>
      <c r="AF261" s="79" t="b">
        <v>0</v>
      </c>
      <c r="AG261" s="79" t="s">
        <v>1553</v>
      </c>
      <c r="AH261" s="79"/>
      <c r="AI261" s="85" t="s">
        <v>1504</v>
      </c>
      <c r="AJ261" s="79" t="b">
        <v>0</v>
      </c>
      <c r="AK261" s="79">
        <v>1</v>
      </c>
      <c r="AL261" s="85" t="s">
        <v>1382</v>
      </c>
      <c r="AM261" s="79" t="s">
        <v>1564</v>
      </c>
      <c r="AN261" s="79" t="b">
        <v>0</v>
      </c>
      <c r="AO261" s="85" t="s">
        <v>1382</v>
      </c>
      <c r="AP261" s="79" t="s">
        <v>176</v>
      </c>
      <c r="AQ261" s="79">
        <v>0</v>
      </c>
      <c r="AR261" s="79">
        <v>0</v>
      </c>
      <c r="AS261" s="79"/>
      <c r="AT261" s="79"/>
      <c r="AU261" s="79"/>
      <c r="AV261" s="79"/>
      <c r="AW261" s="79"/>
      <c r="AX261" s="79"/>
      <c r="AY261" s="79"/>
      <c r="AZ261" s="79"/>
      <c r="BA261">
        <v>7</v>
      </c>
      <c r="BB261" s="78" t="str">
        <f>REPLACE(INDEX(GroupVertices[Group],MATCH(Edges[[#This Row],[Vertex 1]],GroupVertices[Vertex],0)),1,1,"")</f>
        <v>1</v>
      </c>
      <c r="BC261" s="78" t="str">
        <f>REPLACE(INDEX(GroupVertices[Group],MATCH(Edges[[#This Row],[Vertex 2]],GroupVertices[Vertex],0)),1,1,"")</f>
        <v>1</v>
      </c>
      <c r="BD261" s="48">
        <v>1</v>
      </c>
      <c r="BE261" s="49">
        <v>5.2631578947368425</v>
      </c>
      <c r="BF261" s="48">
        <v>0</v>
      </c>
      <c r="BG261" s="49">
        <v>0</v>
      </c>
      <c r="BH261" s="48">
        <v>0</v>
      </c>
      <c r="BI261" s="49">
        <v>0</v>
      </c>
      <c r="BJ261" s="48">
        <v>18</v>
      </c>
      <c r="BK261" s="49">
        <v>94.73684210526316</v>
      </c>
      <c r="BL261" s="48">
        <v>19</v>
      </c>
    </row>
    <row r="262" spans="1:64" ht="15">
      <c r="A262" s="64" t="s">
        <v>268</v>
      </c>
      <c r="B262" s="64" t="s">
        <v>283</v>
      </c>
      <c r="C262" s="65" t="s">
        <v>3733</v>
      </c>
      <c r="D262" s="66">
        <v>6.818181818181818</v>
      </c>
      <c r="E262" s="67" t="s">
        <v>136</v>
      </c>
      <c r="F262" s="68">
        <v>22.454545454545453</v>
      </c>
      <c r="G262" s="65"/>
      <c r="H262" s="69"/>
      <c r="I262" s="70"/>
      <c r="J262" s="70"/>
      <c r="K262" s="34" t="s">
        <v>65</v>
      </c>
      <c r="L262" s="77">
        <v>262</v>
      </c>
      <c r="M262" s="77"/>
      <c r="N262" s="72"/>
      <c r="O262" s="79" t="s">
        <v>349</v>
      </c>
      <c r="P262" s="81">
        <v>43615.73638888889</v>
      </c>
      <c r="Q262" s="79" t="s">
        <v>520</v>
      </c>
      <c r="R262" s="82" t="s">
        <v>653</v>
      </c>
      <c r="S262" s="79" t="s">
        <v>707</v>
      </c>
      <c r="T262" s="79" t="s">
        <v>763</v>
      </c>
      <c r="U262" s="79"/>
      <c r="V262" s="82" t="s">
        <v>894</v>
      </c>
      <c r="W262" s="81">
        <v>43615.73638888889</v>
      </c>
      <c r="X262" s="82" t="s">
        <v>1113</v>
      </c>
      <c r="Y262" s="79"/>
      <c r="Z262" s="79"/>
      <c r="AA262" s="85" t="s">
        <v>1389</v>
      </c>
      <c r="AB262" s="79"/>
      <c r="AC262" s="79" t="b">
        <v>0</v>
      </c>
      <c r="AD262" s="79">
        <v>0</v>
      </c>
      <c r="AE262" s="85" t="s">
        <v>1504</v>
      </c>
      <c r="AF262" s="79" t="b">
        <v>0</v>
      </c>
      <c r="AG262" s="79" t="s">
        <v>1553</v>
      </c>
      <c r="AH262" s="79"/>
      <c r="AI262" s="85" t="s">
        <v>1504</v>
      </c>
      <c r="AJ262" s="79" t="b">
        <v>0</v>
      </c>
      <c r="AK262" s="79">
        <v>1</v>
      </c>
      <c r="AL262" s="85" t="s">
        <v>1383</v>
      </c>
      <c r="AM262" s="79" t="s">
        <v>1564</v>
      </c>
      <c r="AN262" s="79" t="b">
        <v>0</v>
      </c>
      <c r="AO262" s="85" t="s">
        <v>1383</v>
      </c>
      <c r="AP262" s="79" t="s">
        <v>176</v>
      </c>
      <c r="AQ262" s="79">
        <v>0</v>
      </c>
      <c r="AR262" s="79">
        <v>0</v>
      </c>
      <c r="AS262" s="79"/>
      <c r="AT262" s="79"/>
      <c r="AU262" s="79"/>
      <c r="AV262" s="79"/>
      <c r="AW262" s="79"/>
      <c r="AX262" s="79"/>
      <c r="AY262" s="79"/>
      <c r="AZ262" s="79"/>
      <c r="BA262">
        <v>7</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13</v>
      </c>
      <c r="BK262" s="49">
        <v>100</v>
      </c>
      <c r="BL262" s="48">
        <v>13</v>
      </c>
    </row>
    <row r="263" spans="1:64" ht="15">
      <c r="A263" s="64" t="s">
        <v>268</v>
      </c>
      <c r="B263" s="64" t="s">
        <v>283</v>
      </c>
      <c r="C263" s="65" t="s">
        <v>3733</v>
      </c>
      <c r="D263" s="66">
        <v>6.818181818181818</v>
      </c>
      <c r="E263" s="67" t="s">
        <v>136</v>
      </c>
      <c r="F263" s="68">
        <v>22.454545454545453</v>
      </c>
      <c r="G263" s="65"/>
      <c r="H263" s="69"/>
      <c r="I263" s="70"/>
      <c r="J263" s="70"/>
      <c r="K263" s="34" t="s">
        <v>65</v>
      </c>
      <c r="L263" s="77">
        <v>263</v>
      </c>
      <c r="M263" s="77"/>
      <c r="N263" s="72"/>
      <c r="O263" s="79" t="s">
        <v>349</v>
      </c>
      <c r="P263" s="81">
        <v>43615.85162037037</v>
      </c>
      <c r="Q263" s="79" t="s">
        <v>521</v>
      </c>
      <c r="R263" s="82" t="s">
        <v>655</v>
      </c>
      <c r="S263" s="79" t="s">
        <v>707</v>
      </c>
      <c r="T263" s="79" t="s">
        <v>763</v>
      </c>
      <c r="U263" s="82" t="s">
        <v>818</v>
      </c>
      <c r="V263" s="82" t="s">
        <v>818</v>
      </c>
      <c r="W263" s="81">
        <v>43615.85162037037</v>
      </c>
      <c r="X263" s="82" t="s">
        <v>1114</v>
      </c>
      <c r="Y263" s="79"/>
      <c r="Z263" s="79"/>
      <c r="AA263" s="85" t="s">
        <v>1390</v>
      </c>
      <c r="AB263" s="79"/>
      <c r="AC263" s="79" t="b">
        <v>0</v>
      </c>
      <c r="AD263" s="79">
        <v>0</v>
      </c>
      <c r="AE263" s="85" t="s">
        <v>1504</v>
      </c>
      <c r="AF263" s="79" t="b">
        <v>0</v>
      </c>
      <c r="AG263" s="79" t="s">
        <v>1553</v>
      </c>
      <c r="AH263" s="79"/>
      <c r="AI263" s="85" t="s">
        <v>1504</v>
      </c>
      <c r="AJ263" s="79" t="b">
        <v>0</v>
      </c>
      <c r="AK263" s="79">
        <v>1</v>
      </c>
      <c r="AL263" s="85" t="s">
        <v>1384</v>
      </c>
      <c r="AM263" s="79" t="s">
        <v>1566</v>
      </c>
      <c r="AN263" s="79" t="b">
        <v>0</v>
      </c>
      <c r="AO263" s="85" t="s">
        <v>1384</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12</v>
      </c>
      <c r="BK263" s="49">
        <v>100</v>
      </c>
      <c r="BL263" s="48">
        <v>12</v>
      </c>
    </row>
    <row r="264" spans="1:64" ht="15">
      <c r="A264" s="64" t="s">
        <v>268</v>
      </c>
      <c r="B264" s="64" t="s">
        <v>283</v>
      </c>
      <c r="C264" s="65" t="s">
        <v>3733</v>
      </c>
      <c r="D264" s="66">
        <v>6.818181818181818</v>
      </c>
      <c r="E264" s="67" t="s">
        <v>136</v>
      </c>
      <c r="F264" s="68">
        <v>22.454545454545453</v>
      </c>
      <c r="G264" s="65"/>
      <c r="H264" s="69"/>
      <c r="I264" s="70"/>
      <c r="J264" s="70"/>
      <c r="K264" s="34" t="s">
        <v>65</v>
      </c>
      <c r="L264" s="77">
        <v>264</v>
      </c>
      <c r="M264" s="77"/>
      <c r="N264" s="72"/>
      <c r="O264" s="79" t="s">
        <v>349</v>
      </c>
      <c r="P264" s="81">
        <v>43616.555081018516</v>
      </c>
      <c r="Q264" s="79" t="s">
        <v>484</v>
      </c>
      <c r="R264" s="82" t="s">
        <v>643</v>
      </c>
      <c r="S264" s="79" t="s">
        <v>697</v>
      </c>
      <c r="T264" s="79"/>
      <c r="U264" s="79"/>
      <c r="V264" s="82" t="s">
        <v>894</v>
      </c>
      <c r="W264" s="81">
        <v>43616.555081018516</v>
      </c>
      <c r="X264" s="82" t="s">
        <v>1076</v>
      </c>
      <c r="Y264" s="79"/>
      <c r="Z264" s="79"/>
      <c r="AA264" s="85" t="s">
        <v>1352</v>
      </c>
      <c r="AB264" s="85" t="s">
        <v>1487</v>
      </c>
      <c r="AC264" s="79" t="b">
        <v>0</v>
      </c>
      <c r="AD264" s="79">
        <v>1</v>
      </c>
      <c r="AE264" s="85" t="s">
        <v>1532</v>
      </c>
      <c r="AF264" s="79" t="b">
        <v>0</v>
      </c>
      <c r="AG264" s="79" t="s">
        <v>1553</v>
      </c>
      <c r="AH264" s="79"/>
      <c r="AI264" s="85" t="s">
        <v>1504</v>
      </c>
      <c r="AJ264" s="79" t="b">
        <v>0</v>
      </c>
      <c r="AK264" s="79">
        <v>0</v>
      </c>
      <c r="AL264" s="85" t="s">
        <v>1504</v>
      </c>
      <c r="AM264" s="79" t="s">
        <v>1576</v>
      </c>
      <c r="AN264" s="79" t="b">
        <v>0</v>
      </c>
      <c r="AO264" s="85" t="s">
        <v>1487</v>
      </c>
      <c r="AP264" s="79" t="s">
        <v>176</v>
      </c>
      <c r="AQ264" s="79">
        <v>0</v>
      </c>
      <c r="AR264" s="79">
        <v>0</v>
      </c>
      <c r="AS264" s="79"/>
      <c r="AT264" s="79"/>
      <c r="AU264" s="79"/>
      <c r="AV264" s="79"/>
      <c r="AW264" s="79"/>
      <c r="AX264" s="79"/>
      <c r="AY264" s="79"/>
      <c r="AZ264" s="79"/>
      <c r="BA264">
        <v>7</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268</v>
      </c>
      <c r="B265" s="64" t="s">
        <v>283</v>
      </c>
      <c r="C265" s="65" t="s">
        <v>3733</v>
      </c>
      <c r="D265" s="66">
        <v>6.818181818181818</v>
      </c>
      <c r="E265" s="67" t="s">
        <v>136</v>
      </c>
      <c r="F265" s="68">
        <v>22.454545454545453</v>
      </c>
      <c r="G265" s="65"/>
      <c r="H265" s="69"/>
      <c r="I265" s="70"/>
      <c r="J265" s="70"/>
      <c r="K265" s="34" t="s">
        <v>65</v>
      </c>
      <c r="L265" s="77">
        <v>265</v>
      </c>
      <c r="M265" s="77"/>
      <c r="N265" s="72"/>
      <c r="O265" s="79" t="s">
        <v>349</v>
      </c>
      <c r="P265" s="81">
        <v>43616.82094907408</v>
      </c>
      <c r="Q265" s="79" t="s">
        <v>522</v>
      </c>
      <c r="R265" s="82" t="s">
        <v>656</v>
      </c>
      <c r="S265" s="79" t="s">
        <v>707</v>
      </c>
      <c r="T265" s="79" t="s">
        <v>765</v>
      </c>
      <c r="U265" s="79"/>
      <c r="V265" s="82" t="s">
        <v>894</v>
      </c>
      <c r="W265" s="81">
        <v>43616.82094907408</v>
      </c>
      <c r="X265" s="82" t="s">
        <v>1115</v>
      </c>
      <c r="Y265" s="79"/>
      <c r="Z265" s="79"/>
      <c r="AA265" s="85" t="s">
        <v>1391</v>
      </c>
      <c r="AB265" s="79"/>
      <c r="AC265" s="79" t="b">
        <v>0</v>
      </c>
      <c r="AD265" s="79">
        <v>0</v>
      </c>
      <c r="AE265" s="85" t="s">
        <v>1504</v>
      </c>
      <c r="AF265" s="79" t="b">
        <v>0</v>
      </c>
      <c r="AG265" s="79" t="s">
        <v>1553</v>
      </c>
      <c r="AH265" s="79"/>
      <c r="AI265" s="85" t="s">
        <v>1504</v>
      </c>
      <c r="AJ265" s="79" t="b">
        <v>0</v>
      </c>
      <c r="AK265" s="79">
        <v>2</v>
      </c>
      <c r="AL265" s="85" t="s">
        <v>1385</v>
      </c>
      <c r="AM265" s="79" t="s">
        <v>1564</v>
      </c>
      <c r="AN265" s="79" t="b">
        <v>0</v>
      </c>
      <c r="AO265" s="85" t="s">
        <v>1385</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1</v>
      </c>
      <c r="BC265" s="78" t="str">
        <f>REPLACE(INDEX(GroupVertices[Group],MATCH(Edges[[#This Row],[Vertex 2]],GroupVertices[Vertex],0)),1,1,"")</f>
        <v>1</v>
      </c>
      <c r="BD265" s="48">
        <v>1</v>
      </c>
      <c r="BE265" s="49">
        <v>5</v>
      </c>
      <c r="BF265" s="48">
        <v>0</v>
      </c>
      <c r="BG265" s="49">
        <v>0</v>
      </c>
      <c r="BH265" s="48">
        <v>0</v>
      </c>
      <c r="BI265" s="49">
        <v>0</v>
      </c>
      <c r="BJ265" s="48">
        <v>19</v>
      </c>
      <c r="BK265" s="49">
        <v>95</v>
      </c>
      <c r="BL265" s="48">
        <v>20</v>
      </c>
    </row>
    <row r="266" spans="1:64" ht="15">
      <c r="A266" s="64" t="s">
        <v>268</v>
      </c>
      <c r="B266" s="64" t="s">
        <v>283</v>
      </c>
      <c r="C266" s="65" t="s">
        <v>3733</v>
      </c>
      <c r="D266" s="66">
        <v>6.818181818181818</v>
      </c>
      <c r="E266" s="67" t="s">
        <v>136</v>
      </c>
      <c r="F266" s="68">
        <v>22.454545454545453</v>
      </c>
      <c r="G266" s="65"/>
      <c r="H266" s="69"/>
      <c r="I266" s="70"/>
      <c r="J266" s="70"/>
      <c r="K266" s="34" t="s">
        <v>65</v>
      </c>
      <c r="L266" s="77">
        <v>266</v>
      </c>
      <c r="M266" s="77"/>
      <c r="N266" s="72"/>
      <c r="O266" s="79" t="s">
        <v>349</v>
      </c>
      <c r="P266" s="81">
        <v>43619.76876157407</v>
      </c>
      <c r="Q266" s="79" t="s">
        <v>523</v>
      </c>
      <c r="R266" s="82" t="s">
        <v>657</v>
      </c>
      <c r="S266" s="79" t="s">
        <v>707</v>
      </c>
      <c r="T266" s="79" t="s">
        <v>763</v>
      </c>
      <c r="U266" s="79"/>
      <c r="V266" s="82" t="s">
        <v>894</v>
      </c>
      <c r="W266" s="81">
        <v>43619.76876157407</v>
      </c>
      <c r="X266" s="82" t="s">
        <v>1116</v>
      </c>
      <c r="Y266" s="79"/>
      <c r="Z266" s="79"/>
      <c r="AA266" s="85" t="s">
        <v>1392</v>
      </c>
      <c r="AB266" s="79"/>
      <c r="AC266" s="79" t="b">
        <v>0</v>
      </c>
      <c r="AD266" s="79">
        <v>0</v>
      </c>
      <c r="AE266" s="85" t="s">
        <v>1504</v>
      </c>
      <c r="AF266" s="79" t="b">
        <v>0</v>
      </c>
      <c r="AG266" s="79" t="s">
        <v>1553</v>
      </c>
      <c r="AH266" s="79"/>
      <c r="AI266" s="85" t="s">
        <v>1504</v>
      </c>
      <c r="AJ266" s="79" t="b">
        <v>0</v>
      </c>
      <c r="AK266" s="79">
        <v>2</v>
      </c>
      <c r="AL266" s="85" t="s">
        <v>1386</v>
      </c>
      <c r="AM266" s="79" t="s">
        <v>1566</v>
      </c>
      <c r="AN266" s="79" t="b">
        <v>0</v>
      </c>
      <c r="AO266" s="85" t="s">
        <v>1386</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1</v>
      </c>
      <c r="BC266" s="78" t="str">
        <f>REPLACE(INDEX(GroupVertices[Group],MATCH(Edges[[#This Row],[Vertex 2]],GroupVertices[Vertex],0)),1,1,"")</f>
        <v>1</v>
      </c>
      <c r="BD266" s="48">
        <v>1</v>
      </c>
      <c r="BE266" s="49">
        <v>5.555555555555555</v>
      </c>
      <c r="BF266" s="48">
        <v>0</v>
      </c>
      <c r="BG266" s="49">
        <v>0</v>
      </c>
      <c r="BH266" s="48">
        <v>0</v>
      </c>
      <c r="BI266" s="49">
        <v>0</v>
      </c>
      <c r="BJ266" s="48">
        <v>17</v>
      </c>
      <c r="BK266" s="49">
        <v>94.44444444444444</v>
      </c>
      <c r="BL266" s="48">
        <v>18</v>
      </c>
    </row>
    <row r="267" spans="1:64" ht="15">
      <c r="A267" s="64" t="s">
        <v>247</v>
      </c>
      <c r="B267" s="64" t="s">
        <v>306</v>
      </c>
      <c r="C267" s="65" t="s">
        <v>3727</v>
      </c>
      <c r="D267" s="66">
        <v>3</v>
      </c>
      <c r="E267" s="67" t="s">
        <v>132</v>
      </c>
      <c r="F267" s="68">
        <v>35</v>
      </c>
      <c r="G267" s="65"/>
      <c r="H267" s="69"/>
      <c r="I267" s="70"/>
      <c r="J267" s="70"/>
      <c r="K267" s="34" t="s">
        <v>65</v>
      </c>
      <c r="L267" s="77">
        <v>267</v>
      </c>
      <c r="M267" s="77"/>
      <c r="N267" s="72"/>
      <c r="O267" s="79" t="s">
        <v>349</v>
      </c>
      <c r="P267" s="81">
        <v>43621.11734953704</v>
      </c>
      <c r="Q267" s="79" t="s">
        <v>524</v>
      </c>
      <c r="R267" s="82" t="s">
        <v>658</v>
      </c>
      <c r="S267" s="79" t="s">
        <v>708</v>
      </c>
      <c r="T267" s="79" t="s">
        <v>767</v>
      </c>
      <c r="U267" s="82" t="s">
        <v>821</v>
      </c>
      <c r="V267" s="82" t="s">
        <v>821</v>
      </c>
      <c r="W267" s="81">
        <v>43621.11734953704</v>
      </c>
      <c r="X267" s="82" t="s">
        <v>1117</v>
      </c>
      <c r="Y267" s="79"/>
      <c r="Z267" s="79"/>
      <c r="AA267" s="85" t="s">
        <v>1393</v>
      </c>
      <c r="AB267" s="79"/>
      <c r="AC267" s="79" t="b">
        <v>0</v>
      </c>
      <c r="AD267" s="79">
        <v>0</v>
      </c>
      <c r="AE267" s="85" t="s">
        <v>1504</v>
      </c>
      <c r="AF267" s="79" t="b">
        <v>0</v>
      </c>
      <c r="AG267" s="79" t="s">
        <v>1553</v>
      </c>
      <c r="AH267" s="79"/>
      <c r="AI267" s="85" t="s">
        <v>1504</v>
      </c>
      <c r="AJ267" s="79" t="b">
        <v>0</v>
      </c>
      <c r="AK267" s="79">
        <v>0</v>
      </c>
      <c r="AL267" s="85" t="s">
        <v>1504</v>
      </c>
      <c r="AM267" s="79" t="s">
        <v>1567</v>
      </c>
      <c r="AN267" s="79" t="b">
        <v>0</v>
      </c>
      <c r="AO267" s="85" t="s">
        <v>1393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268</v>
      </c>
      <c r="B268" s="64" t="s">
        <v>306</v>
      </c>
      <c r="C268" s="65" t="s">
        <v>3727</v>
      </c>
      <c r="D268" s="66">
        <v>3</v>
      </c>
      <c r="E268" s="67" t="s">
        <v>132</v>
      </c>
      <c r="F268" s="68">
        <v>35</v>
      </c>
      <c r="G268" s="65"/>
      <c r="H268" s="69"/>
      <c r="I268" s="70"/>
      <c r="J268" s="70"/>
      <c r="K268" s="34" t="s">
        <v>65</v>
      </c>
      <c r="L268" s="77">
        <v>268</v>
      </c>
      <c r="M268" s="77"/>
      <c r="N268" s="72"/>
      <c r="O268" s="79" t="s">
        <v>349</v>
      </c>
      <c r="P268" s="81">
        <v>43619.880532407406</v>
      </c>
      <c r="Q268" s="79" t="s">
        <v>525</v>
      </c>
      <c r="R268" s="79" t="s">
        <v>659</v>
      </c>
      <c r="S268" s="79" t="s">
        <v>709</v>
      </c>
      <c r="T268" s="79"/>
      <c r="U268" s="79"/>
      <c r="V268" s="82" t="s">
        <v>894</v>
      </c>
      <c r="W268" s="81">
        <v>43619.880532407406</v>
      </c>
      <c r="X268" s="82" t="s">
        <v>1118</v>
      </c>
      <c r="Y268" s="79"/>
      <c r="Z268" s="79"/>
      <c r="AA268" s="85" t="s">
        <v>1394</v>
      </c>
      <c r="AB268" s="79"/>
      <c r="AC268" s="79" t="b">
        <v>0</v>
      </c>
      <c r="AD268" s="79">
        <v>1</v>
      </c>
      <c r="AE268" s="85" t="s">
        <v>1542</v>
      </c>
      <c r="AF268" s="79" t="b">
        <v>0</v>
      </c>
      <c r="AG268" s="79" t="s">
        <v>1553</v>
      </c>
      <c r="AH268" s="79"/>
      <c r="AI268" s="85" t="s">
        <v>1504</v>
      </c>
      <c r="AJ268" s="79" t="b">
        <v>0</v>
      </c>
      <c r="AK268" s="79">
        <v>0</v>
      </c>
      <c r="AL268" s="85" t="s">
        <v>1504</v>
      </c>
      <c r="AM268" s="79" t="s">
        <v>1564</v>
      </c>
      <c r="AN268" s="79" t="b">
        <v>0</v>
      </c>
      <c r="AO268" s="85" t="s">
        <v>1394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4</v>
      </c>
      <c r="BD268" s="48"/>
      <c r="BE268" s="49"/>
      <c r="BF268" s="48"/>
      <c r="BG268" s="49"/>
      <c r="BH268" s="48"/>
      <c r="BI268" s="49"/>
      <c r="BJ268" s="48"/>
      <c r="BK268" s="49"/>
      <c r="BL268" s="48"/>
    </row>
    <row r="269" spans="1:64" ht="15">
      <c r="A269" s="64" t="s">
        <v>268</v>
      </c>
      <c r="B269" s="64" t="s">
        <v>344</v>
      </c>
      <c r="C269" s="65" t="s">
        <v>3727</v>
      </c>
      <c r="D269" s="66">
        <v>3</v>
      </c>
      <c r="E269" s="67" t="s">
        <v>132</v>
      </c>
      <c r="F269" s="68">
        <v>35</v>
      </c>
      <c r="G269" s="65"/>
      <c r="H269" s="69"/>
      <c r="I269" s="70"/>
      <c r="J269" s="70"/>
      <c r="K269" s="34" t="s">
        <v>65</v>
      </c>
      <c r="L269" s="77">
        <v>269</v>
      </c>
      <c r="M269" s="77"/>
      <c r="N269" s="72"/>
      <c r="O269" s="79" t="s">
        <v>350</v>
      </c>
      <c r="P269" s="81">
        <v>43619.880532407406</v>
      </c>
      <c r="Q269" s="79" t="s">
        <v>525</v>
      </c>
      <c r="R269" s="79" t="s">
        <v>659</v>
      </c>
      <c r="S269" s="79" t="s">
        <v>709</v>
      </c>
      <c r="T269" s="79"/>
      <c r="U269" s="79"/>
      <c r="V269" s="82" t="s">
        <v>894</v>
      </c>
      <c r="W269" s="81">
        <v>43619.880532407406</v>
      </c>
      <c r="X269" s="82" t="s">
        <v>1118</v>
      </c>
      <c r="Y269" s="79"/>
      <c r="Z269" s="79"/>
      <c r="AA269" s="85" t="s">
        <v>1394</v>
      </c>
      <c r="AB269" s="79"/>
      <c r="AC269" s="79" t="b">
        <v>0</v>
      </c>
      <c r="AD269" s="79">
        <v>1</v>
      </c>
      <c r="AE269" s="85" t="s">
        <v>1542</v>
      </c>
      <c r="AF269" s="79" t="b">
        <v>0</v>
      </c>
      <c r="AG269" s="79" t="s">
        <v>1553</v>
      </c>
      <c r="AH269" s="79"/>
      <c r="AI269" s="85" t="s">
        <v>1504</v>
      </c>
      <c r="AJ269" s="79" t="b">
        <v>0</v>
      </c>
      <c r="AK269" s="79">
        <v>0</v>
      </c>
      <c r="AL269" s="85" t="s">
        <v>1504</v>
      </c>
      <c r="AM269" s="79" t="s">
        <v>1564</v>
      </c>
      <c r="AN269" s="79" t="b">
        <v>0</v>
      </c>
      <c r="AO269" s="85" t="s">
        <v>1394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30</v>
      </c>
      <c r="BK269" s="49">
        <v>100</v>
      </c>
      <c r="BL269" s="48">
        <v>30</v>
      </c>
    </row>
    <row r="270" spans="1:64" ht="15">
      <c r="A270" s="64" t="s">
        <v>268</v>
      </c>
      <c r="B270" s="64" t="s">
        <v>345</v>
      </c>
      <c r="C270" s="65" t="s">
        <v>3727</v>
      </c>
      <c r="D270" s="66">
        <v>3</v>
      </c>
      <c r="E270" s="67" t="s">
        <v>132</v>
      </c>
      <c r="F270" s="68">
        <v>35</v>
      </c>
      <c r="G270" s="65"/>
      <c r="H270" s="69"/>
      <c r="I270" s="70"/>
      <c r="J270" s="70"/>
      <c r="K270" s="34" t="s">
        <v>65</v>
      </c>
      <c r="L270" s="77">
        <v>270</v>
      </c>
      <c r="M270" s="77"/>
      <c r="N270" s="72"/>
      <c r="O270" s="79" t="s">
        <v>349</v>
      </c>
      <c r="P270" s="81">
        <v>43621.67701388889</v>
      </c>
      <c r="Q270" s="79" t="s">
        <v>526</v>
      </c>
      <c r="R270" s="82" t="s">
        <v>660</v>
      </c>
      <c r="S270" s="79" t="s">
        <v>710</v>
      </c>
      <c r="T270" s="79" t="s">
        <v>768</v>
      </c>
      <c r="U270" s="79"/>
      <c r="V270" s="82" t="s">
        <v>894</v>
      </c>
      <c r="W270" s="81">
        <v>43621.67701388889</v>
      </c>
      <c r="X270" s="82" t="s">
        <v>1119</v>
      </c>
      <c r="Y270" s="79"/>
      <c r="Z270" s="79"/>
      <c r="AA270" s="85" t="s">
        <v>1395</v>
      </c>
      <c r="AB270" s="79"/>
      <c r="AC270" s="79" t="b">
        <v>0</v>
      </c>
      <c r="AD270" s="79">
        <v>0</v>
      </c>
      <c r="AE270" s="85" t="s">
        <v>1504</v>
      </c>
      <c r="AF270" s="79" t="b">
        <v>0</v>
      </c>
      <c r="AG270" s="79" t="s">
        <v>1553</v>
      </c>
      <c r="AH270" s="79"/>
      <c r="AI270" s="85" t="s">
        <v>1504</v>
      </c>
      <c r="AJ270" s="79" t="b">
        <v>0</v>
      </c>
      <c r="AK270" s="79">
        <v>0</v>
      </c>
      <c r="AL270" s="85" t="s">
        <v>1504</v>
      </c>
      <c r="AM270" s="79" t="s">
        <v>1579</v>
      </c>
      <c r="AN270" s="79" t="b">
        <v>0</v>
      </c>
      <c r="AO270" s="85" t="s">
        <v>1395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3.0303030303030303</v>
      </c>
      <c r="BF270" s="48">
        <v>0</v>
      </c>
      <c r="BG270" s="49">
        <v>0</v>
      </c>
      <c r="BH270" s="48">
        <v>0</v>
      </c>
      <c r="BI270" s="49">
        <v>0</v>
      </c>
      <c r="BJ270" s="48">
        <v>32</v>
      </c>
      <c r="BK270" s="49">
        <v>96.96969696969697</v>
      </c>
      <c r="BL270" s="48">
        <v>33</v>
      </c>
    </row>
    <row r="271" spans="1:64" ht="15">
      <c r="A271" s="64" t="s">
        <v>284</v>
      </c>
      <c r="B271" s="64" t="s">
        <v>268</v>
      </c>
      <c r="C271" s="65" t="s">
        <v>3727</v>
      </c>
      <c r="D271" s="66">
        <v>3</v>
      </c>
      <c r="E271" s="67" t="s">
        <v>132</v>
      </c>
      <c r="F271" s="68">
        <v>35</v>
      </c>
      <c r="G271" s="65"/>
      <c r="H271" s="69"/>
      <c r="I271" s="70"/>
      <c r="J271" s="70"/>
      <c r="K271" s="34" t="s">
        <v>66</v>
      </c>
      <c r="L271" s="77">
        <v>271</v>
      </c>
      <c r="M271" s="77"/>
      <c r="N271" s="72"/>
      <c r="O271" s="79" t="s">
        <v>350</v>
      </c>
      <c r="P271" s="81">
        <v>43623.52061342593</v>
      </c>
      <c r="Q271" s="79" t="s">
        <v>527</v>
      </c>
      <c r="R271" s="79"/>
      <c r="S271" s="79"/>
      <c r="T271" s="79"/>
      <c r="U271" s="79"/>
      <c r="V271" s="82" t="s">
        <v>904</v>
      </c>
      <c r="W271" s="81">
        <v>43623.52061342593</v>
      </c>
      <c r="X271" s="82" t="s">
        <v>1120</v>
      </c>
      <c r="Y271" s="79"/>
      <c r="Z271" s="79"/>
      <c r="AA271" s="85" t="s">
        <v>1396</v>
      </c>
      <c r="AB271" s="85" t="s">
        <v>1397</v>
      </c>
      <c r="AC271" s="79" t="b">
        <v>0</v>
      </c>
      <c r="AD271" s="79">
        <v>0</v>
      </c>
      <c r="AE271" s="85" t="s">
        <v>1505</v>
      </c>
      <c r="AF271" s="79" t="b">
        <v>0</v>
      </c>
      <c r="AG271" s="79" t="s">
        <v>1553</v>
      </c>
      <c r="AH271" s="79"/>
      <c r="AI271" s="85" t="s">
        <v>1504</v>
      </c>
      <c r="AJ271" s="79" t="b">
        <v>0</v>
      </c>
      <c r="AK271" s="79">
        <v>0</v>
      </c>
      <c r="AL271" s="85" t="s">
        <v>1504</v>
      </c>
      <c r="AM271" s="79" t="s">
        <v>1566</v>
      </c>
      <c r="AN271" s="79" t="b">
        <v>0</v>
      </c>
      <c r="AO271" s="85" t="s">
        <v>1397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1</v>
      </c>
      <c r="BE271" s="49">
        <v>16.666666666666668</v>
      </c>
      <c r="BF271" s="48">
        <v>0</v>
      </c>
      <c r="BG271" s="49">
        <v>0</v>
      </c>
      <c r="BH271" s="48">
        <v>0</v>
      </c>
      <c r="BI271" s="49">
        <v>0</v>
      </c>
      <c r="BJ271" s="48">
        <v>5</v>
      </c>
      <c r="BK271" s="49">
        <v>83.33333333333333</v>
      </c>
      <c r="BL271" s="48">
        <v>6</v>
      </c>
    </row>
    <row r="272" spans="1:64" ht="15">
      <c r="A272" s="64" t="s">
        <v>268</v>
      </c>
      <c r="B272" s="64" t="s">
        <v>284</v>
      </c>
      <c r="C272" s="65" t="s">
        <v>3727</v>
      </c>
      <c r="D272" s="66">
        <v>3</v>
      </c>
      <c r="E272" s="67" t="s">
        <v>132</v>
      </c>
      <c r="F272" s="68">
        <v>35</v>
      </c>
      <c r="G272" s="65"/>
      <c r="H272" s="69"/>
      <c r="I272" s="70"/>
      <c r="J272" s="70"/>
      <c r="K272" s="34" t="s">
        <v>66</v>
      </c>
      <c r="L272" s="77">
        <v>272</v>
      </c>
      <c r="M272" s="77"/>
      <c r="N272" s="72"/>
      <c r="O272" s="79" t="s">
        <v>350</v>
      </c>
      <c r="P272" s="81">
        <v>43623.48342592592</v>
      </c>
      <c r="Q272" s="79" t="s">
        <v>528</v>
      </c>
      <c r="R272" s="79"/>
      <c r="S272" s="79"/>
      <c r="T272" s="79"/>
      <c r="U272" s="79"/>
      <c r="V272" s="82" t="s">
        <v>894</v>
      </c>
      <c r="W272" s="81">
        <v>43623.48342592592</v>
      </c>
      <c r="X272" s="82" t="s">
        <v>1121</v>
      </c>
      <c r="Y272" s="79"/>
      <c r="Z272" s="79"/>
      <c r="AA272" s="85" t="s">
        <v>1397</v>
      </c>
      <c r="AB272" s="85" t="s">
        <v>1495</v>
      </c>
      <c r="AC272" s="79" t="b">
        <v>0</v>
      </c>
      <c r="AD272" s="79">
        <v>1</v>
      </c>
      <c r="AE272" s="85" t="s">
        <v>1543</v>
      </c>
      <c r="AF272" s="79" t="b">
        <v>0</v>
      </c>
      <c r="AG272" s="79" t="s">
        <v>1553</v>
      </c>
      <c r="AH272" s="79"/>
      <c r="AI272" s="85" t="s">
        <v>1504</v>
      </c>
      <c r="AJ272" s="79" t="b">
        <v>0</v>
      </c>
      <c r="AK272" s="79">
        <v>0</v>
      </c>
      <c r="AL272" s="85" t="s">
        <v>1504</v>
      </c>
      <c r="AM272" s="79" t="s">
        <v>1566</v>
      </c>
      <c r="AN272" s="79" t="b">
        <v>0</v>
      </c>
      <c r="AO272" s="85" t="s">
        <v>1495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1</v>
      </c>
      <c r="BE272" s="49">
        <v>11.11111111111111</v>
      </c>
      <c r="BF272" s="48">
        <v>0</v>
      </c>
      <c r="BG272" s="49">
        <v>0</v>
      </c>
      <c r="BH272" s="48">
        <v>0</v>
      </c>
      <c r="BI272" s="49">
        <v>0</v>
      </c>
      <c r="BJ272" s="48">
        <v>8</v>
      </c>
      <c r="BK272" s="49">
        <v>88.88888888888889</v>
      </c>
      <c r="BL272" s="48">
        <v>9</v>
      </c>
    </row>
    <row r="273" spans="1:64" ht="15">
      <c r="A273" s="64" t="s">
        <v>268</v>
      </c>
      <c r="B273" s="64" t="s">
        <v>346</v>
      </c>
      <c r="C273" s="65" t="s">
        <v>3727</v>
      </c>
      <c r="D273" s="66">
        <v>3</v>
      </c>
      <c r="E273" s="67" t="s">
        <v>132</v>
      </c>
      <c r="F273" s="68">
        <v>35</v>
      </c>
      <c r="G273" s="65"/>
      <c r="H273" s="69"/>
      <c r="I273" s="70"/>
      <c r="J273" s="70"/>
      <c r="K273" s="34" t="s">
        <v>65</v>
      </c>
      <c r="L273" s="77">
        <v>273</v>
      </c>
      <c r="M273" s="77"/>
      <c r="N273" s="72"/>
      <c r="O273" s="79" t="s">
        <v>349</v>
      </c>
      <c r="P273" s="81">
        <v>43626.624918981484</v>
      </c>
      <c r="Q273" s="79" t="s">
        <v>529</v>
      </c>
      <c r="R273" s="82" t="s">
        <v>660</v>
      </c>
      <c r="S273" s="79" t="s">
        <v>710</v>
      </c>
      <c r="T273" s="79" t="s">
        <v>769</v>
      </c>
      <c r="U273" s="79"/>
      <c r="V273" s="82" t="s">
        <v>894</v>
      </c>
      <c r="W273" s="81">
        <v>43626.624918981484</v>
      </c>
      <c r="X273" s="82" t="s">
        <v>1122</v>
      </c>
      <c r="Y273" s="79"/>
      <c r="Z273" s="79"/>
      <c r="AA273" s="85" t="s">
        <v>1398</v>
      </c>
      <c r="AB273" s="79"/>
      <c r="AC273" s="79" t="b">
        <v>0</v>
      </c>
      <c r="AD273" s="79">
        <v>1</v>
      </c>
      <c r="AE273" s="85" t="s">
        <v>1504</v>
      </c>
      <c r="AF273" s="79" t="b">
        <v>0</v>
      </c>
      <c r="AG273" s="79" t="s">
        <v>1553</v>
      </c>
      <c r="AH273" s="79"/>
      <c r="AI273" s="85" t="s">
        <v>1504</v>
      </c>
      <c r="AJ273" s="79" t="b">
        <v>0</v>
      </c>
      <c r="AK273" s="79">
        <v>0</v>
      </c>
      <c r="AL273" s="85" t="s">
        <v>1504</v>
      </c>
      <c r="AM273" s="79" t="s">
        <v>1564</v>
      </c>
      <c r="AN273" s="79" t="b">
        <v>0</v>
      </c>
      <c r="AO273" s="85" t="s">
        <v>1398</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1</v>
      </c>
      <c r="BE273" s="49">
        <v>3.125</v>
      </c>
      <c r="BF273" s="48">
        <v>0</v>
      </c>
      <c r="BG273" s="49">
        <v>0</v>
      </c>
      <c r="BH273" s="48">
        <v>0</v>
      </c>
      <c r="BI273" s="49">
        <v>0</v>
      </c>
      <c r="BJ273" s="48">
        <v>31</v>
      </c>
      <c r="BK273" s="49">
        <v>96.875</v>
      </c>
      <c r="BL273" s="48">
        <v>32</v>
      </c>
    </row>
    <row r="274" spans="1:64" ht="15">
      <c r="A274" s="64" t="s">
        <v>268</v>
      </c>
      <c r="B274" s="64" t="s">
        <v>347</v>
      </c>
      <c r="C274" s="65" t="s">
        <v>3728</v>
      </c>
      <c r="D274" s="66">
        <v>3.6363636363636362</v>
      </c>
      <c r="E274" s="67" t="s">
        <v>136</v>
      </c>
      <c r="F274" s="68">
        <v>32.90909090909091</v>
      </c>
      <c r="G274" s="65"/>
      <c r="H274" s="69"/>
      <c r="I274" s="70"/>
      <c r="J274" s="70"/>
      <c r="K274" s="34" t="s">
        <v>65</v>
      </c>
      <c r="L274" s="77">
        <v>274</v>
      </c>
      <c r="M274" s="77"/>
      <c r="N274" s="72"/>
      <c r="O274" s="79" t="s">
        <v>349</v>
      </c>
      <c r="P274" s="81">
        <v>43619.91667824074</v>
      </c>
      <c r="Q274" s="79" t="s">
        <v>530</v>
      </c>
      <c r="R274" s="82" t="s">
        <v>661</v>
      </c>
      <c r="S274" s="79" t="s">
        <v>711</v>
      </c>
      <c r="T274" s="79"/>
      <c r="U274" s="82" t="s">
        <v>822</v>
      </c>
      <c r="V274" s="82" t="s">
        <v>822</v>
      </c>
      <c r="W274" s="81">
        <v>43619.91667824074</v>
      </c>
      <c r="X274" s="82" t="s">
        <v>1123</v>
      </c>
      <c r="Y274" s="79"/>
      <c r="Z274" s="79"/>
      <c r="AA274" s="85" t="s">
        <v>1399</v>
      </c>
      <c r="AB274" s="79"/>
      <c r="AC274" s="79" t="b">
        <v>0</v>
      </c>
      <c r="AD274" s="79">
        <v>0</v>
      </c>
      <c r="AE274" s="85" t="s">
        <v>1504</v>
      </c>
      <c r="AF274" s="79" t="b">
        <v>0</v>
      </c>
      <c r="AG274" s="79" t="s">
        <v>1553</v>
      </c>
      <c r="AH274" s="79"/>
      <c r="AI274" s="85" t="s">
        <v>1504</v>
      </c>
      <c r="AJ274" s="79" t="b">
        <v>0</v>
      </c>
      <c r="AK274" s="79">
        <v>0</v>
      </c>
      <c r="AL274" s="85" t="s">
        <v>1504</v>
      </c>
      <c r="AM274" s="79" t="s">
        <v>1580</v>
      </c>
      <c r="AN274" s="79" t="b">
        <v>0</v>
      </c>
      <c r="AO274" s="85" t="s">
        <v>1399</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v>2</v>
      </c>
      <c r="BE274" s="49">
        <v>7.6923076923076925</v>
      </c>
      <c r="BF274" s="48">
        <v>0</v>
      </c>
      <c r="BG274" s="49">
        <v>0</v>
      </c>
      <c r="BH274" s="48">
        <v>0</v>
      </c>
      <c r="BI274" s="49">
        <v>0</v>
      </c>
      <c r="BJ274" s="48">
        <v>24</v>
      </c>
      <c r="BK274" s="49">
        <v>92.3076923076923</v>
      </c>
      <c r="BL274" s="48">
        <v>26</v>
      </c>
    </row>
    <row r="275" spans="1:64" ht="15">
      <c r="A275" s="64" t="s">
        <v>268</v>
      </c>
      <c r="B275" s="64" t="s">
        <v>347</v>
      </c>
      <c r="C275" s="65" t="s">
        <v>3728</v>
      </c>
      <c r="D275" s="66">
        <v>3.6363636363636362</v>
      </c>
      <c r="E275" s="67" t="s">
        <v>136</v>
      </c>
      <c r="F275" s="68">
        <v>32.90909090909091</v>
      </c>
      <c r="G275" s="65"/>
      <c r="H275" s="69"/>
      <c r="I275" s="70"/>
      <c r="J275" s="70"/>
      <c r="K275" s="34" t="s">
        <v>65</v>
      </c>
      <c r="L275" s="77">
        <v>275</v>
      </c>
      <c r="M275" s="77"/>
      <c r="N275" s="72"/>
      <c r="O275" s="79" t="s">
        <v>349</v>
      </c>
      <c r="P275" s="81">
        <v>43626.62668981482</v>
      </c>
      <c r="Q275" s="79" t="s">
        <v>531</v>
      </c>
      <c r="R275" s="79"/>
      <c r="S275" s="79"/>
      <c r="T275" s="79"/>
      <c r="U275" s="79"/>
      <c r="V275" s="82" t="s">
        <v>894</v>
      </c>
      <c r="W275" s="81">
        <v>43626.62668981482</v>
      </c>
      <c r="X275" s="82" t="s">
        <v>1124</v>
      </c>
      <c r="Y275" s="79"/>
      <c r="Z275" s="79"/>
      <c r="AA275" s="85" t="s">
        <v>1400</v>
      </c>
      <c r="AB275" s="85" t="s">
        <v>1496</v>
      </c>
      <c r="AC275" s="79" t="b">
        <v>0</v>
      </c>
      <c r="AD275" s="79">
        <v>0</v>
      </c>
      <c r="AE275" s="85" t="s">
        <v>1544</v>
      </c>
      <c r="AF275" s="79" t="b">
        <v>0</v>
      </c>
      <c r="AG275" s="79" t="s">
        <v>1553</v>
      </c>
      <c r="AH275" s="79"/>
      <c r="AI275" s="85" t="s">
        <v>1504</v>
      </c>
      <c r="AJ275" s="79" t="b">
        <v>0</v>
      </c>
      <c r="AK275" s="79">
        <v>0</v>
      </c>
      <c r="AL275" s="85" t="s">
        <v>1504</v>
      </c>
      <c r="AM275" s="79" t="s">
        <v>1564</v>
      </c>
      <c r="AN275" s="79" t="b">
        <v>0</v>
      </c>
      <c r="AO275" s="85" t="s">
        <v>1496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11</v>
      </c>
      <c r="BK275" s="49">
        <v>100</v>
      </c>
      <c r="BL275" s="48">
        <v>11</v>
      </c>
    </row>
    <row r="276" spans="1:64" ht="15">
      <c r="A276" s="64" t="s">
        <v>285</v>
      </c>
      <c r="B276" s="64" t="s">
        <v>268</v>
      </c>
      <c r="C276" s="65" t="s">
        <v>3727</v>
      </c>
      <c r="D276" s="66">
        <v>3</v>
      </c>
      <c r="E276" s="67" t="s">
        <v>132</v>
      </c>
      <c r="F276" s="68">
        <v>35</v>
      </c>
      <c r="G276" s="65"/>
      <c r="H276" s="69"/>
      <c r="I276" s="70"/>
      <c r="J276" s="70"/>
      <c r="K276" s="34" t="s">
        <v>66</v>
      </c>
      <c r="L276" s="77">
        <v>276</v>
      </c>
      <c r="M276" s="77"/>
      <c r="N276" s="72"/>
      <c r="O276" s="79" t="s">
        <v>350</v>
      </c>
      <c r="P276" s="81">
        <v>43616.54143518519</v>
      </c>
      <c r="Q276" s="79" t="s">
        <v>532</v>
      </c>
      <c r="R276" s="79"/>
      <c r="S276" s="79"/>
      <c r="T276" s="79"/>
      <c r="U276" s="79"/>
      <c r="V276" s="82" t="s">
        <v>905</v>
      </c>
      <c r="W276" s="81">
        <v>43616.54143518519</v>
      </c>
      <c r="X276" s="82" t="s">
        <v>1125</v>
      </c>
      <c r="Y276" s="79"/>
      <c r="Z276" s="79"/>
      <c r="AA276" s="85" t="s">
        <v>1401</v>
      </c>
      <c r="AB276" s="85" t="s">
        <v>1402</v>
      </c>
      <c r="AC276" s="79" t="b">
        <v>0</v>
      </c>
      <c r="AD276" s="79">
        <v>3</v>
      </c>
      <c r="AE276" s="85" t="s">
        <v>1505</v>
      </c>
      <c r="AF276" s="79" t="b">
        <v>0</v>
      </c>
      <c r="AG276" s="79" t="s">
        <v>1553</v>
      </c>
      <c r="AH276" s="79"/>
      <c r="AI276" s="85" t="s">
        <v>1504</v>
      </c>
      <c r="AJ276" s="79" t="b">
        <v>0</v>
      </c>
      <c r="AK276" s="79">
        <v>0</v>
      </c>
      <c r="AL276" s="85" t="s">
        <v>1504</v>
      </c>
      <c r="AM276" s="79" t="s">
        <v>1566</v>
      </c>
      <c r="AN276" s="79" t="b">
        <v>0</v>
      </c>
      <c r="AO276" s="85" t="s">
        <v>1402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1</v>
      </c>
      <c r="BE276" s="49">
        <v>11.11111111111111</v>
      </c>
      <c r="BF276" s="48">
        <v>0</v>
      </c>
      <c r="BG276" s="49">
        <v>0</v>
      </c>
      <c r="BH276" s="48">
        <v>0</v>
      </c>
      <c r="BI276" s="49">
        <v>0</v>
      </c>
      <c r="BJ276" s="48">
        <v>8</v>
      </c>
      <c r="BK276" s="49">
        <v>88.88888888888889</v>
      </c>
      <c r="BL276" s="48">
        <v>9</v>
      </c>
    </row>
    <row r="277" spans="1:64" ht="15">
      <c r="A277" s="64" t="s">
        <v>268</v>
      </c>
      <c r="B277" s="64" t="s">
        <v>285</v>
      </c>
      <c r="C277" s="65" t="s">
        <v>3727</v>
      </c>
      <c r="D277" s="66">
        <v>3</v>
      </c>
      <c r="E277" s="67" t="s">
        <v>132</v>
      </c>
      <c r="F277" s="68">
        <v>35</v>
      </c>
      <c r="G277" s="65"/>
      <c r="H277" s="69"/>
      <c r="I277" s="70"/>
      <c r="J277" s="70"/>
      <c r="K277" s="34" t="s">
        <v>66</v>
      </c>
      <c r="L277" s="77">
        <v>277</v>
      </c>
      <c r="M277" s="77"/>
      <c r="N277" s="72"/>
      <c r="O277" s="79" t="s">
        <v>349</v>
      </c>
      <c r="P277" s="81">
        <v>43614.8794212963</v>
      </c>
      <c r="Q277" s="79" t="s">
        <v>518</v>
      </c>
      <c r="R277" s="79"/>
      <c r="S277" s="79"/>
      <c r="T277" s="79"/>
      <c r="U277" s="79"/>
      <c r="V277" s="82" t="s">
        <v>894</v>
      </c>
      <c r="W277" s="81">
        <v>43614.8794212963</v>
      </c>
      <c r="X277" s="82" t="s">
        <v>1111</v>
      </c>
      <c r="Y277" s="79"/>
      <c r="Z277" s="79"/>
      <c r="AA277" s="85" t="s">
        <v>1387</v>
      </c>
      <c r="AB277" s="79"/>
      <c r="AC277" s="79" t="b">
        <v>0</v>
      </c>
      <c r="AD277" s="79">
        <v>0</v>
      </c>
      <c r="AE277" s="85" t="s">
        <v>1504</v>
      </c>
      <c r="AF277" s="79" t="b">
        <v>0</v>
      </c>
      <c r="AG277" s="79" t="s">
        <v>1553</v>
      </c>
      <c r="AH277" s="79"/>
      <c r="AI277" s="85" t="s">
        <v>1504</v>
      </c>
      <c r="AJ277" s="79" t="b">
        <v>0</v>
      </c>
      <c r="AK277" s="79">
        <v>5</v>
      </c>
      <c r="AL277" s="85" t="s">
        <v>1381</v>
      </c>
      <c r="AM277" s="79" t="s">
        <v>1576</v>
      </c>
      <c r="AN277" s="79" t="b">
        <v>0</v>
      </c>
      <c r="AO277" s="85" t="s">
        <v>1381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4.166666666666667</v>
      </c>
      <c r="BH277" s="48">
        <v>0</v>
      </c>
      <c r="BI277" s="49">
        <v>0</v>
      </c>
      <c r="BJ277" s="48">
        <v>23</v>
      </c>
      <c r="BK277" s="49">
        <v>95.83333333333333</v>
      </c>
      <c r="BL277" s="48">
        <v>24</v>
      </c>
    </row>
    <row r="278" spans="1:64" ht="15">
      <c r="A278" s="64" t="s">
        <v>268</v>
      </c>
      <c r="B278" s="64" t="s">
        <v>285</v>
      </c>
      <c r="C278" s="65" t="s">
        <v>3729</v>
      </c>
      <c r="D278" s="66">
        <v>4.2727272727272725</v>
      </c>
      <c r="E278" s="67" t="s">
        <v>136</v>
      </c>
      <c r="F278" s="68">
        <v>30.81818181818182</v>
      </c>
      <c r="G278" s="65"/>
      <c r="H278" s="69"/>
      <c r="I278" s="70"/>
      <c r="J278" s="70"/>
      <c r="K278" s="34" t="s">
        <v>66</v>
      </c>
      <c r="L278" s="77">
        <v>278</v>
      </c>
      <c r="M278" s="77"/>
      <c r="N278" s="72"/>
      <c r="O278" s="79" t="s">
        <v>350</v>
      </c>
      <c r="P278" s="81">
        <v>43616.540717592594</v>
      </c>
      <c r="Q278" s="79" t="s">
        <v>533</v>
      </c>
      <c r="R278" s="79"/>
      <c r="S278" s="79"/>
      <c r="T278" s="79"/>
      <c r="U278" s="79"/>
      <c r="V278" s="82" t="s">
        <v>894</v>
      </c>
      <c r="W278" s="81">
        <v>43616.540717592594</v>
      </c>
      <c r="X278" s="82" t="s">
        <v>1126</v>
      </c>
      <c r="Y278" s="79"/>
      <c r="Z278" s="79"/>
      <c r="AA278" s="85" t="s">
        <v>1402</v>
      </c>
      <c r="AB278" s="85" t="s">
        <v>1497</v>
      </c>
      <c r="AC278" s="79" t="b">
        <v>0</v>
      </c>
      <c r="AD278" s="79">
        <v>2</v>
      </c>
      <c r="AE278" s="85" t="s">
        <v>1544</v>
      </c>
      <c r="AF278" s="79" t="b">
        <v>0</v>
      </c>
      <c r="AG278" s="79" t="s">
        <v>1553</v>
      </c>
      <c r="AH278" s="79"/>
      <c r="AI278" s="85" t="s">
        <v>1504</v>
      </c>
      <c r="AJ278" s="79" t="b">
        <v>0</v>
      </c>
      <c r="AK278" s="79">
        <v>0</v>
      </c>
      <c r="AL278" s="85" t="s">
        <v>1504</v>
      </c>
      <c r="AM278" s="79" t="s">
        <v>1564</v>
      </c>
      <c r="AN278" s="79" t="b">
        <v>0</v>
      </c>
      <c r="AO278" s="85" t="s">
        <v>1497</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v>2</v>
      </c>
      <c r="BE278" s="49">
        <v>8.695652173913043</v>
      </c>
      <c r="BF278" s="48">
        <v>2</v>
      </c>
      <c r="BG278" s="49">
        <v>8.695652173913043</v>
      </c>
      <c r="BH278" s="48">
        <v>0</v>
      </c>
      <c r="BI278" s="49">
        <v>0</v>
      </c>
      <c r="BJ278" s="48">
        <v>19</v>
      </c>
      <c r="BK278" s="49">
        <v>82.6086956521739</v>
      </c>
      <c r="BL278" s="48">
        <v>23</v>
      </c>
    </row>
    <row r="279" spans="1:64" ht="15">
      <c r="A279" s="64" t="s">
        <v>268</v>
      </c>
      <c r="B279" s="64" t="s">
        <v>285</v>
      </c>
      <c r="C279" s="65" t="s">
        <v>3729</v>
      </c>
      <c r="D279" s="66">
        <v>4.2727272727272725</v>
      </c>
      <c r="E279" s="67" t="s">
        <v>136</v>
      </c>
      <c r="F279" s="68">
        <v>30.81818181818182</v>
      </c>
      <c r="G279" s="65"/>
      <c r="H279" s="69"/>
      <c r="I279" s="70"/>
      <c r="J279" s="70"/>
      <c r="K279" s="34" t="s">
        <v>66</v>
      </c>
      <c r="L279" s="77">
        <v>279</v>
      </c>
      <c r="M279" s="77"/>
      <c r="N279" s="72"/>
      <c r="O279" s="79" t="s">
        <v>350</v>
      </c>
      <c r="P279" s="81">
        <v>43616.542708333334</v>
      </c>
      <c r="Q279" s="79" t="s">
        <v>534</v>
      </c>
      <c r="R279" s="79"/>
      <c r="S279" s="79"/>
      <c r="T279" s="79"/>
      <c r="U279" s="79"/>
      <c r="V279" s="82" t="s">
        <v>894</v>
      </c>
      <c r="W279" s="81">
        <v>43616.542708333334</v>
      </c>
      <c r="X279" s="82" t="s">
        <v>1127</v>
      </c>
      <c r="Y279" s="79"/>
      <c r="Z279" s="79"/>
      <c r="AA279" s="85" t="s">
        <v>1403</v>
      </c>
      <c r="AB279" s="85" t="s">
        <v>1401</v>
      </c>
      <c r="AC279" s="79" t="b">
        <v>0</v>
      </c>
      <c r="AD279" s="79">
        <v>1</v>
      </c>
      <c r="AE279" s="85" t="s">
        <v>1544</v>
      </c>
      <c r="AF279" s="79" t="b">
        <v>0</v>
      </c>
      <c r="AG279" s="79" t="s">
        <v>1553</v>
      </c>
      <c r="AH279" s="79"/>
      <c r="AI279" s="85" t="s">
        <v>1504</v>
      </c>
      <c r="AJ279" s="79" t="b">
        <v>0</v>
      </c>
      <c r="AK279" s="79">
        <v>0</v>
      </c>
      <c r="AL279" s="85" t="s">
        <v>1504</v>
      </c>
      <c r="AM279" s="79" t="s">
        <v>1564</v>
      </c>
      <c r="AN279" s="79" t="b">
        <v>0</v>
      </c>
      <c r="AO279" s="85" t="s">
        <v>1401</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4</v>
      </c>
      <c r="BK279" s="49">
        <v>100</v>
      </c>
      <c r="BL279" s="48">
        <v>4</v>
      </c>
    </row>
    <row r="280" spans="1:64" ht="15">
      <c r="A280" s="64" t="s">
        <v>268</v>
      </c>
      <c r="B280" s="64" t="s">
        <v>285</v>
      </c>
      <c r="C280" s="65" t="s">
        <v>3729</v>
      </c>
      <c r="D280" s="66">
        <v>4.2727272727272725</v>
      </c>
      <c r="E280" s="67" t="s">
        <v>136</v>
      </c>
      <c r="F280" s="68">
        <v>30.81818181818182</v>
      </c>
      <c r="G280" s="65"/>
      <c r="H280" s="69"/>
      <c r="I280" s="70"/>
      <c r="J280" s="70"/>
      <c r="K280" s="34" t="s">
        <v>66</v>
      </c>
      <c r="L280" s="77">
        <v>280</v>
      </c>
      <c r="M280" s="77"/>
      <c r="N280" s="72"/>
      <c r="O280" s="79" t="s">
        <v>350</v>
      </c>
      <c r="P280" s="81">
        <v>43626.62668981482</v>
      </c>
      <c r="Q280" s="79" t="s">
        <v>531</v>
      </c>
      <c r="R280" s="79"/>
      <c r="S280" s="79"/>
      <c r="T280" s="79"/>
      <c r="U280" s="79"/>
      <c r="V280" s="82" t="s">
        <v>894</v>
      </c>
      <c r="W280" s="81">
        <v>43626.62668981482</v>
      </c>
      <c r="X280" s="82" t="s">
        <v>1124</v>
      </c>
      <c r="Y280" s="79"/>
      <c r="Z280" s="79"/>
      <c r="AA280" s="85" t="s">
        <v>1400</v>
      </c>
      <c r="AB280" s="85" t="s">
        <v>1496</v>
      </c>
      <c r="AC280" s="79" t="b">
        <v>0</v>
      </c>
      <c r="AD280" s="79">
        <v>0</v>
      </c>
      <c r="AE280" s="85" t="s">
        <v>1544</v>
      </c>
      <c r="AF280" s="79" t="b">
        <v>0</v>
      </c>
      <c r="AG280" s="79" t="s">
        <v>1553</v>
      </c>
      <c r="AH280" s="79"/>
      <c r="AI280" s="85" t="s">
        <v>1504</v>
      </c>
      <c r="AJ280" s="79" t="b">
        <v>0</v>
      </c>
      <c r="AK280" s="79">
        <v>0</v>
      </c>
      <c r="AL280" s="85" t="s">
        <v>1504</v>
      </c>
      <c r="AM280" s="79" t="s">
        <v>1564</v>
      </c>
      <c r="AN280" s="79" t="b">
        <v>0</v>
      </c>
      <c r="AO280" s="85" t="s">
        <v>1496</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286</v>
      </c>
      <c r="B281" s="64" t="s">
        <v>268</v>
      </c>
      <c r="C281" s="65" t="s">
        <v>3727</v>
      </c>
      <c r="D281" s="66">
        <v>3</v>
      </c>
      <c r="E281" s="67" t="s">
        <v>132</v>
      </c>
      <c r="F281" s="68">
        <v>35</v>
      </c>
      <c r="G281" s="65"/>
      <c r="H281" s="69"/>
      <c r="I281" s="70"/>
      <c r="J281" s="70"/>
      <c r="K281" s="34" t="s">
        <v>66</v>
      </c>
      <c r="L281" s="77">
        <v>281</v>
      </c>
      <c r="M281" s="77"/>
      <c r="N281" s="72"/>
      <c r="O281" s="79" t="s">
        <v>349</v>
      </c>
      <c r="P281" s="81">
        <v>43626.656863425924</v>
      </c>
      <c r="Q281" s="79" t="s">
        <v>535</v>
      </c>
      <c r="R281" s="79"/>
      <c r="S281" s="79"/>
      <c r="T281" s="79"/>
      <c r="U281" s="79"/>
      <c r="V281" s="82" t="s">
        <v>906</v>
      </c>
      <c r="W281" s="81">
        <v>43626.656863425924</v>
      </c>
      <c r="X281" s="82" t="s">
        <v>1128</v>
      </c>
      <c r="Y281" s="79"/>
      <c r="Z281" s="79"/>
      <c r="AA281" s="85" t="s">
        <v>1404</v>
      </c>
      <c r="AB281" s="79"/>
      <c r="AC281" s="79" t="b">
        <v>0</v>
      </c>
      <c r="AD281" s="79">
        <v>2</v>
      </c>
      <c r="AE281" s="85" t="s">
        <v>1504</v>
      </c>
      <c r="AF281" s="79" t="b">
        <v>0</v>
      </c>
      <c r="AG281" s="79" t="s">
        <v>1553</v>
      </c>
      <c r="AH281" s="79"/>
      <c r="AI281" s="85" t="s">
        <v>1504</v>
      </c>
      <c r="AJ281" s="79" t="b">
        <v>0</v>
      </c>
      <c r="AK281" s="79">
        <v>0</v>
      </c>
      <c r="AL281" s="85" t="s">
        <v>1504</v>
      </c>
      <c r="AM281" s="79" t="s">
        <v>1567</v>
      </c>
      <c r="AN281" s="79" t="b">
        <v>0</v>
      </c>
      <c r="AO281" s="85" t="s">
        <v>1404</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2</v>
      </c>
      <c r="BE281" s="49">
        <v>4.878048780487805</v>
      </c>
      <c r="BF281" s="48">
        <v>2</v>
      </c>
      <c r="BG281" s="49">
        <v>4.878048780487805</v>
      </c>
      <c r="BH281" s="48">
        <v>0</v>
      </c>
      <c r="BI281" s="49">
        <v>0</v>
      </c>
      <c r="BJ281" s="48">
        <v>37</v>
      </c>
      <c r="BK281" s="49">
        <v>90.2439024390244</v>
      </c>
      <c r="BL281" s="48">
        <v>41</v>
      </c>
    </row>
    <row r="282" spans="1:64" ht="15">
      <c r="A282" s="64" t="s">
        <v>268</v>
      </c>
      <c r="B282" s="64" t="s">
        <v>286</v>
      </c>
      <c r="C282" s="65" t="s">
        <v>3727</v>
      </c>
      <c r="D282" s="66">
        <v>3</v>
      </c>
      <c r="E282" s="67" t="s">
        <v>132</v>
      </c>
      <c r="F282" s="68">
        <v>35</v>
      </c>
      <c r="G282" s="65"/>
      <c r="H282" s="69"/>
      <c r="I282" s="70"/>
      <c r="J282" s="70"/>
      <c r="K282" s="34" t="s">
        <v>66</v>
      </c>
      <c r="L282" s="77">
        <v>282</v>
      </c>
      <c r="M282" s="77"/>
      <c r="N282" s="72"/>
      <c r="O282" s="79" t="s">
        <v>350</v>
      </c>
      <c r="P282" s="81">
        <v>43626.702997685185</v>
      </c>
      <c r="Q282" s="79" t="s">
        <v>536</v>
      </c>
      <c r="R282" s="82" t="s">
        <v>662</v>
      </c>
      <c r="S282" s="79" t="s">
        <v>700</v>
      </c>
      <c r="T282" s="79"/>
      <c r="U282" s="79"/>
      <c r="V282" s="82" t="s">
        <v>894</v>
      </c>
      <c r="W282" s="81">
        <v>43626.702997685185</v>
      </c>
      <c r="X282" s="82" t="s">
        <v>1129</v>
      </c>
      <c r="Y282" s="79"/>
      <c r="Z282" s="79"/>
      <c r="AA282" s="85" t="s">
        <v>1405</v>
      </c>
      <c r="AB282" s="85" t="s">
        <v>1404</v>
      </c>
      <c r="AC282" s="79" t="b">
        <v>0</v>
      </c>
      <c r="AD282" s="79">
        <v>0</v>
      </c>
      <c r="AE282" s="85" t="s">
        <v>1512</v>
      </c>
      <c r="AF282" s="79" t="b">
        <v>0</v>
      </c>
      <c r="AG282" s="79" t="s">
        <v>1553</v>
      </c>
      <c r="AH282" s="79"/>
      <c r="AI282" s="85" t="s">
        <v>1504</v>
      </c>
      <c r="AJ282" s="79" t="b">
        <v>0</v>
      </c>
      <c r="AK282" s="79">
        <v>0</v>
      </c>
      <c r="AL282" s="85" t="s">
        <v>1504</v>
      </c>
      <c r="AM282" s="79" t="s">
        <v>1576</v>
      </c>
      <c r="AN282" s="79" t="b">
        <v>0</v>
      </c>
      <c r="AO282" s="85" t="s">
        <v>1404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4</v>
      </c>
      <c r="BE282" s="49">
        <v>7.407407407407407</v>
      </c>
      <c r="BF282" s="48">
        <v>1</v>
      </c>
      <c r="BG282" s="49">
        <v>1.8518518518518519</v>
      </c>
      <c r="BH282" s="48">
        <v>0</v>
      </c>
      <c r="BI282" s="49">
        <v>0</v>
      </c>
      <c r="BJ282" s="48">
        <v>49</v>
      </c>
      <c r="BK282" s="49">
        <v>90.74074074074075</v>
      </c>
      <c r="BL282" s="48">
        <v>54</v>
      </c>
    </row>
    <row r="283" spans="1:64" ht="15">
      <c r="A283" s="64" t="s">
        <v>287</v>
      </c>
      <c r="B283" s="64" t="s">
        <v>268</v>
      </c>
      <c r="C283" s="65" t="s">
        <v>3727</v>
      </c>
      <c r="D283" s="66">
        <v>3</v>
      </c>
      <c r="E283" s="67" t="s">
        <v>132</v>
      </c>
      <c r="F283" s="68">
        <v>35</v>
      </c>
      <c r="G283" s="65"/>
      <c r="H283" s="69"/>
      <c r="I283" s="70"/>
      <c r="J283" s="70"/>
      <c r="K283" s="34" t="s">
        <v>66</v>
      </c>
      <c r="L283" s="77">
        <v>283</v>
      </c>
      <c r="M283" s="77"/>
      <c r="N283" s="72"/>
      <c r="O283" s="79" t="s">
        <v>350</v>
      </c>
      <c r="P283" s="81">
        <v>43626.73483796296</v>
      </c>
      <c r="Q283" s="79" t="s">
        <v>537</v>
      </c>
      <c r="R283" s="79"/>
      <c r="S283" s="79"/>
      <c r="T283" s="79"/>
      <c r="U283" s="79"/>
      <c r="V283" s="82" t="s">
        <v>907</v>
      </c>
      <c r="W283" s="81">
        <v>43626.73483796296</v>
      </c>
      <c r="X283" s="82" t="s">
        <v>1130</v>
      </c>
      <c r="Y283" s="79"/>
      <c r="Z283" s="79"/>
      <c r="AA283" s="85" t="s">
        <v>1406</v>
      </c>
      <c r="AB283" s="85" t="s">
        <v>1407</v>
      </c>
      <c r="AC283" s="79" t="b">
        <v>0</v>
      </c>
      <c r="AD283" s="79">
        <v>0</v>
      </c>
      <c r="AE283" s="85" t="s">
        <v>1505</v>
      </c>
      <c r="AF283" s="79" t="b">
        <v>0</v>
      </c>
      <c r="AG283" s="79" t="s">
        <v>1553</v>
      </c>
      <c r="AH283" s="79"/>
      <c r="AI283" s="85" t="s">
        <v>1504</v>
      </c>
      <c r="AJ283" s="79" t="b">
        <v>0</v>
      </c>
      <c r="AK283" s="79">
        <v>0</v>
      </c>
      <c r="AL283" s="85" t="s">
        <v>1504</v>
      </c>
      <c r="AM283" s="79" t="s">
        <v>1566</v>
      </c>
      <c r="AN283" s="79" t="b">
        <v>0</v>
      </c>
      <c r="AO283" s="85" t="s">
        <v>1407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1</v>
      </c>
      <c r="BE283" s="49">
        <v>20</v>
      </c>
      <c r="BF283" s="48">
        <v>0</v>
      </c>
      <c r="BG283" s="49">
        <v>0</v>
      </c>
      <c r="BH283" s="48">
        <v>0</v>
      </c>
      <c r="BI283" s="49">
        <v>0</v>
      </c>
      <c r="BJ283" s="48">
        <v>4</v>
      </c>
      <c r="BK283" s="49">
        <v>80</v>
      </c>
      <c r="BL283" s="48">
        <v>5</v>
      </c>
    </row>
    <row r="284" spans="1:64" ht="15">
      <c r="A284" s="64" t="s">
        <v>268</v>
      </c>
      <c r="B284" s="64" t="s">
        <v>287</v>
      </c>
      <c r="C284" s="65" t="s">
        <v>3727</v>
      </c>
      <c r="D284" s="66">
        <v>3</v>
      </c>
      <c r="E284" s="67" t="s">
        <v>132</v>
      </c>
      <c r="F284" s="68">
        <v>35</v>
      </c>
      <c r="G284" s="65"/>
      <c r="H284" s="69"/>
      <c r="I284" s="70"/>
      <c r="J284" s="70"/>
      <c r="K284" s="34" t="s">
        <v>66</v>
      </c>
      <c r="L284" s="77">
        <v>284</v>
      </c>
      <c r="M284" s="77"/>
      <c r="N284" s="72"/>
      <c r="O284" s="79" t="s">
        <v>350</v>
      </c>
      <c r="P284" s="81">
        <v>43626.73085648148</v>
      </c>
      <c r="Q284" s="79" t="s">
        <v>538</v>
      </c>
      <c r="R284" s="79"/>
      <c r="S284" s="79"/>
      <c r="T284" s="79"/>
      <c r="U284" s="79"/>
      <c r="V284" s="82" t="s">
        <v>894</v>
      </c>
      <c r="W284" s="81">
        <v>43626.73085648148</v>
      </c>
      <c r="X284" s="82" t="s">
        <v>1131</v>
      </c>
      <c r="Y284" s="79"/>
      <c r="Z284" s="79"/>
      <c r="AA284" s="85" t="s">
        <v>1407</v>
      </c>
      <c r="AB284" s="85" t="s">
        <v>1498</v>
      </c>
      <c r="AC284" s="79" t="b">
        <v>0</v>
      </c>
      <c r="AD284" s="79">
        <v>1</v>
      </c>
      <c r="AE284" s="85" t="s">
        <v>1545</v>
      </c>
      <c r="AF284" s="79" t="b">
        <v>0</v>
      </c>
      <c r="AG284" s="79" t="s">
        <v>1553</v>
      </c>
      <c r="AH284" s="79"/>
      <c r="AI284" s="85" t="s">
        <v>1504</v>
      </c>
      <c r="AJ284" s="79" t="b">
        <v>0</v>
      </c>
      <c r="AK284" s="79">
        <v>0</v>
      </c>
      <c r="AL284" s="85" t="s">
        <v>1504</v>
      </c>
      <c r="AM284" s="79" t="s">
        <v>1576</v>
      </c>
      <c r="AN284" s="79" t="b">
        <v>0</v>
      </c>
      <c r="AO284" s="85" t="s">
        <v>1498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1</v>
      </c>
      <c r="BE284" s="49">
        <v>5.882352941176471</v>
      </c>
      <c r="BF284" s="48">
        <v>1</v>
      </c>
      <c r="BG284" s="49">
        <v>5.882352941176471</v>
      </c>
      <c r="BH284" s="48">
        <v>0</v>
      </c>
      <c r="BI284" s="49">
        <v>0</v>
      </c>
      <c r="BJ284" s="48">
        <v>15</v>
      </c>
      <c r="BK284" s="49">
        <v>88.23529411764706</v>
      </c>
      <c r="BL284" s="48">
        <v>17</v>
      </c>
    </row>
    <row r="285" spans="1:64" ht="15">
      <c r="A285" s="64" t="s">
        <v>288</v>
      </c>
      <c r="B285" s="64" t="s">
        <v>288</v>
      </c>
      <c r="C285" s="65" t="s">
        <v>3727</v>
      </c>
      <c r="D285" s="66">
        <v>3</v>
      </c>
      <c r="E285" s="67" t="s">
        <v>132</v>
      </c>
      <c r="F285" s="68">
        <v>35</v>
      </c>
      <c r="G285" s="65"/>
      <c r="H285" s="69"/>
      <c r="I285" s="70"/>
      <c r="J285" s="70"/>
      <c r="K285" s="34" t="s">
        <v>65</v>
      </c>
      <c r="L285" s="77">
        <v>285</v>
      </c>
      <c r="M285" s="77"/>
      <c r="N285" s="72"/>
      <c r="O285" s="79" t="s">
        <v>176</v>
      </c>
      <c r="P285" s="81">
        <v>43625.86476851852</v>
      </c>
      <c r="Q285" s="79" t="s">
        <v>539</v>
      </c>
      <c r="R285" s="79"/>
      <c r="S285" s="79"/>
      <c r="T285" s="79" t="s">
        <v>770</v>
      </c>
      <c r="U285" s="82" t="s">
        <v>823</v>
      </c>
      <c r="V285" s="82" t="s">
        <v>823</v>
      </c>
      <c r="W285" s="81">
        <v>43625.86476851852</v>
      </c>
      <c r="X285" s="82" t="s">
        <v>1132</v>
      </c>
      <c r="Y285" s="79"/>
      <c r="Z285" s="79"/>
      <c r="AA285" s="85" t="s">
        <v>1408</v>
      </c>
      <c r="AB285" s="79"/>
      <c r="AC285" s="79" t="b">
        <v>0</v>
      </c>
      <c r="AD285" s="79">
        <v>18</v>
      </c>
      <c r="AE285" s="85" t="s">
        <v>1504</v>
      </c>
      <c r="AF285" s="79" t="b">
        <v>0</v>
      </c>
      <c r="AG285" s="79" t="s">
        <v>1553</v>
      </c>
      <c r="AH285" s="79"/>
      <c r="AI285" s="85" t="s">
        <v>1504</v>
      </c>
      <c r="AJ285" s="79" t="b">
        <v>0</v>
      </c>
      <c r="AK285" s="79">
        <v>4</v>
      </c>
      <c r="AL285" s="85" t="s">
        <v>1504</v>
      </c>
      <c r="AM285" s="79" t="s">
        <v>1566</v>
      </c>
      <c r="AN285" s="79" t="b">
        <v>0</v>
      </c>
      <c r="AO285" s="85" t="s">
        <v>1408</v>
      </c>
      <c r="AP285" s="79" t="s">
        <v>1582</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1</v>
      </c>
      <c r="BE285" s="49">
        <v>2.857142857142857</v>
      </c>
      <c r="BF285" s="48">
        <v>1</v>
      </c>
      <c r="BG285" s="49">
        <v>2.857142857142857</v>
      </c>
      <c r="BH285" s="48">
        <v>0</v>
      </c>
      <c r="BI285" s="49">
        <v>0</v>
      </c>
      <c r="BJ285" s="48">
        <v>33</v>
      </c>
      <c r="BK285" s="49">
        <v>94.28571428571429</v>
      </c>
      <c r="BL285" s="48">
        <v>35</v>
      </c>
    </row>
    <row r="286" spans="1:64" ht="15">
      <c r="A286" s="64" t="s">
        <v>288</v>
      </c>
      <c r="B286" s="64" t="s">
        <v>268</v>
      </c>
      <c r="C286" s="65" t="s">
        <v>3727</v>
      </c>
      <c r="D286" s="66">
        <v>3</v>
      </c>
      <c r="E286" s="67" t="s">
        <v>132</v>
      </c>
      <c r="F286" s="68">
        <v>35</v>
      </c>
      <c r="G286" s="65"/>
      <c r="H286" s="69"/>
      <c r="I286" s="70"/>
      <c r="J286" s="70"/>
      <c r="K286" s="34" t="s">
        <v>66</v>
      </c>
      <c r="L286" s="77">
        <v>286</v>
      </c>
      <c r="M286" s="77"/>
      <c r="N286" s="72"/>
      <c r="O286" s="79" t="s">
        <v>350</v>
      </c>
      <c r="P286" s="81">
        <v>43615.70612268519</v>
      </c>
      <c r="Q286" s="79" t="s">
        <v>540</v>
      </c>
      <c r="R286" s="79"/>
      <c r="S286" s="79"/>
      <c r="T286" s="79"/>
      <c r="U286" s="79"/>
      <c r="V286" s="82" t="s">
        <v>908</v>
      </c>
      <c r="W286" s="81">
        <v>43615.70612268519</v>
      </c>
      <c r="X286" s="82" t="s">
        <v>1133</v>
      </c>
      <c r="Y286" s="79"/>
      <c r="Z286" s="79"/>
      <c r="AA286" s="85" t="s">
        <v>1409</v>
      </c>
      <c r="AB286" s="85" t="s">
        <v>1462</v>
      </c>
      <c r="AC286" s="79" t="b">
        <v>0</v>
      </c>
      <c r="AD286" s="79">
        <v>1</v>
      </c>
      <c r="AE286" s="85" t="s">
        <v>1505</v>
      </c>
      <c r="AF286" s="79" t="b">
        <v>0</v>
      </c>
      <c r="AG286" s="79" t="s">
        <v>1553</v>
      </c>
      <c r="AH286" s="79"/>
      <c r="AI286" s="85" t="s">
        <v>1504</v>
      </c>
      <c r="AJ286" s="79" t="b">
        <v>0</v>
      </c>
      <c r="AK286" s="79">
        <v>0</v>
      </c>
      <c r="AL286" s="85" t="s">
        <v>1504</v>
      </c>
      <c r="AM286" s="79" t="s">
        <v>1567</v>
      </c>
      <c r="AN286" s="79" t="b">
        <v>0</v>
      </c>
      <c r="AO286" s="85" t="s">
        <v>1462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4</v>
      </c>
      <c r="BK286" s="49">
        <v>100</v>
      </c>
      <c r="BL286" s="48">
        <v>4</v>
      </c>
    </row>
    <row r="287" spans="1:64" ht="15">
      <c r="A287" s="64" t="s">
        <v>268</v>
      </c>
      <c r="B287" s="64" t="s">
        <v>288</v>
      </c>
      <c r="C287" s="65" t="s">
        <v>3727</v>
      </c>
      <c r="D287" s="66">
        <v>3</v>
      </c>
      <c r="E287" s="67" t="s">
        <v>132</v>
      </c>
      <c r="F287" s="68">
        <v>35</v>
      </c>
      <c r="G287" s="65"/>
      <c r="H287" s="69"/>
      <c r="I287" s="70"/>
      <c r="J287" s="70"/>
      <c r="K287" s="34" t="s">
        <v>66</v>
      </c>
      <c r="L287" s="77">
        <v>287</v>
      </c>
      <c r="M287" s="77"/>
      <c r="N287" s="72"/>
      <c r="O287" s="79" t="s">
        <v>350</v>
      </c>
      <c r="P287" s="81">
        <v>43615.70856481481</v>
      </c>
      <c r="Q287" s="79" t="s">
        <v>541</v>
      </c>
      <c r="R287" s="79"/>
      <c r="S287" s="79"/>
      <c r="T287" s="79"/>
      <c r="U287" s="79"/>
      <c r="V287" s="82" t="s">
        <v>894</v>
      </c>
      <c r="W287" s="81">
        <v>43615.70856481481</v>
      </c>
      <c r="X287" s="82" t="s">
        <v>1134</v>
      </c>
      <c r="Y287" s="79"/>
      <c r="Z287" s="79"/>
      <c r="AA287" s="85" t="s">
        <v>1410</v>
      </c>
      <c r="AB287" s="85" t="s">
        <v>1409</v>
      </c>
      <c r="AC287" s="79" t="b">
        <v>0</v>
      </c>
      <c r="AD287" s="79">
        <v>2</v>
      </c>
      <c r="AE287" s="85" t="s">
        <v>1546</v>
      </c>
      <c r="AF287" s="79" t="b">
        <v>0</v>
      </c>
      <c r="AG287" s="79" t="s">
        <v>1553</v>
      </c>
      <c r="AH287" s="79"/>
      <c r="AI287" s="85" t="s">
        <v>1504</v>
      </c>
      <c r="AJ287" s="79" t="b">
        <v>0</v>
      </c>
      <c r="AK287" s="79">
        <v>0</v>
      </c>
      <c r="AL287" s="85" t="s">
        <v>1504</v>
      </c>
      <c r="AM287" s="79" t="s">
        <v>1564</v>
      </c>
      <c r="AN287" s="79" t="b">
        <v>0</v>
      </c>
      <c r="AO287" s="85" t="s">
        <v>1409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1</v>
      </c>
      <c r="BE287" s="49">
        <v>5.882352941176471</v>
      </c>
      <c r="BF287" s="48">
        <v>0</v>
      </c>
      <c r="BG287" s="49">
        <v>0</v>
      </c>
      <c r="BH287" s="48">
        <v>0</v>
      </c>
      <c r="BI287" s="49">
        <v>0</v>
      </c>
      <c r="BJ287" s="48">
        <v>16</v>
      </c>
      <c r="BK287" s="49">
        <v>94.11764705882354</v>
      </c>
      <c r="BL287" s="48">
        <v>17</v>
      </c>
    </row>
    <row r="288" spans="1:64" ht="15">
      <c r="A288" s="64" t="s">
        <v>268</v>
      </c>
      <c r="B288" s="64" t="s">
        <v>288</v>
      </c>
      <c r="C288" s="65" t="s">
        <v>3728</v>
      </c>
      <c r="D288" s="66">
        <v>3.6363636363636362</v>
      </c>
      <c r="E288" s="67" t="s">
        <v>136</v>
      </c>
      <c r="F288" s="68">
        <v>32.90909090909091</v>
      </c>
      <c r="G288" s="65"/>
      <c r="H288" s="69"/>
      <c r="I288" s="70"/>
      <c r="J288" s="70"/>
      <c r="K288" s="34" t="s">
        <v>66</v>
      </c>
      <c r="L288" s="77">
        <v>288</v>
      </c>
      <c r="M288" s="77"/>
      <c r="N288" s="72"/>
      <c r="O288" s="79" t="s">
        <v>349</v>
      </c>
      <c r="P288" s="81">
        <v>43616.555081018516</v>
      </c>
      <c r="Q288" s="79" t="s">
        <v>484</v>
      </c>
      <c r="R288" s="82" t="s">
        <v>643</v>
      </c>
      <c r="S288" s="79" t="s">
        <v>697</v>
      </c>
      <c r="T288" s="79"/>
      <c r="U288" s="79"/>
      <c r="V288" s="82" t="s">
        <v>894</v>
      </c>
      <c r="W288" s="81">
        <v>43616.555081018516</v>
      </c>
      <c r="X288" s="82" t="s">
        <v>1076</v>
      </c>
      <c r="Y288" s="79"/>
      <c r="Z288" s="79"/>
      <c r="AA288" s="85" t="s">
        <v>1352</v>
      </c>
      <c r="AB288" s="85" t="s">
        <v>1487</v>
      </c>
      <c r="AC288" s="79" t="b">
        <v>0</v>
      </c>
      <c r="AD288" s="79">
        <v>1</v>
      </c>
      <c r="AE288" s="85" t="s">
        <v>1532</v>
      </c>
      <c r="AF288" s="79" t="b">
        <v>0</v>
      </c>
      <c r="AG288" s="79" t="s">
        <v>1553</v>
      </c>
      <c r="AH288" s="79"/>
      <c r="AI288" s="85" t="s">
        <v>1504</v>
      </c>
      <c r="AJ288" s="79" t="b">
        <v>0</v>
      </c>
      <c r="AK288" s="79">
        <v>0</v>
      </c>
      <c r="AL288" s="85" t="s">
        <v>1504</v>
      </c>
      <c r="AM288" s="79" t="s">
        <v>1576</v>
      </c>
      <c r="AN288" s="79" t="b">
        <v>0</v>
      </c>
      <c r="AO288" s="85" t="s">
        <v>1487</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v>1</v>
      </c>
      <c r="BE288" s="49">
        <v>3.5714285714285716</v>
      </c>
      <c r="BF288" s="48">
        <v>2</v>
      </c>
      <c r="BG288" s="49">
        <v>7.142857142857143</v>
      </c>
      <c r="BH288" s="48">
        <v>0</v>
      </c>
      <c r="BI288" s="49">
        <v>0</v>
      </c>
      <c r="BJ288" s="48">
        <v>25</v>
      </c>
      <c r="BK288" s="49">
        <v>89.28571428571429</v>
      </c>
      <c r="BL288" s="48">
        <v>28</v>
      </c>
    </row>
    <row r="289" spans="1:64" ht="15">
      <c r="A289" s="64" t="s">
        <v>268</v>
      </c>
      <c r="B289" s="64" t="s">
        <v>288</v>
      </c>
      <c r="C289" s="65" t="s">
        <v>3728</v>
      </c>
      <c r="D289" s="66">
        <v>3.6363636363636362</v>
      </c>
      <c r="E289" s="67" t="s">
        <v>136</v>
      </c>
      <c r="F289" s="68">
        <v>32.90909090909091</v>
      </c>
      <c r="G289" s="65"/>
      <c r="H289" s="69"/>
      <c r="I289" s="70"/>
      <c r="J289" s="70"/>
      <c r="K289" s="34" t="s">
        <v>66</v>
      </c>
      <c r="L289" s="77">
        <v>289</v>
      </c>
      <c r="M289" s="77"/>
      <c r="N289" s="72"/>
      <c r="O289" s="79" t="s">
        <v>349</v>
      </c>
      <c r="P289" s="81">
        <v>43626.74413194445</v>
      </c>
      <c r="Q289" s="79" t="s">
        <v>542</v>
      </c>
      <c r="R289" s="79"/>
      <c r="S289" s="79"/>
      <c r="T289" s="79" t="s">
        <v>770</v>
      </c>
      <c r="U289" s="79"/>
      <c r="V289" s="82" t="s">
        <v>894</v>
      </c>
      <c r="W289" s="81">
        <v>43626.74413194445</v>
      </c>
      <c r="X289" s="82" t="s">
        <v>1135</v>
      </c>
      <c r="Y289" s="79"/>
      <c r="Z289" s="79"/>
      <c r="AA289" s="85" t="s">
        <v>1411</v>
      </c>
      <c r="AB289" s="79"/>
      <c r="AC289" s="79" t="b">
        <v>0</v>
      </c>
      <c r="AD289" s="79">
        <v>0</v>
      </c>
      <c r="AE289" s="85" t="s">
        <v>1504</v>
      </c>
      <c r="AF289" s="79" t="b">
        <v>0</v>
      </c>
      <c r="AG289" s="79" t="s">
        <v>1553</v>
      </c>
      <c r="AH289" s="79"/>
      <c r="AI289" s="85" t="s">
        <v>1504</v>
      </c>
      <c r="AJ289" s="79" t="b">
        <v>0</v>
      </c>
      <c r="AK289" s="79">
        <v>4</v>
      </c>
      <c r="AL289" s="85" t="s">
        <v>1408</v>
      </c>
      <c r="AM289" s="79" t="s">
        <v>1566</v>
      </c>
      <c r="AN289" s="79" t="b">
        <v>0</v>
      </c>
      <c r="AO289" s="85" t="s">
        <v>1408</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v>1</v>
      </c>
      <c r="BE289" s="49">
        <v>4.545454545454546</v>
      </c>
      <c r="BF289" s="48">
        <v>0</v>
      </c>
      <c r="BG289" s="49">
        <v>0</v>
      </c>
      <c r="BH289" s="48">
        <v>0</v>
      </c>
      <c r="BI289" s="49">
        <v>0</v>
      </c>
      <c r="BJ289" s="48">
        <v>21</v>
      </c>
      <c r="BK289" s="49">
        <v>95.45454545454545</v>
      </c>
      <c r="BL289" s="48">
        <v>22</v>
      </c>
    </row>
    <row r="290" spans="1:64" ht="15">
      <c r="A290" s="64" t="s">
        <v>289</v>
      </c>
      <c r="B290" s="64" t="s">
        <v>289</v>
      </c>
      <c r="C290" s="65" t="s">
        <v>3727</v>
      </c>
      <c r="D290" s="66">
        <v>3</v>
      </c>
      <c r="E290" s="67" t="s">
        <v>132</v>
      </c>
      <c r="F290" s="68">
        <v>35</v>
      </c>
      <c r="G290" s="65"/>
      <c r="H290" s="69"/>
      <c r="I290" s="70"/>
      <c r="J290" s="70"/>
      <c r="K290" s="34" t="s">
        <v>65</v>
      </c>
      <c r="L290" s="77">
        <v>290</v>
      </c>
      <c r="M290" s="77"/>
      <c r="N290" s="72"/>
      <c r="O290" s="79" t="s">
        <v>176</v>
      </c>
      <c r="P290" s="81">
        <v>43626.592986111114</v>
      </c>
      <c r="Q290" s="79" t="s">
        <v>543</v>
      </c>
      <c r="R290" s="82" t="s">
        <v>663</v>
      </c>
      <c r="S290" s="79" t="s">
        <v>705</v>
      </c>
      <c r="T290" s="79" t="s">
        <v>771</v>
      </c>
      <c r="U290" s="79"/>
      <c r="V290" s="82" t="s">
        <v>909</v>
      </c>
      <c r="W290" s="81">
        <v>43626.592986111114</v>
      </c>
      <c r="X290" s="82" t="s">
        <v>1136</v>
      </c>
      <c r="Y290" s="79"/>
      <c r="Z290" s="79"/>
      <c r="AA290" s="85" t="s">
        <v>1412</v>
      </c>
      <c r="AB290" s="79"/>
      <c r="AC290" s="79" t="b">
        <v>0</v>
      </c>
      <c r="AD290" s="79">
        <v>2</v>
      </c>
      <c r="AE290" s="85" t="s">
        <v>1504</v>
      </c>
      <c r="AF290" s="79" t="b">
        <v>1</v>
      </c>
      <c r="AG290" s="79" t="s">
        <v>1553</v>
      </c>
      <c r="AH290" s="79"/>
      <c r="AI290" s="85" t="s">
        <v>1561</v>
      </c>
      <c r="AJ290" s="79" t="b">
        <v>0</v>
      </c>
      <c r="AK290" s="79">
        <v>1</v>
      </c>
      <c r="AL290" s="85" t="s">
        <v>1504</v>
      </c>
      <c r="AM290" s="79" t="s">
        <v>1566</v>
      </c>
      <c r="AN290" s="79" t="b">
        <v>0</v>
      </c>
      <c r="AO290" s="85" t="s">
        <v>1412</v>
      </c>
      <c r="AP290" s="79" t="s">
        <v>1582</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1</v>
      </c>
      <c r="BE290" s="49">
        <v>8.333333333333334</v>
      </c>
      <c r="BF290" s="48">
        <v>0</v>
      </c>
      <c r="BG290" s="49">
        <v>0</v>
      </c>
      <c r="BH290" s="48">
        <v>0</v>
      </c>
      <c r="BI290" s="49">
        <v>0</v>
      </c>
      <c r="BJ290" s="48">
        <v>11</v>
      </c>
      <c r="BK290" s="49">
        <v>91.66666666666667</v>
      </c>
      <c r="BL290" s="48">
        <v>12</v>
      </c>
    </row>
    <row r="291" spans="1:64" ht="15">
      <c r="A291" s="64" t="s">
        <v>268</v>
      </c>
      <c r="B291" s="64" t="s">
        <v>289</v>
      </c>
      <c r="C291" s="65" t="s">
        <v>3727</v>
      </c>
      <c r="D291" s="66">
        <v>3</v>
      </c>
      <c r="E291" s="67" t="s">
        <v>132</v>
      </c>
      <c r="F291" s="68">
        <v>35</v>
      </c>
      <c r="G291" s="65"/>
      <c r="H291" s="69"/>
      <c r="I291" s="70"/>
      <c r="J291" s="70"/>
      <c r="K291" s="34" t="s">
        <v>65</v>
      </c>
      <c r="L291" s="77">
        <v>291</v>
      </c>
      <c r="M291" s="77"/>
      <c r="N291" s="72"/>
      <c r="O291" s="79" t="s">
        <v>349</v>
      </c>
      <c r="P291" s="81">
        <v>43626.77064814815</v>
      </c>
      <c r="Q291" s="79" t="s">
        <v>544</v>
      </c>
      <c r="R291" s="79"/>
      <c r="S291" s="79"/>
      <c r="T291" s="79" t="s">
        <v>771</v>
      </c>
      <c r="U291" s="79"/>
      <c r="V291" s="82" t="s">
        <v>894</v>
      </c>
      <c r="W291" s="81">
        <v>43626.77064814815</v>
      </c>
      <c r="X291" s="82" t="s">
        <v>1137</v>
      </c>
      <c r="Y291" s="79"/>
      <c r="Z291" s="79"/>
      <c r="AA291" s="85" t="s">
        <v>1413</v>
      </c>
      <c r="AB291" s="79"/>
      <c r="AC291" s="79" t="b">
        <v>0</v>
      </c>
      <c r="AD291" s="79">
        <v>0</v>
      </c>
      <c r="AE291" s="85" t="s">
        <v>1504</v>
      </c>
      <c r="AF291" s="79" t="b">
        <v>1</v>
      </c>
      <c r="AG291" s="79" t="s">
        <v>1553</v>
      </c>
      <c r="AH291" s="79"/>
      <c r="AI291" s="85" t="s">
        <v>1561</v>
      </c>
      <c r="AJ291" s="79" t="b">
        <v>0</v>
      </c>
      <c r="AK291" s="79">
        <v>1</v>
      </c>
      <c r="AL291" s="85" t="s">
        <v>1412</v>
      </c>
      <c r="AM291" s="79" t="s">
        <v>1576</v>
      </c>
      <c r="AN291" s="79" t="b">
        <v>0</v>
      </c>
      <c r="AO291" s="85" t="s">
        <v>1412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7.142857142857143</v>
      </c>
      <c r="BF291" s="48">
        <v>0</v>
      </c>
      <c r="BG291" s="49">
        <v>0</v>
      </c>
      <c r="BH291" s="48">
        <v>0</v>
      </c>
      <c r="BI291" s="49">
        <v>0</v>
      </c>
      <c r="BJ291" s="48">
        <v>13</v>
      </c>
      <c r="BK291" s="49">
        <v>92.85714285714286</v>
      </c>
      <c r="BL291" s="48">
        <v>14</v>
      </c>
    </row>
    <row r="292" spans="1:64" ht="15">
      <c r="A292" s="64" t="s">
        <v>268</v>
      </c>
      <c r="B292" s="64" t="s">
        <v>348</v>
      </c>
      <c r="C292" s="65" t="s">
        <v>3727</v>
      </c>
      <c r="D292" s="66">
        <v>3</v>
      </c>
      <c r="E292" s="67" t="s">
        <v>132</v>
      </c>
      <c r="F292" s="68">
        <v>35</v>
      </c>
      <c r="G292" s="65"/>
      <c r="H292" s="69"/>
      <c r="I292" s="70"/>
      <c r="J292" s="70"/>
      <c r="K292" s="34" t="s">
        <v>65</v>
      </c>
      <c r="L292" s="77">
        <v>292</v>
      </c>
      <c r="M292" s="77"/>
      <c r="N292" s="72"/>
      <c r="O292" s="79" t="s">
        <v>350</v>
      </c>
      <c r="P292" s="81">
        <v>43626.7725462963</v>
      </c>
      <c r="Q292" s="79" t="s">
        <v>545</v>
      </c>
      <c r="R292" s="79"/>
      <c r="S292" s="79"/>
      <c r="T292" s="79"/>
      <c r="U292" s="79"/>
      <c r="V292" s="82" t="s">
        <v>894</v>
      </c>
      <c r="W292" s="81">
        <v>43626.7725462963</v>
      </c>
      <c r="X292" s="82" t="s">
        <v>1138</v>
      </c>
      <c r="Y292" s="79"/>
      <c r="Z292" s="79"/>
      <c r="AA292" s="85" t="s">
        <v>1414</v>
      </c>
      <c r="AB292" s="85" t="s">
        <v>1499</v>
      </c>
      <c r="AC292" s="79" t="b">
        <v>0</v>
      </c>
      <c r="AD292" s="79">
        <v>0</v>
      </c>
      <c r="AE292" s="85" t="s">
        <v>1547</v>
      </c>
      <c r="AF292" s="79" t="b">
        <v>0</v>
      </c>
      <c r="AG292" s="79" t="s">
        <v>1553</v>
      </c>
      <c r="AH292" s="79"/>
      <c r="AI292" s="85" t="s">
        <v>1504</v>
      </c>
      <c r="AJ292" s="79" t="b">
        <v>0</v>
      </c>
      <c r="AK292" s="79">
        <v>0</v>
      </c>
      <c r="AL292" s="85" t="s">
        <v>1504</v>
      </c>
      <c r="AM292" s="79" t="s">
        <v>1576</v>
      </c>
      <c r="AN292" s="79" t="b">
        <v>0</v>
      </c>
      <c r="AO292" s="85" t="s">
        <v>1499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2</v>
      </c>
      <c r="BE292" s="49">
        <v>22.22222222222222</v>
      </c>
      <c r="BF292" s="48">
        <v>0</v>
      </c>
      <c r="BG292" s="49">
        <v>0</v>
      </c>
      <c r="BH292" s="48">
        <v>0</v>
      </c>
      <c r="BI292" s="49">
        <v>0</v>
      </c>
      <c r="BJ292" s="48">
        <v>7</v>
      </c>
      <c r="BK292" s="49">
        <v>77.77777777777777</v>
      </c>
      <c r="BL292" s="48">
        <v>9</v>
      </c>
    </row>
    <row r="293" spans="1:64" ht="15">
      <c r="A293" s="64" t="s">
        <v>290</v>
      </c>
      <c r="B293" s="64" t="s">
        <v>268</v>
      </c>
      <c r="C293" s="65" t="s">
        <v>3727</v>
      </c>
      <c r="D293" s="66">
        <v>3</v>
      </c>
      <c r="E293" s="67" t="s">
        <v>132</v>
      </c>
      <c r="F293" s="68">
        <v>35</v>
      </c>
      <c r="G293" s="65"/>
      <c r="H293" s="69"/>
      <c r="I293" s="70"/>
      <c r="J293" s="70"/>
      <c r="K293" s="34" t="s">
        <v>66</v>
      </c>
      <c r="L293" s="77">
        <v>293</v>
      </c>
      <c r="M293" s="77"/>
      <c r="N293" s="72"/>
      <c r="O293" s="79" t="s">
        <v>350</v>
      </c>
      <c r="P293" s="81">
        <v>43626.77900462963</v>
      </c>
      <c r="Q293" s="79" t="s">
        <v>546</v>
      </c>
      <c r="R293" s="79"/>
      <c r="S293" s="79"/>
      <c r="T293" s="79"/>
      <c r="U293" s="79"/>
      <c r="V293" s="82" t="s">
        <v>910</v>
      </c>
      <c r="W293" s="81">
        <v>43626.77900462963</v>
      </c>
      <c r="X293" s="82" t="s">
        <v>1139</v>
      </c>
      <c r="Y293" s="79"/>
      <c r="Z293" s="79"/>
      <c r="AA293" s="85" t="s">
        <v>1415</v>
      </c>
      <c r="AB293" s="85" t="s">
        <v>1416</v>
      </c>
      <c r="AC293" s="79" t="b">
        <v>0</v>
      </c>
      <c r="AD293" s="79">
        <v>0</v>
      </c>
      <c r="AE293" s="85" t="s">
        <v>1505</v>
      </c>
      <c r="AF293" s="79" t="b">
        <v>0</v>
      </c>
      <c r="AG293" s="79" t="s">
        <v>1553</v>
      </c>
      <c r="AH293" s="79"/>
      <c r="AI293" s="85" t="s">
        <v>1504</v>
      </c>
      <c r="AJ293" s="79" t="b">
        <v>0</v>
      </c>
      <c r="AK293" s="79">
        <v>0</v>
      </c>
      <c r="AL293" s="85" t="s">
        <v>1504</v>
      </c>
      <c r="AM293" s="79" t="s">
        <v>1570</v>
      </c>
      <c r="AN293" s="79" t="b">
        <v>0</v>
      </c>
      <c r="AO293" s="85" t="s">
        <v>1416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5</v>
      </c>
      <c r="BE293" s="49">
        <v>22.727272727272727</v>
      </c>
      <c r="BF293" s="48">
        <v>0</v>
      </c>
      <c r="BG293" s="49">
        <v>0</v>
      </c>
      <c r="BH293" s="48">
        <v>0</v>
      </c>
      <c r="BI293" s="49">
        <v>0</v>
      </c>
      <c r="BJ293" s="48">
        <v>17</v>
      </c>
      <c r="BK293" s="49">
        <v>77.27272727272727</v>
      </c>
      <c r="BL293" s="48">
        <v>22</v>
      </c>
    </row>
    <row r="294" spans="1:64" ht="15">
      <c r="A294" s="64" t="s">
        <v>268</v>
      </c>
      <c r="B294" s="64" t="s">
        <v>290</v>
      </c>
      <c r="C294" s="65" t="s">
        <v>3728</v>
      </c>
      <c r="D294" s="66">
        <v>3.6363636363636362</v>
      </c>
      <c r="E294" s="67" t="s">
        <v>136</v>
      </c>
      <c r="F294" s="68">
        <v>32.90909090909091</v>
      </c>
      <c r="G294" s="65"/>
      <c r="H294" s="69"/>
      <c r="I294" s="70"/>
      <c r="J294" s="70"/>
      <c r="K294" s="34" t="s">
        <v>66</v>
      </c>
      <c r="L294" s="77">
        <v>294</v>
      </c>
      <c r="M294" s="77"/>
      <c r="N294" s="72"/>
      <c r="O294" s="79" t="s">
        <v>350</v>
      </c>
      <c r="P294" s="81">
        <v>43626.77439814815</v>
      </c>
      <c r="Q294" s="79" t="s">
        <v>547</v>
      </c>
      <c r="R294" s="79"/>
      <c r="S294" s="79"/>
      <c r="T294" s="79"/>
      <c r="U294" s="79"/>
      <c r="V294" s="82" t="s">
        <v>894</v>
      </c>
      <c r="W294" s="81">
        <v>43626.77439814815</v>
      </c>
      <c r="X294" s="82" t="s">
        <v>1140</v>
      </c>
      <c r="Y294" s="79"/>
      <c r="Z294" s="79"/>
      <c r="AA294" s="85" t="s">
        <v>1416</v>
      </c>
      <c r="AB294" s="85" t="s">
        <v>1500</v>
      </c>
      <c r="AC294" s="79" t="b">
        <v>0</v>
      </c>
      <c r="AD294" s="79">
        <v>1</v>
      </c>
      <c r="AE294" s="85" t="s">
        <v>1548</v>
      </c>
      <c r="AF294" s="79" t="b">
        <v>0</v>
      </c>
      <c r="AG294" s="79" t="s">
        <v>1553</v>
      </c>
      <c r="AH294" s="79"/>
      <c r="AI294" s="85" t="s">
        <v>1504</v>
      </c>
      <c r="AJ294" s="79" t="b">
        <v>0</v>
      </c>
      <c r="AK294" s="79">
        <v>0</v>
      </c>
      <c r="AL294" s="85" t="s">
        <v>1504</v>
      </c>
      <c r="AM294" s="79" t="s">
        <v>1576</v>
      </c>
      <c r="AN294" s="79" t="b">
        <v>0</v>
      </c>
      <c r="AO294" s="85" t="s">
        <v>1500</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v>1</v>
      </c>
      <c r="BE294" s="49">
        <v>12.5</v>
      </c>
      <c r="BF294" s="48">
        <v>0</v>
      </c>
      <c r="BG294" s="49">
        <v>0</v>
      </c>
      <c r="BH294" s="48">
        <v>0</v>
      </c>
      <c r="BI294" s="49">
        <v>0</v>
      </c>
      <c r="BJ294" s="48">
        <v>7</v>
      </c>
      <c r="BK294" s="49">
        <v>87.5</v>
      </c>
      <c r="BL294" s="48">
        <v>8</v>
      </c>
    </row>
    <row r="295" spans="1:64" ht="15">
      <c r="A295" s="64" t="s">
        <v>268</v>
      </c>
      <c r="B295" s="64" t="s">
        <v>290</v>
      </c>
      <c r="C295" s="65" t="s">
        <v>3728</v>
      </c>
      <c r="D295" s="66">
        <v>3.6363636363636362</v>
      </c>
      <c r="E295" s="67" t="s">
        <v>136</v>
      </c>
      <c r="F295" s="68">
        <v>32.90909090909091</v>
      </c>
      <c r="G295" s="65"/>
      <c r="H295" s="69"/>
      <c r="I295" s="70"/>
      <c r="J295" s="70"/>
      <c r="K295" s="34" t="s">
        <v>66</v>
      </c>
      <c r="L295" s="77">
        <v>295</v>
      </c>
      <c r="M295" s="77"/>
      <c r="N295" s="72"/>
      <c r="O295" s="79" t="s">
        <v>350</v>
      </c>
      <c r="P295" s="81">
        <v>43626.80034722222</v>
      </c>
      <c r="Q295" s="79" t="s">
        <v>548</v>
      </c>
      <c r="R295" s="79"/>
      <c r="S295" s="79"/>
      <c r="T295" s="79"/>
      <c r="U295" s="79"/>
      <c r="V295" s="82" t="s">
        <v>894</v>
      </c>
      <c r="W295" s="81">
        <v>43626.80034722222</v>
      </c>
      <c r="X295" s="82" t="s">
        <v>1141</v>
      </c>
      <c r="Y295" s="79"/>
      <c r="Z295" s="79"/>
      <c r="AA295" s="85" t="s">
        <v>1417</v>
      </c>
      <c r="AB295" s="85" t="s">
        <v>1415</v>
      </c>
      <c r="AC295" s="79" t="b">
        <v>0</v>
      </c>
      <c r="AD295" s="79">
        <v>1</v>
      </c>
      <c r="AE295" s="85" t="s">
        <v>1548</v>
      </c>
      <c r="AF295" s="79" t="b">
        <v>0</v>
      </c>
      <c r="AG295" s="79" t="s">
        <v>1553</v>
      </c>
      <c r="AH295" s="79"/>
      <c r="AI295" s="85" t="s">
        <v>1504</v>
      </c>
      <c r="AJ295" s="79" t="b">
        <v>0</v>
      </c>
      <c r="AK295" s="79">
        <v>0</v>
      </c>
      <c r="AL295" s="85" t="s">
        <v>1504</v>
      </c>
      <c r="AM295" s="79" t="s">
        <v>1576</v>
      </c>
      <c r="AN295" s="79" t="b">
        <v>0</v>
      </c>
      <c r="AO295" s="85" t="s">
        <v>1415</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v>4</v>
      </c>
      <c r="BE295" s="49">
        <v>26.666666666666668</v>
      </c>
      <c r="BF295" s="48">
        <v>0</v>
      </c>
      <c r="BG295" s="49">
        <v>0</v>
      </c>
      <c r="BH295" s="48">
        <v>0</v>
      </c>
      <c r="BI295" s="49">
        <v>0</v>
      </c>
      <c r="BJ295" s="48">
        <v>11</v>
      </c>
      <c r="BK295" s="49">
        <v>73.33333333333333</v>
      </c>
      <c r="BL295" s="48">
        <v>15</v>
      </c>
    </row>
    <row r="296" spans="1:64" ht="15">
      <c r="A296" s="64" t="s">
        <v>291</v>
      </c>
      <c r="B296" s="64" t="s">
        <v>268</v>
      </c>
      <c r="C296" s="65" t="s">
        <v>3727</v>
      </c>
      <c r="D296" s="66">
        <v>3</v>
      </c>
      <c r="E296" s="67" t="s">
        <v>132</v>
      </c>
      <c r="F296" s="68">
        <v>35</v>
      </c>
      <c r="G296" s="65"/>
      <c r="H296" s="69"/>
      <c r="I296" s="70"/>
      <c r="J296" s="70"/>
      <c r="K296" s="34" t="s">
        <v>66</v>
      </c>
      <c r="L296" s="77">
        <v>296</v>
      </c>
      <c r="M296" s="77"/>
      <c r="N296" s="72"/>
      <c r="O296" s="79" t="s">
        <v>350</v>
      </c>
      <c r="P296" s="81">
        <v>43626.77585648148</v>
      </c>
      <c r="Q296" s="79" t="s">
        <v>549</v>
      </c>
      <c r="R296" s="79"/>
      <c r="S296" s="79"/>
      <c r="T296" s="79"/>
      <c r="U296" s="79"/>
      <c r="V296" s="82" t="s">
        <v>911</v>
      </c>
      <c r="W296" s="81">
        <v>43626.77585648148</v>
      </c>
      <c r="X296" s="82" t="s">
        <v>1142</v>
      </c>
      <c r="Y296" s="79"/>
      <c r="Z296" s="79"/>
      <c r="AA296" s="85" t="s">
        <v>1418</v>
      </c>
      <c r="AB296" s="85" t="s">
        <v>1420</v>
      </c>
      <c r="AC296" s="79" t="b">
        <v>0</v>
      </c>
      <c r="AD296" s="79">
        <v>1</v>
      </c>
      <c r="AE296" s="85" t="s">
        <v>1505</v>
      </c>
      <c r="AF296" s="79" t="b">
        <v>0</v>
      </c>
      <c r="AG296" s="79" t="s">
        <v>1553</v>
      </c>
      <c r="AH296" s="79"/>
      <c r="AI296" s="85" t="s">
        <v>1504</v>
      </c>
      <c r="AJ296" s="79" t="b">
        <v>0</v>
      </c>
      <c r="AK296" s="79">
        <v>0</v>
      </c>
      <c r="AL296" s="85" t="s">
        <v>1504</v>
      </c>
      <c r="AM296" s="79" t="s">
        <v>1574</v>
      </c>
      <c r="AN296" s="79" t="b">
        <v>0</v>
      </c>
      <c r="AO296" s="85" t="s">
        <v>1420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33.333333333333336</v>
      </c>
      <c r="BF296" s="48">
        <v>0</v>
      </c>
      <c r="BG296" s="49">
        <v>0</v>
      </c>
      <c r="BH296" s="48">
        <v>0</v>
      </c>
      <c r="BI296" s="49">
        <v>0</v>
      </c>
      <c r="BJ296" s="48">
        <v>2</v>
      </c>
      <c r="BK296" s="49">
        <v>66.66666666666667</v>
      </c>
      <c r="BL296" s="48">
        <v>3</v>
      </c>
    </row>
    <row r="297" spans="1:64" ht="15">
      <c r="A297" s="64" t="s">
        <v>268</v>
      </c>
      <c r="B297" s="64" t="s">
        <v>291</v>
      </c>
      <c r="C297" s="65" t="s">
        <v>3729</v>
      </c>
      <c r="D297" s="66">
        <v>4.2727272727272725</v>
      </c>
      <c r="E297" s="67" t="s">
        <v>136</v>
      </c>
      <c r="F297" s="68">
        <v>30.81818181818182</v>
      </c>
      <c r="G297" s="65"/>
      <c r="H297" s="69"/>
      <c r="I297" s="70"/>
      <c r="J297" s="70"/>
      <c r="K297" s="34" t="s">
        <v>66</v>
      </c>
      <c r="L297" s="77">
        <v>297</v>
      </c>
      <c r="M297" s="77"/>
      <c r="N297" s="72"/>
      <c r="O297" s="79" t="s">
        <v>350</v>
      </c>
      <c r="P297" s="81">
        <v>43616.8383912037</v>
      </c>
      <c r="Q297" s="79" t="s">
        <v>550</v>
      </c>
      <c r="R297" s="79"/>
      <c r="S297" s="79"/>
      <c r="T297" s="79" t="s">
        <v>759</v>
      </c>
      <c r="U297" s="79"/>
      <c r="V297" s="82" t="s">
        <v>894</v>
      </c>
      <c r="W297" s="81">
        <v>43616.8383912037</v>
      </c>
      <c r="X297" s="82" t="s">
        <v>1143</v>
      </c>
      <c r="Y297" s="79"/>
      <c r="Z297" s="79"/>
      <c r="AA297" s="85" t="s">
        <v>1419</v>
      </c>
      <c r="AB297" s="85" t="s">
        <v>1501</v>
      </c>
      <c r="AC297" s="79" t="b">
        <v>0</v>
      </c>
      <c r="AD297" s="79">
        <v>0</v>
      </c>
      <c r="AE297" s="85" t="s">
        <v>1549</v>
      </c>
      <c r="AF297" s="79" t="b">
        <v>0</v>
      </c>
      <c r="AG297" s="79" t="s">
        <v>1553</v>
      </c>
      <c r="AH297" s="79"/>
      <c r="AI297" s="85" t="s">
        <v>1504</v>
      </c>
      <c r="AJ297" s="79" t="b">
        <v>0</v>
      </c>
      <c r="AK297" s="79">
        <v>0</v>
      </c>
      <c r="AL297" s="85" t="s">
        <v>1504</v>
      </c>
      <c r="AM297" s="79" t="s">
        <v>1564</v>
      </c>
      <c r="AN297" s="79" t="b">
        <v>0</v>
      </c>
      <c r="AO297" s="85" t="s">
        <v>1501</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v>1</v>
      </c>
      <c r="BE297" s="49">
        <v>6.666666666666667</v>
      </c>
      <c r="BF297" s="48">
        <v>0</v>
      </c>
      <c r="BG297" s="49">
        <v>0</v>
      </c>
      <c r="BH297" s="48">
        <v>0</v>
      </c>
      <c r="BI297" s="49">
        <v>0</v>
      </c>
      <c r="BJ297" s="48">
        <v>14</v>
      </c>
      <c r="BK297" s="49">
        <v>93.33333333333333</v>
      </c>
      <c r="BL297" s="48">
        <v>15</v>
      </c>
    </row>
    <row r="298" spans="1:64" ht="15">
      <c r="A298" s="64" t="s">
        <v>268</v>
      </c>
      <c r="B298" s="64" t="s">
        <v>291</v>
      </c>
      <c r="C298" s="65" t="s">
        <v>3729</v>
      </c>
      <c r="D298" s="66">
        <v>4.2727272727272725</v>
      </c>
      <c r="E298" s="67" t="s">
        <v>136</v>
      </c>
      <c r="F298" s="68">
        <v>30.81818181818182</v>
      </c>
      <c r="G298" s="65"/>
      <c r="H298" s="69"/>
      <c r="I298" s="70"/>
      <c r="J298" s="70"/>
      <c r="K298" s="34" t="s">
        <v>66</v>
      </c>
      <c r="L298" s="77">
        <v>298</v>
      </c>
      <c r="M298" s="77"/>
      <c r="N298" s="72"/>
      <c r="O298" s="79" t="s">
        <v>350</v>
      </c>
      <c r="P298" s="81">
        <v>43626.768229166664</v>
      </c>
      <c r="Q298" s="79" t="s">
        <v>551</v>
      </c>
      <c r="R298" s="79"/>
      <c r="S298" s="79"/>
      <c r="T298" s="79"/>
      <c r="U298" s="79"/>
      <c r="V298" s="82" t="s">
        <v>894</v>
      </c>
      <c r="W298" s="81">
        <v>43626.768229166664</v>
      </c>
      <c r="X298" s="82" t="s">
        <v>1144</v>
      </c>
      <c r="Y298" s="79"/>
      <c r="Z298" s="79"/>
      <c r="AA298" s="85" t="s">
        <v>1420</v>
      </c>
      <c r="AB298" s="85" t="s">
        <v>1502</v>
      </c>
      <c r="AC298" s="79" t="b">
        <v>0</v>
      </c>
      <c r="AD298" s="79">
        <v>0</v>
      </c>
      <c r="AE298" s="85" t="s">
        <v>1549</v>
      </c>
      <c r="AF298" s="79" t="b">
        <v>0</v>
      </c>
      <c r="AG298" s="79" t="s">
        <v>1553</v>
      </c>
      <c r="AH298" s="79"/>
      <c r="AI298" s="85" t="s">
        <v>1504</v>
      </c>
      <c r="AJ298" s="79" t="b">
        <v>0</v>
      </c>
      <c r="AK298" s="79">
        <v>0</v>
      </c>
      <c r="AL298" s="85" t="s">
        <v>1504</v>
      </c>
      <c r="AM298" s="79" t="s">
        <v>1566</v>
      </c>
      <c r="AN298" s="79" t="b">
        <v>0</v>
      </c>
      <c r="AO298" s="85" t="s">
        <v>1502</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5</v>
      </c>
      <c r="BK298" s="49">
        <v>100</v>
      </c>
      <c r="BL298" s="48">
        <v>5</v>
      </c>
    </row>
    <row r="299" spans="1:64" ht="15">
      <c r="A299" s="64" t="s">
        <v>268</v>
      </c>
      <c r="B299" s="64" t="s">
        <v>291</v>
      </c>
      <c r="C299" s="65" t="s">
        <v>3729</v>
      </c>
      <c r="D299" s="66">
        <v>4.2727272727272725</v>
      </c>
      <c r="E299" s="67" t="s">
        <v>136</v>
      </c>
      <c r="F299" s="68">
        <v>30.81818181818182</v>
      </c>
      <c r="G299" s="65"/>
      <c r="H299" s="69"/>
      <c r="I299" s="70"/>
      <c r="J299" s="70"/>
      <c r="K299" s="34" t="s">
        <v>66</v>
      </c>
      <c r="L299" s="77">
        <v>299</v>
      </c>
      <c r="M299" s="77"/>
      <c r="N299" s="72"/>
      <c r="O299" s="79" t="s">
        <v>350</v>
      </c>
      <c r="P299" s="81">
        <v>43626.800729166665</v>
      </c>
      <c r="Q299" s="79" t="s">
        <v>552</v>
      </c>
      <c r="R299" s="79"/>
      <c r="S299" s="79"/>
      <c r="T299" s="79"/>
      <c r="U299" s="79"/>
      <c r="V299" s="82" t="s">
        <v>894</v>
      </c>
      <c r="W299" s="81">
        <v>43626.800729166665</v>
      </c>
      <c r="X299" s="82" t="s">
        <v>1145</v>
      </c>
      <c r="Y299" s="79"/>
      <c r="Z299" s="79"/>
      <c r="AA299" s="85" t="s">
        <v>1421</v>
      </c>
      <c r="AB299" s="85" t="s">
        <v>1418</v>
      </c>
      <c r="AC299" s="79" t="b">
        <v>0</v>
      </c>
      <c r="AD299" s="79">
        <v>0</v>
      </c>
      <c r="AE299" s="85" t="s">
        <v>1549</v>
      </c>
      <c r="AF299" s="79" t="b">
        <v>0</v>
      </c>
      <c r="AG299" s="79" t="s">
        <v>1553</v>
      </c>
      <c r="AH299" s="79"/>
      <c r="AI299" s="85" t="s">
        <v>1504</v>
      </c>
      <c r="AJ299" s="79" t="b">
        <v>0</v>
      </c>
      <c r="AK299" s="79">
        <v>0</v>
      </c>
      <c r="AL299" s="85" t="s">
        <v>1504</v>
      </c>
      <c r="AM299" s="79" t="s">
        <v>1576</v>
      </c>
      <c r="AN299" s="79" t="b">
        <v>0</v>
      </c>
      <c r="AO299" s="85" t="s">
        <v>1418</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v>1</v>
      </c>
      <c r="BE299" s="49">
        <v>25</v>
      </c>
      <c r="BF299" s="48">
        <v>0</v>
      </c>
      <c r="BG299" s="49">
        <v>0</v>
      </c>
      <c r="BH299" s="48">
        <v>0</v>
      </c>
      <c r="BI299" s="49">
        <v>0</v>
      </c>
      <c r="BJ299" s="48">
        <v>3</v>
      </c>
      <c r="BK299" s="49">
        <v>75</v>
      </c>
      <c r="BL299" s="48">
        <v>4</v>
      </c>
    </row>
    <row r="300" spans="1:64" ht="15">
      <c r="A300" s="64" t="s">
        <v>292</v>
      </c>
      <c r="B300" s="64" t="s">
        <v>268</v>
      </c>
      <c r="C300" s="65" t="s">
        <v>3729</v>
      </c>
      <c r="D300" s="66">
        <v>4.2727272727272725</v>
      </c>
      <c r="E300" s="67" t="s">
        <v>136</v>
      </c>
      <c r="F300" s="68">
        <v>30.81818181818182</v>
      </c>
      <c r="G300" s="65"/>
      <c r="H300" s="69"/>
      <c r="I300" s="70"/>
      <c r="J300" s="70"/>
      <c r="K300" s="34" t="s">
        <v>66</v>
      </c>
      <c r="L300" s="77">
        <v>300</v>
      </c>
      <c r="M300" s="77"/>
      <c r="N300" s="72"/>
      <c r="O300" s="79" t="s">
        <v>350</v>
      </c>
      <c r="P300" s="81">
        <v>43623.874814814815</v>
      </c>
      <c r="Q300" s="79" t="s">
        <v>553</v>
      </c>
      <c r="R300" s="79"/>
      <c r="S300" s="79"/>
      <c r="T300" s="79"/>
      <c r="U300" s="79"/>
      <c r="V300" s="82" t="s">
        <v>912</v>
      </c>
      <c r="W300" s="81">
        <v>43623.874814814815</v>
      </c>
      <c r="X300" s="82" t="s">
        <v>1146</v>
      </c>
      <c r="Y300" s="79"/>
      <c r="Z300" s="79"/>
      <c r="AA300" s="85" t="s">
        <v>1422</v>
      </c>
      <c r="AB300" s="79"/>
      <c r="AC300" s="79" t="b">
        <v>0</v>
      </c>
      <c r="AD300" s="79">
        <v>0</v>
      </c>
      <c r="AE300" s="85" t="s">
        <v>1505</v>
      </c>
      <c r="AF300" s="79" t="b">
        <v>0</v>
      </c>
      <c r="AG300" s="79" t="s">
        <v>1553</v>
      </c>
      <c r="AH300" s="79"/>
      <c r="AI300" s="85" t="s">
        <v>1504</v>
      </c>
      <c r="AJ300" s="79" t="b">
        <v>0</v>
      </c>
      <c r="AK300" s="79">
        <v>0</v>
      </c>
      <c r="AL300" s="85" t="s">
        <v>1504</v>
      </c>
      <c r="AM300" s="79" t="s">
        <v>1564</v>
      </c>
      <c r="AN300" s="79" t="b">
        <v>0</v>
      </c>
      <c r="AO300" s="85" t="s">
        <v>1422</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v>2</v>
      </c>
      <c r="BE300" s="49">
        <v>6.666666666666667</v>
      </c>
      <c r="BF300" s="48">
        <v>0</v>
      </c>
      <c r="BG300" s="49">
        <v>0</v>
      </c>
      <c r="BH300" s="48">
        <v>0</v>
      </c>
      <c r="BI300" s="49">
        <v>0</v>
      </c>
      <c r="BJ300" s="48">
        <v>28</v>
      </c>
      <c r="BK300" s="49">
        <v>93.33333333333333</v>
      </c>
      <c r="BL300" s="48">
        <v>30</v>
      </c>
    </row>
    <row r="301" spans="1:64" ht="15">
      <c r="A301" s="64" t="s">
        <v>292</v>
      </c>
      <c r="B301" s="64" t="s">
        <v>268</v>
      </c>
      <c r="C301" s="65" t="s">
        <v>3729</v>
      </c>
      <c r="D301" s="66">
        <v>4.2727272727272725</v>
      </c>
      <c r="E301" s="67" t="s">
        <v>136</v>
      </c>
      <c r="F301" s="68">
        <v>30.81818181818182</v>
      </c>
      <c r="G301" s="65"/>
      <c r="H301" s="69"/>
      <c r="I301" s="70"/>
      <c r="J301" s="70"/>
      <c r="K301" s="34" t="s">
        <v>66</v>
      </c>
      <c r="L301" s="77">
        <v>301</v>
      </c>
      <c r="M301" s="77"/>
      <c r="N301" s="72"/>
      <c r="O301" s="79" t="s">
        <v>350</v>
      </c>
      <c r="P301" s="81">
        <v>43626.65943287037</v>
      </c>
      <c r="Q301" s="79" t="s">
        <v>554</v>
      </c>
      <c r="R301" s="79"/>
      <c r="S301" s="79"/>
      <c r="T301" s="79"/>
      <c r="U301" s="79"/>
      <c r="V301" s="82" t="s">
        <v>912</v>
      </c>
      <c r="W301" s="81">
        <v>43626.65943287037</v>
      </c>
      <c r="X301" s="82" t="s">
        <v>1147</v>
      </c>
      <c r="Y301" s="79"/>
      <c r="Z301" s="79"/>
      <c r="AA301" s="85" t="s">
        <v>1423</v>
      </c>
      <c r="AB301" s="85" t="s">
        <v>1425</v>
      </c>
      <c r="AC301" s="79" t="b">
        <v>0</v>
      </c>
      <c r="AD301" s="79">
        <v>0</v>
      </c>
      <c r="AE301" s="85" t="s">
        <v>1505</v>
      </c>
      <c r="AF301" s="79" t="b">
        <v>0</v>
      </c>
      <c r="AG301" s="79" t="s">
        <v>1553</v>
      </c>
      <c r="AH301" s="79"/>
      <c r="AI301" s="85" t="s">
        <v>1504</v>
      </c>
      <c r="AJ301" s="79" t="b">
        <v>0</v>
      </c>
      <c r="AK301" s="79">
        <v>0</v>
      </c>
      <c r="AL301" s="85" t="s">
        <v>1504</v>
      </c>
      <c r="AM301" s="79" t="s">
        <v>1564</v>
      </c>
      <c r="AN301" s="79" t="b">
        <v>0</v>
      </c>
      <c r="AO301" s="85" t="s">
        <v>1425</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1</v>
      </c>
      <c r="BC301" s="78" t="str">
        <f>REPLACE(INDEX(GroupVertices[Group],MATCH(Edges[[#This Row],[Vertex 2]],GroupVertices[Vertex],0)),1,1,"")</f>
        <v>1</v>
      </c>
      <c r="BD301" s="48">
        <v>1</v>
      </c>
      <c r="BE301" s="49">
        <v>6.25</v>
      </c>
      <c r="BF301" s="48">
        <v>0</v>
      </c>
      <c r="BG301" s="49">
        <v>0</v>
      </c>
      <c r="BH301" s="48">
        <v>0</v>
      </c>
      <c r="BI301" s="49">
        <v>0</v>
      </c>
      <c r="BJ301" s="48">
        <v>15</v>
      </c>
      <c r="BK301" s="49">
        <v>93.75</v>
      </c>
      <c r="BL301" s="48">
        <v>16</v>
      </c>
    </row>
    <row r="302" spans="1:64" ht="15">
      <c r="A302" s="64" t="s">
        <v>292</v>
      </c>
      <c r="B302" s="64" t="s">
        <v>268</v>
      </c>
      <c r="C302" s="65" t="s">
        <v>3729</v>
      </c>
      <c r="D302" s="66">
        <v>4.2727272727272725</v>
      </c>
      <c r="E302" s="67" t="s">
        <v>136</v>
      </c>
      <c r="F302" s="68">
        <v>30.81818181818182</v>
      </c>
      <c r="G302" s="65"/>
      <c r="H302" s="69"/>
      <c r="I302" s="70"/>
      <c r="J302" s="70"/>
      <c r="K302" s="34" t="s">
        <v>66</v>
      </c>
      <c r="L302" s="77">
        <v>302</v>
      </c>
      <c r="M302" s="77"/>
      <c r="N302" s="72"/>
      <c r="O302" s="79" t="s">
        <v>350</v>
      </c>
      <c r="P302" s="81">
        <v>43626.812048611115</v>
      </c>
      <c r="Q302" s="79" t="s">
        <v>555</v>
      </c>
      <c r="R302" s="79"/>
      <c r="S302" s="79"/>
      <c r="T302" s="79"/>
      <c r="U302" s="79"/>
      <c r="V302" s="82" t="s">
        <v>912</v>
      </c>
      <c r="W302" s="81">
        <v>43626.812048611115</v>
      </c>
      <c r="X302" s="82" t="s">
        <v>1148</v>
      </c>
      <c r="Y302" s="79"/>
      <c r="Z302" s="79"/>
      <c r="AA302" s="85" t="s">
        <v>1424</v>
      </c>
      <c r="AB302" s="85" t="s">
        <v>1426</v>
      </c>
      <c r="AC302" s="79" t="b">
        <v>0</v>
      </c>
      <c r="AD302" s="79">
        <v>0</v>
      </c>
      <c r="AE302" s="85" t="s">
        <v>1505</v>
      </c>
      <c r="AF302" s="79" t="b">
        <v>0</v>
      </c>
      <c r="AG302" s="79" t="s">
        <v>1553</v>
      </c>
      <c r="AH302" s="79"/>
      <c r="AI302" s="85" t="s">
        <v>1504</v>
      </c>
      <c r="AJ302" s="79" t="b">
        <v>0</v>
      </c>
      <c r="AK302" s="79">
        <v>0</v>
      </c>
      <c r="AL302" s="85" t="s">
        <v>1504</v>
      </c>
      <c r="AM302" s="79" t="s">
        <v>1564</v>
      </c>
      <c r="AN302" s="79" t="b">
        <v>0</v>
      </c>
      <c r="AO302" s="85" t="s">
        <v>1426</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1</v>
      </c>
      <c r="BC302" s="78" t="str">
        <f>REPLACE(INDEX(GroupVertices[Group],MATCH(Edges[[#This Row],[Vertex 2]],GroupVertices[Vertex],0)),1,1,"")</f>
        <v>1</v>
      </c>
      <c r="BD302" s="48">
        <v>1</v>
      </c>
      <c r="BE302" s="49">
        <v>3.0303030303030303</v>
      </c>
      <c r="BF302" s="48">
        <v>0</v>
      </c>
      <c r="BG302" s="49">
        <v>0</v>
      </c>
      <c r="BH302" s="48">
        <v>0</v>
      </c>
      <c r="BI302" s="49">
        <v>0</v>
      </c>
      <c r="BJ302" s="48">
        <v>32</v>
      </c>
      <c r="BK302" s="49">
        <v>96.96969696969697</v>
      </c>
      <c r="BL302" s="48">
        <v>33</v>
      </c>
    </row>
    <row r="303" spans="1:64" ht="15">
      <c r="A303" s="64" t="s">
        <v>268</v>
      </c>
      <c r="B303" s="64" t="s">
        <v>292</v>
      </c>
      <c r="C303" s="65" t="s">
        <v>3729</v>
      </c>
      <c r="D303" s="66">
        <v>4.2727272727272725</v>
      </c>
      <c r="E303" s="67" t="s">
        <v>136</v>
      </c>
      <c r="F303" s="68">
        <v>30.81818181818182</v>
      </c>
      <c r="G303" s="65"/>
      <c r="H303" s="69"/>
      <c r="I303" s="70"/>
      <c r="J303" s="70"/>
      <c r="K303" s="34" t="s">
        <v>66</v>
      </c>
      <c r="L303" s="77">
        <v>303</v>
      </c>
      <c r="M303" s="77"/>
      <c r="N303" s="72"/>
      <c r="O303" s="79" t="s">
        <v>350</v>
      </c>
      <c r="P303" s="81">
        <v>43626.63490740741</v>
      </c>
      <c r="Q303" s="79" t="s">
        <v>556</v>
      </c>
      <c r="R303" s="79"/>
      <c r="S303" s="79"/>
      <c r="T303" s="79"/>
      <c r="U303" s="79"/>
      <c r="V303" s="82" t="s">
        <v>894</v>
      </c>
      <c r="W303" s="81">
        <v>43626.63490740741</v>
      </c>
      <c r="X303" s="82" t="s">
        <v>1149</v>
      </c>
      <c r="Y303" s="79"/>
      <c r="Z303" s="79"/>
      <c r="AA303" s="85" t="s">
        <v>1425</v>
      </c>
      <c r="AB303" s="85" t="s">
        <v>1422</v>
      </c>
      <c r="AC303" s="79" t="b">
        <v>0</v>
      </c>
      <c r="AD303" s="79">
        <v>0</v>
      </c>
      <c r="AE303" s="85" t="s">
        <v>1550</v>
      </c>
      <c r="AF303" s="79" t="b">
        <v>0</v>
      </c>
      <c r="AG303" s="79" t="s">
        <v>1553</v>
      </c>
      <c r="AH303" s="79"/>
      <c r="AI303" s="85" t="s">
        <v>1504</v>
      </c>
      <c r="AJ303" s="79" t="b">
        <v>0</v>
      </c>
      <c r="AK303" s="79">
        <v>0</v>
      </c>
      <c r="AL303" s="85" t="s">
        <v>1504</v>
      </c>
      <c r="AM303" s="79" t="s">
        <v>1576</v>
      </c>
      <c r="AN303" s="79" t="b">
        <v>0</v>
      </c>
      <c r="AO303" s="85" t="s">
        <v>1422</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v>0</v>
      </c>
      <c r="BE303" s="49">
        <v>0</v>
      </c>
      <c r="BF303" s="48">
        <v>1</v>
      </c>
      <c r="BG303" s="49">
        <v>7.6923076923076925</v>
      </c>
      <c r="BH303" s="48">
        <v>0</v>
      </c>
      <c r="BI303" s="49">
        <v>0</v>
      </c>
      <c r="BJ303" s="48">
        <v>12</v>
      </c>
      <c r="BK303" s="49">
        <v>92.3076923076923</v>
      </c>
      <c r="BL303" s="48">
        <v>13</v>
      </c>
    </row>
    <row r="304" spans="1:64" ht="15">
      <c r="A304" s="64" t="s">
        <v>268</v>
      </c>
      <c r="B304" s="64" t="s">
        <v>292</v>
      </c>
      <c r="C304" s="65" t="s">
        <v>3729</v>
      </c>
      <c r="D304" s="66">
        <v>4.2727272727272725</v>
      </c>
      <c r="E304" s="67" t="s">
        <v>136</v>
      </c>
      <c r="F304" s="68">
        <v>30.81818181818182</v>
      </c>
      <c r="G304" s="65"/>
      <c r="H304" s="69"/>
      <c r="I304" s="70"/>
      <c r="J304" s="70"/>
      <c r="K304" s="34" t="s">
        <v>66</v>
      </c>
      <c r="L304" s="77">
        <v>304</v>
      </c>
      <c r="M304" s="77"/>
      <c r="N304" s="72"/>
      <c r="O304" s="79" t="s">
        <v>350</v>
      </c>
      <c r="P304" s="81">
        <v>43626.6974537037</v>
      </c>
      <c r="Q304" s="79" t="s">
        <v>557</v>
      </c>
      <c r="R304" s="82" t="s">
        <v>646</v>
      </c>
      <c r="S304" s="79" t="s">
        <v>700</v>
      </c>
      <c r="T304" s="79"/>
      <c r="U304" s="79"/>
      <c r="V304" s="82" t="s">
        <v>894</v>
      </c>
      <c r="W304" s="81">
        <v>43626.6974537037</v>
      </c>
      <c r="X304" s="82" t="s">
        <v>1150</v>
      </c>
      <c r="Y304" s="79"/>
      <c r="Z304" s="79"/>
      <c r="AA304" s="85" t="s">
        <v>1426</v>
      </c>
      <c r="AB304" s="85" t="s">
        <v>1423</v>
      </c>
      <c r="AC304" s="79" t="b">
        <v>0</v>
      </c>
      <c r="AD304" s="79">
        <v>0</v>
      </c>
      <c r="AE304" s="85" t="s">
        <v>1550</v>
      </c>
      <c r="AF304" s="79" t="b">
        <v>0</v>
      </c>
      <c r="AG304" s="79" t="s">
        <v>1553</v>
      </c>
      <c r="AH304" s="79"/>
      <c r="AI304" s="85" t="s">
        <v>1504</v>
      </c>
      <c r="AJ304" s="79" t="b">
        <v>0</v>
      </c>
      <c r="AK304" s="79">
        <v>0</v>
      </c>
      <c r="AL304" s="85" t="s">
        <v>1504</v>
      </c>
      <c r="AM304" s="79" t="s">
        <v>1576</v>
      </c>
      <c r="AN304" s="79" t="b">
        <v>0</v>
      </c>
      <c r="AO304" s="85" t="s">
        <v>1423</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v>4</v>
      </c>
      <c r="BE304" s="49">
        <v>9.523809523809524</v>
      </c>
      <c r="BF304" s="48">
        <v>2</v>
      </c>
      <c r="BG304" s="49">
        <v>4.761904761904762</v>
      </c>
      <c r="BH304" s="48">
        <v>0</v>
      </c>
      <c r="BI304" s="49">
        <v>0</v>
      </c>
      <c r="BJ304" s="48">
        <v>36</v>
      </c>
      <c r="BK304" s="49">
        <v>85.71428571428571</v>
      </c>
      <c r="BL304" s="48">
        <v>42</v>
      </c>
    </row>
    <row r="305" spans="1:64" ht="15">
      <c r="A305" s="64" t="s">
        <v>268</v>
      </c>
      <c r="B305" s="64" t="s">
        <v>292</v>
      </c>
      <c r="C305" s="65" t="s">
        <v>3729</v>
      </c>
      <c r="D305" s="66">
        <v>4.2727272727272725</v>
      </c>
      <c r="E305" s="67" t="s">
        <v>136</v>
      </c>
      <c r="F305" s="68">
        <v>30.81818181818182</v>
      </c>
      <c r="G305" s="65"/>
      <c r="H305" s="69"/>
      <c r="I305" s="70"/>
      <c r="J305" s="70"/>
      <c r="K305" s="34" t="s">
        <v>66</v>
      </c>
      <c r="L305" s="77">
        <v>305</v>
      </c>
      <c r="M305" s="77"/>
      <c r="N305" s="72"/>
      <c r="O305" s="79" t="s">
        <v>350</v>
      </c>
      <c r="P305" s="81">
        <v>43626.831875</v>
      </c>
      <c r="Q305" s="79" t="s">
        <v>558</v>
      </c>
      <c r="R305" s="79"/>
      <c r="S305" s="79"/>
      <c r="T305" s="79"/>
      <c r="U305" s="79"/>
      <c r="V305" s="82" t="s">
        <v>894</v>
      </c>
      <c r="W305" s="81">
        <v>43626.831875</v>
      </c>
      <c r="X305" s="82" t="s">
        <v>1151</v>
      </c>
      <c r="Y305" s="79"/>
      <c r="Z305" s="79"/>
      <c r="AA305" s="85" t="s">
        <v>1427</v>
      </c>
      <c r="AB305" s="85" t="s">
        <v>1424</v>
      </c>
      <c r="AC305" s="79" t="b">
        <v>0</v>
      </c>
      <c r="AD305" s="79">
        <v>0</v>
      </c>
      <c r="AE305" s="85" t="s">
        <v>1550</v>
      </c>
      <c r="AF305" s="79" t="b">
        <v>0</v>
      </c>
      <c r="AG305" s="79" t="s">
        <v>1553</v>
      </c>
      <c r="AH305" s="79"/>
      <c r="AI305" s="85" t="s">
        <v>1504</v>
      </c>
      <c r="AJ305" s="79" t="b">
        <v>0</v>
      </c>
      <c r="AK305" s="79">
        <v>0</v>
      </c>
      <c r="AL305" s="85" t="s">
        <v>1504</v>
      </c>
      <c r="AM305" s="79" t="s">
        <v>1576</v>
      </c>
      <c r="AN305" s="79" t="b">
        <v>0</v>
      </c>
      <c r="AO305" s="85" t="s">
        <v>1424</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v>1</v>
      </c>
      <c r="BE305" s="49">
        <v>7.6923076923076925</v>
      </c>
      <c r="BF305" s="48">
        <v>1</v>
      </c>
      <c r="BG305" s="49">
        <v>7.6923076923076925</v>
      </c>
      <c r="BH305" s="48">
        <v>0</v>
      </c>
      <c r="BI305" s="49">
        <v>0</v>
      </c>
      <c r="BJ305" s="48">
        <v>11</v>
      </c>
      <c r="BK305" s="49">
        <v>84.61538461538461</v>
      </c>
      <c r="BL305" s="48">
        <v>13</v>
      </c>
    </row>
    <row r="306" spans="1:64" ht="15">
      <c r="A306" s="64" t="s">
        <v>293</v>
      </c>
      <c r="B306" s="64" t="s">
        <v>293</v>
      </c>
      <c r="C306" s="65" t="s">
        <v>3727</v>
      </c>
      <c r="D306" s="66">
        <v>3</v>
      </c>
      <c r="E306" s="67" t="s">
        <v>132</v>
      </c>
      <c r="F306" s="68">
        <v>35</v>
      </c>
      <c r="G306" s="65"/>
      <c r="H306" s="69"/>
      <c r="I306" s="70"/>
      <c r="J306" s="70"/>
      <c r="K306" s="34" t="s">
        <v>65</v>
      </c>
      <c r="L306" s="77">
        <v>306</v>
      </c>
      <c r="M306" s="77"/>
      <c r="N306" s="72"/>
      <c r="O306" s="79" t="s">
        <v>176</v>
      </c>
      <c r="P306" s="81">
        <v>43626.979421296295</v>
      </c>
      <c r="Q306" s="79" t="s">
        <v>559</v>
      </c>
      <c r="R306" s="82" t="s">
        <v>664</v>
      </c>
      <c r="S306" s="79" t="s">
        <v>712</v>
      </c>
      <c r="T306" s="79"/>
      <c r="U306" s="82" t="s">
        <v>824</v>
      </c>
      <c r="V306" s="82" t="s">
        <v>824</v>
      </c>
      <c r="W306" s="81">
        <v>43626.979421296295</v>
      </c>
      <c r="X306" s="82" t="s">
        <v>1152</v>
      </c>
      <c r="Y306" s="79"/>
      <c r="Z306" s="79"/>
      <c r="AA306" s="85" t="s">
        <v>1428</v>
      </c>
      <c r="AB306" s="79"/>
      <c r="AC306" s="79" t="b">
        <v>0</v>
      </c>
      <c r="AD306" s="79">
        <v>1</v>
      </c>
      <c r="AE306" s="85" t="s">
        <v>1504</v>
      </c>
      <c r="AF306" s="79" t="b">
        <v>0</v>
      </c>
      <c r="AG306" s="79" t="s">
        <v>1553</v>
      </c>
      <c r="AH306" s="79"/>
      <c r="AI306" s="85" t="s">
        <v>1504</v>
      </c>
      <c r="AJ306" s="79" t="b">
        <v>0</v>
      </c>
      <c r="AK306" s="79">
        <v>1</v>
      </c>
      <c r="AL306" s="85" t="s">
        <v>1504</v>
      </c>
      <c r="AM306" s="79" t="s">
        <v>1563</v>
      </c>
      <c r="AN306" s="79" t="b">
        <v>0</v>
      </c>
      <c r="AO306" s="85" t="s">
        <v>1428</v>
      </c>
      <c r="AP306" s="79" t="s">
        <v>1582</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24</v>
      </c>
      <c r="BK306" s="49">
        <v>100</v>
      </c>
      <c r="BL306" s="48">
        <v>24</v>
      </c>
    </row>
    <row r="307" spans="1:64" ht="15">
      <c r="A307" s="64" t="s">
        <v>268</v>
      </c>
      <c r="B307" s="64" t="s">
        <v>293</v>
      </c>
      <c r="C307" s="65" t="s">
        <v>3728</v>
      </c>
      <c r="D307" s="66">
        <v>3.6363636363636362</v>
      </c>
      <c r="E307" s="67" t="s">
        <v>136</v>
      </c>
      <c r="F307" s="68">
        <v>32.90909090909091</v>
      </c>
      <c r="G307" s="65"/>
      <c r="H307" s="69"/>
      <c r="I307" s="70"/>
      <c r="J307" s="70"/>
      <c r="K307" s="34" t="s">
        <v>65</v>
      </c>
      <c r="L307" s="77">
        <v>307</v>
      </c>
      <c r="M307" s="77"/>
      <c r="N307" s="72"/>
      <c r="O307" s="79" t="s">
        <v>349</v>
      </c>
      <c r="P307" s="81">
        <v>43616.58295138889</v>
      </c>
      <c r="Q307" s="79" t="s">
        <v>560</v>
      </c>
      <c r="R307" s="82" t="s">
        <v>665</v>
      </c>
      <c r="S307" s="79" t="s">
        <v>705</v>
      </c>
      <c r="T307" s="79" t="s">
        <v>772</v>
      </c>
      <c r="U307" s="79"/>
      <c r="V307" s="82" t="s">
        <v>894</v>
      </c>
      <c r="W307" s="81">
        <v>43616.58295138889</v>
      </c>
      <c r="X307" s="82" t="s">
        <v>1153</v>
      </c>
      <c r="Y307" s="79"/>
      <c r="Z307" s="79"/>
      <c r="AA307" s="85" t="s">
        <v>1429</v>
      </c>
      <c r="AB307" s="79"/>
      <c r="AC307" s="79" t="b">
        <v>0</v>
      </c>
      <c r="AD307" s="79">
        <v>1</v>
      </c>
      <c r="AE307" s="85" t="s">
        <v>1504</v>
      </c>
      <c r="AF307" s="79" t="b">
        <v>1</v>
      </c>
      <c r="AG307" s="79" t="s">
        <v>1553</v>
      </c>
      <c r="AH307" s="79"/>
      <c r="AI307" s="85" t="s">
        <v>1562</v>
      </c>
      <c r="AJ307" s="79" t="b">
        <v>0</v>
      </c>
      <c r="AK307" s="79">
        <v>0</v>
      </c>
      <c r="AL307" s="85" t="s">
        <v>1504</v>
      </c>
      <c r="AM307" s="79" t="s">
        <v>1564</v>
      </c>
      <c r="AN307" s="79" t="b">
        <v>0</v>
      </c>
      <c r="AO307" s="85" t="s">
        <v>1429</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6</v>
      </c>
      <c r="BK307" s="49">
        <v>100</v>
      </c>
      <c r="BL307" s="48">
        <v>6</v>
      </c>
    </row>
    <row r="308" spans="1:64" ht="15">
      <c r="A308" s="64" t="s">
        <v>268</v>
      </c>
      <c r="B308" s="64" t="s">
        <v>293</v>
      </c>
      <c r="C308" s="65" t="s">
        <v>3728</v>
      </c>
      <c r="D308" s="66">
        <v>3.6363636363636362</v>
      </c>
      <c r="E308" s="67" t="s">
        <v>136</v>
      </c>
      <c r="F308" s="68">
        <v>32.90909090909091</v>
      </c>
      <c r="G308" s="65"/>
      <c r="H308" s="69"/>
      <c r="I308" s="70"/>
      <c r="J308" s="70"/>
      <c r="K308" s="34" t="s">
        <v>65</v>
      </c>
      <c r="L308" s="77">
        <v>308</v>
      </c>
      <c r="M308" s="77"/>
      <c r="N308" s="72"/>
      <c r="O308" s="79" t="s">
        <v>349</v>
      </c>
      <c r="P308" s="81">
        <v>43627.49594907407</v>
      </c>
      <c r="Q308" s="79" t="s">
        <v>561</v>
      </c>
      <c r="R308" s="79"/>
      <c r="S308" s="79"/>
      <c r="T308" s="79"/>
      <c r="U308" s="79"/>
      <c r="V308" s="82" t="s">
        <v>894</v>
      </c>
      <c r="W308" s="81">
        <v>43627.49594907407</v>
      </c>
      <c r="X308" s="82" t="s">
        <v>1154</v>
      </c>
      <c r="Y308" s="79"/>
      <c r="Z308" s="79"/>
      <c r="AA308" s="85" t="s">
        <v>1430</v>
      </c>
      <c r="AB308" s="79"/>
      <c r="AC308" s="79" t="b">
        <v>0</v>
      </c>
      <c r="AD308" s="79">
        <v>0</v>
      </c>
      <c r="AE308" s="85" t="s">
        <v>1504</v>
      </c>
      <c r="AF308" s="79" t="b">
        <v>0</v>
      </c>
      <c r="AG308" s="79" t="s">
        <v>1553</v>
      </c>
      <c r="AH308" s="79"/>
      <c r="AI308" s="85" t="s">
        <v>1504</v>
      </c>
      <c r="AJ308" s="79" t="b">
        <v>0</v>
      </c>
      <c r="AK308" s="79">
        <v>1</v>
      </c>
      <c r="AL308" s="85" t="s">
        <v>1428</v>
      </c>
      <c r="AM308" s="79" t="s">
        <v>1564</v>
      </c>
      <c r="AN308" s="79" t="b">
        <v>0</v>
      </c>
      <c r="AO308" s="85" t="s">
        <v>1428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25</v>
      </c>
      <c r="BK308" s="49">
        <v>100</v>
      </c>
      <c r="BL308" s="48">
        <v>25</v>
      </c>
    </row>
    <row r="309" spans="1:64" ht="15">
      <c r="A309" s="64" t="s">
        <v>263</v>
      </c>
      <c r="B309" s="64" t="s">
        <v>268</v>
      </c>
      <c r="C309" s="65" t="s">
        <v>3727</v>
      </c>
      <c r="D309" s="66">
        <v>3</v>
      </c>
      <c r="E309" s="67" t="s">
        <v>132</v>
      </c>
      <c r="F309" s="68">
        <v>35</v>
      </c>
      <c r="G309" s="65"/>
      <c r="H309" s="69"/>
      <c r="I309" s="70"/>
      <c r="J309" s="70"/>
      <c r="K309" s="34" t="s">
        <v>66</v>
      </c>
      <c r="L309" s="77">
        <v>309</v>
      </c>
      <c r="M309" s="77"/>
      <c r="N309" s="72"/>
      <c r="O309" s="79" t="s">
        <v>349</v>
      </c>
      <c r="P309" s="81">
        <v>43631.69163194444</v>
      </c>
      <c r="Q309" s="79" t="s">
        <v>430</v>
      </c>
      <c r="R309" s="79"/>
      <c r="S309" s="79"/>
      <c r="T309" s="79"/>
      <c r="U309" s="79"/>
      <c r="V309" s="82" t="s">
        <v>890</v>
      </c>
      <c r="W309" s="81">
        <v>43631.69163194444</v>
      </c>
      <c r="X309" s="82" t="s">
        <v>1022</v>
      </c>
      <c r="Y309" s="79"/>
      <c r="Z309" s="79"/>
      <c r="AA309" s="85" t="s">
        <v>1298</v>
      </c>
      <c r="AB309" s="79"/>
      <c r="AC309" s="79" t="b">
        <v>0</v>
      </c>
      <c r="AD309" s="79">
        <v>0</v>
      </c>
      <c r="AE309" s="85" t="s">
        <v>1515</v>
      </c>
      <c r="AF309" s="79" t="b">
        <v>0</v>
      </c>
      <c r="AG309" s="79" t="s">
        <v>1553</v>
      </c>
      <c r="AH309" s="79"/>
      <c r="AI309" s="85" t="s">
        <v>1504</v>
      </c>
      <c r="AJ309" s="79" t="b">
        <v>0</v>
      </c>
      <c r="AK309" s="79">
        <v>0</v>
      </c>
      <c r="AL309" s="85" t="s">
        <v>1504</v>
      </c>
      <c r="AM309" s="79" t="s">
        <v>1570</v>
      </c>
      <c r="AN309" s="79" t="b">
        <v>0</v>
      </c>
      <c r="AO309" s="85" t="s">
        <v>1298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9</v>
      </c>
      <c r="BC309" s="78" t="str">
        <f>REPLACE(INDEX(GroupVertices[Group],MATCH(Edges[[#This Row],[Vertex 2]],GroupVertices[Vertex],0)),1,1,"")</f>
        <v>1</v>
      </c>
      <c r="BD309" s="48"/>
      <c r="BE309" s="49"/>
      <c r="BF309" s="48"/>
      <c r="BG309" s="49"/>
      <c r="BH309" s="48"/>
      <c r="BI309" s="49"/>
      <c r="BJ309" s="48"/>
      <c r="BK309" s="49"/>
      <c r="BL309" s="48"/>
    </row>
    <row r="310" spans="1:64" ht="15">
      <c r="A310" s="64" t="s">
        <v>268</v>
      </c>
      <c r="B310" s="64" t="s">
        <v>263</v>
      </c>
      <c r="C310" s="65" t="s">
        <v>3728</v>
      </c>
      <c r="D310" s="66">
        <v>3.6363636363636362</v>
      </c>
      <c r="E310" s="67" t="s">
        <v>136</v>
      </c>
      <c r="F310" s="68">
        <v>32.90909090909091</v>
      </c>
      <c r="G310" s="65"/>
      <c r="H310" s="69"/>
      <c r="I310" s="70"/>
      <c r="J310" s="70"/>
      <c r="K310" s="34" t="s">
        <v>66</v>
      </c>
      <c r="L310" s="77">
        <v>310</v>
      </c>
      <c r="M310" s="77"/>
      <c r="N310" s="72"/>
      <c r="O310" s="79" t="s">
        <v>350</v>
      </c>
      <c r="P310" s="81">
        <v>43633.62337962963</v>
      </c>
      <c r="Q310" s="79" t="s">
        <v>562</v>
      </c>
      <c r="R310" s="82" t="s">
        <v>666</v>
      </c>
      <c r="S310" s="79" t="s">
        <v>713</v>
      </c>
      <c r="T310" s="79"/>
      <c r="U310" s="79"/>
      <c r="V310" s="82" t="s">
        <v>894</v>
      </c>
      <c r="W310" s="81">
        <v>43633.62337962963</v>
      </c>
      <c r="X310" s="82" t="s">
        <v>1155</v>
      </c>
      <c r="Y310" s="79"/>
      <c r="Z310" s="79"/>
      <c r="AA310" s="85" t="s">
        <v>1431</v>
      </c>
      <c r="AB310" s="85" t="s">
        <v>1298</v>
      </c>
      <c r="AC310" s="79" t="b">
        <v>0</v>
      </c>
      <c r="AD310" s="79">
        <v>0</v>
      </c>
      <c r="AE310" s="85" t="s">
        <v>1516</v>
      </c>
      <c r="AF310" s="79" t="b">
        <v>0</v>
      </c>
      <c r="AG310" s="79" t="s">
        <v>1553</v>
      </c>
      <c r="AH310" s="79"/>
      <c r="AI310" s="85" t="s">
        <v>1504</v>
      </c>
      <c r="AJ310" s="79" t="b">
        <v>0</v>
      </c>
      <c r="AK310" s="79">
        <v>0</v>
      </c>
      <c r="AL310" s="85" t="s">
        <v>1504</v>
      </c>
      <c r="AM310" s="79" t="s">
        <v>1576</v>
      </c>
      <c r="AN310" s="79" t="b">
        <v>0</v>
      </c>
      <c r="AO310" s="85" t="s">
        <v>1298</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9</v>
      </c>
      <c r="BD310" s="48">
        <v>1</v>
      </c>
      <c r="BE310" s="49">
        <v>2.0833333333333335</v>
      </c>
      <c r="BF310" s="48">
        <v>2</v>
      </c>
      <c r="BG310" s="49">
        <v>4.166666666666667</v>
      </c>
      <c r="BH310" s="48">
        <v>0</v>
      </c>
      <c r="BI310" s="49">
        <v>0</v>
      </c>
      <c r="BJ310" s="48">
        <v>45</v>
      </c>
      <c r="BK310" s="49">
        <v>93.75</v>
      </c>
      <c r="BL310" s="48">
        <v>48</v>
      </c>
    </row>
    <row r="311" spans="1:64" ht="15">
      <c r="A311" s="64" t="s">
        <v>268</v>
      </c>
      <c r="B311" s="64" t="s">
        <v>263</v>
      </c>
      <c r="C311" s="65" t="s">
        <v>3728</v>
      </c>
      <c r="D311" s="66">
        <v>3.6363636363636362</v>
      </c>
      <c r="E311" s="67" t="s">
        <v>136</v>
      </c>
      <c r="F311" s="68">
        <v>32.90909090909091</v>
      </c>
      <c r="G311" s="65"/>
      <c r="H311" s="69"/>
      <c r="I311" s="70"/>
      <c r="J311" s="70"/>
      <c r="K311" s="34" t="s">
        <v>66</v>
      </c>
      <c r="L311" s="77">
        <v>311</v>
      </c>
      <c r="M311" s="77"/>
      <c r="N311" s="72"/>
      <c r="O311" s="79" t="s">
        <v>350</v>
      </c>
      <c r="P311" s="81">
        <v>43633.65565972222</v>
      </c>
      <c r="Q311" s="79" t="s">
        <v>563</v>
      </c>
      <c r="R311" s="79"/>
      <c r="S311" s="79"/>
      <c r="T311" s="79"/>
      <c r="U311" s="79"/>
      <c r="V311" s="82" t="s">
        <v>894</v>
      </c>
      <c r="W311" s="81">
        <v>43633.65565972222</v>
      </c>
      <c r="X311" s="82" t="s">
        <v>1156</v>
      </c>
      <c r="Y311" s="79"/>
      <c r="Z311" s="79"/>
      <c r="AA311" s="85" t="s">
        <v>1432</v>
      </c>
      <c r="AB311" s="85" t="s">
        <v>1503</v>
      </c>
      <c r="AC311" s="79" t="b">
        <v>0</v>
      </c>
      <c r="AD311" s="79">
        <v>0</v>
      </c>
      <c r="AE311" s="85" t="s">
        <v>1516</v>
      </c>
      <c r="AF311" s="79" t="b">
        <v>0</v>
      </c>
      <c r="AG311" s="79" t="s">
        <v>1553</v>
      </c>
      <c r="AH311" s="79"/>
      <c r="AI311" s="85" t="s">
        <v>1504</v>
      </c>
      <c r="AJ311" s="79" t="b">
        <v>0</v>
      </c>
      <c r="AK311" s="79">
        <v>0</v>
      </c>
      <c r="AL311" s="85" t="s">
        <v>1504</v>
      </c>
      <c r="AM311" s="79" t="s">
        <v>1576</v>
      </c>
      <c r="AN311" s="79" t="b">
        <v>0</v>
      </c>
      <c r="AO311" s="85" t="s">
        <v>1503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9</v>
      </c>
      <c r="BD311" s="48">
        <v>0</v>
      </c>
      <c r="BE311" s="49">
        <v>0</v>
      </c>
      <c r="BF311" s="48">
        <v>2</v>
      </c>
      <c r="BG311" s="49">
        <v>6.666666666666667</v>
      </c>
      <c r="BH311" s="48">
        <v>0</v>
      </c>
      <c r="BI311" s="49">
        <v>0</v>
      </c>
      <c r="BJ311" s="48">
        <v>28</v>
      </c>
      <c r="BK311" s="49">
        <v>93.33333333333333</v>
      </c>
      <c r="BL311" s="48">
        <v>30</v>
      </c>
    </row>
    <row r="312" spans="1:64" ht="15">
      <c r="A312" s="64" t="s">
        <v>267</v>
      </c>
      <c r="B312" s="64" t="s">
        <v>268</v>
      </c>
      <c r="C312" s="65" t="s">
        <v>3732</v>
      </c>
      <c r="D312" s="66">
        <v>5.545454545454545</v>
      </c>
      <c r="E312" s="67" t="s">
        <v>136</v>
      </c>
      <c r="F312" s="68">
        <v>26.636363636363637</v>
      </c>
      <c r="G312" s="65"/>
      <c r="H312" s="69"/>
      <c r="I312" s="70"/>
      <c r="J312" s="70"/>
      <c r="K312" s="34" t="s">
        <v>66</v>
      </c>
      <c r="L312" s="77">
        <v>312</v>
      </c>
      <c r="M312" s="77"/>
      <c r="N312" s="72"/>
      <c r="O312" s="79" t="s">
        <v>350</v>
      </c>
      <c r="P312" s="81">
        <v>43630.778275462966</v>
      </c>
      <c r="Q312" s="79" t="s">
        <v>442</v>
      </c>
      <c r="R312" s="79"/>
      <c r="S312" s="79"/>
      <c r="T312" s="79"/>
      <c r="U312" s="79"/>
      <c r="V312" s="82" t="s">
        <v>893</v>
      </c>
      <c r="W312" s="81">
        <v>43630.778275462966</v>
      </c>
      <c r="X312" s="82" t="s">
        <v>1034</v>
      </c>
      <c r="Y312" s="79"/>
      <c r="Z312" s="79"/>
      <c r="AA312" s="85" t="s">
        <v>1310</v>
      </c>
      <c r="AB312" s="79"/>
      <c r="AC312" s="79" t="b">
        <v>0</v>
      </c>
      <c r="AD312" s="79">
        <v>0</v>
      </c>
      <c r="AE312" s="85" t="s">
        <v>1505</v>
      </c>
      <c r="AF312" s="79" t="b">
        <v>0</v>
      </c>
      <c r="AG312" s="79" t="s">
        <v>1553</v>
      </c>
      <c r="AH312" s="79"/>
      <c r="AI312" s="85" t="s">
        <v>1504</v>
      </c>
      <c r="AJ312" s="79" t="b">
        <v>0</v>
      </c>
      <c r="AK312" s="79">
        <v>0</v>
      </c>
      <c r="AL312" s="85" t="s">
        <v>1504</v>
      </c>
      <c r="AM312" s="79" t="s">
        <v>1575</v>
      </c>
      <c r="AN312" s="79" t="b">
        <v>0</v>
      </c>
      <c r="AO312" s="85" t="s">
        <v>1310</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12</v>
      </c>
      <c r="BC312" s="78" t="str">
        <f>REPLACE(INDEX(GroupVertices[Group],MATCH(Edges[[#This Row],[Vertex 2]],GroupVertices[Vertex],0)),1,1,"")</f>
        <v>1</v>
      </c>
      <c r="BD312" s="48"/>
      <c r="BE312" s="49"/>
      <c r="BF312" s="48"/>
      <c r="BG312" s="49"/>
      <c r="BH312" s="48"/>
      <c r="BI312" s="49"/>
      <c r="BJ312" s="48"/>
      <c r="BK312" s="49"/>
      <c r="BL312" s="48"/>
    </row>
    <row r="313" spans="1:64" ht="15">
      <c r="A313" s="64" t="s">
        <v>267</v>
      </c>
      <c r="B313" s="64" t="s">
        <v>268</v>
      </c>
      <c r="C313" s="65" t="s">
        <v>3732</v>
      </c>
      <c r="D313" s="66">
        <v>5.545454545454545</v>
      </c>
      <c r="E313" s="67" t="s">
        <v>136</v>
      </c>
      <c r="F313" s="68">
        <v>26.636363636363637</v>
      </c>
      <c r="G313" s="65"/>
      <c r="H313" s="69"/>
      <c r="I313" s="70"/>
      <c r="J313" s="70"/>
      <c r="K313" s="34" t="s">
        <v>66</v>
      </c>
      <c r="L313" s="77">
        <v>313</v>
      </c>
      <c r="M313" s="77"/>
      <c r="N313" s="72"/>
      <c r="O313" s="79" t="s">
        <v>350</v>
      </c>
      <c r="P313" s="81">
        <v>43632.59391203704</v>
      </c>
      <c r="Q313" s="79" t="s">
        <v>443</v>
      </c>
      <c r="R313" s="79"/>
      <c r="S313" s="79"/>
      <c r="T313" s="79"/>
      <c r="U313" s="79"/>
      <c r="V313" s="82" t="s">
        <v>893</v>
      </c>
      <c r="W313" s="81">
        <v>43632.59391203704</v>
      </c>
      <c r="X313" s="82" t="s">
        <v>1035</v>
      </c>
      <c r="Y313" s="79"/>
      <c r="Z313" s="79"/>
      <c r="AA313" s="85" t="s">
        <v>1311</v>
      </c>
      <c r="AB313" s="79"/>
      <c r="AC313" s="79" t="b">
        <v>0</v>
      </c>
      <c r="AD313" s="79">
        <v>0</v>
      </c>
      <c r="AE313" s="85" t="s">
        <v>1505</v>
      </c>
      <c r="AF313" s="79" t="b">
        <v>0</v>
      </c>
      <c r="AG313" s="79" t="s">
        <v>1553</v>
      </c>
      <c r="AH313" s="79"/>
      <c r="AI313" s="85" t="s">
        <v>1504</v>
      </c>
      <c r="AJ313" s="79" t="b">
        <v>0</v>
      </c>
      <c r="AK313" s="79">
        <v>0</v>
      </c>
      <c r="AL313" s="85" t="s">
        <v>1504</v>
      </c>
      <c r="AM313" s="79" t="s">
        <v>1575</v>
      </c>
      <c r="AN313" s="79" t="b">
        <v>0</v>
      </c>
      <c r="AO313" s="85" t="s">
        <v>1311</v>
      </c>
      <c r="AP313" s="79" t="s">
        <v>176</v>
      </c>
      <c r="AQ313" s="79">
        <v>0</v>
      </c>
      <c r="AR313" s="79">
        <v>0</v>
      </c>
      <c r="AS313" s="79"/>
      <c r="AT313" s="79"/>
      <c r="AU313" s="79"/>
      <c r="AV313" s="79"/>
      <c r="AW313" s="79"/>
      <c r="AX313" s="79"/>
      <c r="AY313" s="79"/>
      <c r="AZ313" s="79"/>
      <c r="BA313">
        <v>5</v>
      </c>
      <c r="BB313" s="78" t="str">
        <f>REPLACE(INDEX(GroupVertices[Group],MATCH(Edges[[#This Row],[Vertex 1]],GroupVertices[Vertex],0)),1,1,"")</f>
        <v>12</v>
      </c>
      <c r="BC313" s="78" t="str">
        <f>REPLACE(INDEX(GroupVertices[Group],MATCH(Edges[[#This Row],[Vertex 2]],GroupVertices[Vertex],0)),1,1,"")</f>
        <v>1</v>
      </c>
      <c r="BD313" s="48"/>
      <c r="BE313" s="49"/>
      <c r="BF313" s="48"/>
      <c r="BG313" s="49"/>
      <c r="BH313" s="48"/>
      <c r="BI313" s="49"/>
      <c r="BJ313" s="48"/>
      <c r="BK313" s="49"/>
      <c r="BL313" s="48"/>
    </row>
    <row r="314" spans="1:64" ht="15">
      <c r="A314" s="64" t="s">
        <v>267</v>
      </c>
      <c r="B314" s="64" t="s">
        <v>268</v>
      </c>
      <c r="C314" s="65" t="s">
        <v>3732</v>
      </c>
      <c r="D314" s="66">
        <v>5.545454545454545</v>
      </c>
      <c r="E314" s="67" t="s">
        <v>136</v>
      </c>
      <c r="F314" s="68">
        <v>26.636363636363637</v>
      </c>
      <c r="G314" s="65"/>
      <c r="H314" s="69"/>
      <c r="I314" s="70"/>
      <c r="J314" s="70"/>
      <c r="K314" s="34" t="s">
        <v>66</v>
      </c>
      <c r="L314" s="77">
        <v>314</v>
      </c>
      <c r="M314" s="77"/>
      <c r="N314" s="72"/>
      <c r="O314" s="79" t="s">
        <v>350</v>
      </c>
      <c r="P314" s="81">
        <v>43634.102534722224</v>
      </c>
      <c r="Q314" s="79" t="s">
        <v>564</v>
      </c>
      <c r="R314" s="79"/>
      <c r="S314" s="79"/>
      <c r="T314" s="79"/>
      <c r="U314" s="79"/>
      <c r="V314" s="82" t="s">
        <v>893</v>
      </c>
      <c r="W314" s="81">
        <v>43634.102534722224</v>
      </c>
      <c r="X314" s="82" t="s">
        <v>1157</v>
      </c>
      <c r="Y314" s="79"/>
      <c r="Z314" s="79"/>
      <c r="AA314" s="85" t="s">
        <v>1433</v>
      </c>
      <c r="AB314" s="85" t="s">
        <v>1435</v>
      </c>
      <c r="AC314" s="79" t="b">
        <v>0</v>
      </c>
      <c r="AD314" s="79">
        <v>0</v>
      </c>
      <c r="AE314" s="85" t="s">
        <v>1505</v>
      </c>
      <c r="AF314" s="79" t="b">
        <v>0</v>
      </c>
      <c r="AG314" s="79" t="s">
        <v>1553</v>
      </c>
      <c r="AH314" s="79"/>
      <c r="AI314" s="85" t="s">
        <v>1504</v>
      </c>
      <c r="AJ314" s="79" t="b">
        <v>0</v>
      </c>
      <c r="AK314" s="79">
        <v>0</v>
      </c>
      <c r="AL314" s="85" t="s">
        <v>1504</v>
      </c>
      <c r="AM314" s="79" t="s">
        <v>1581</v>
      </c>
      <c r="AN314" s="79" t="b">
        <v>0</v>
      </c>
      <c r="AO314" s="85" t="s">
        <v>1435</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12</v>
      </c>
      <c r="BC314" s="78" t="str">
        <f>REPLACE(INDEX(GroupVertices[Group],MATCH(Edges[[#This Row],[Vertex 2]],GroupVertices[Vertex],0)),1,1,"")</f>
        <v>1</v>
      </c>
      <c r="BD314" s="48">
        <v>0</v>
      </c>
      <c r="BE314" s="49">
        <v>0</v>
      </c>
      <c r="BF314" s="48">
        <v>0</v>
      </c>
      <c r="BG314" s="49">
        <v>0</v>
      </c>
      <c r="BH314" s="48">
        <v>0</v>
      </c>
      <c r="BI314" s="49">
        <v>0</v>
      </c>
      <c r="BJ314" s="48">
        <v>22</v>
      </c>
      <c r="BK314" s="49">
        <v>100</v>
      </c>
      <c r="BL314" s="48">
        <v>22</v>
      </c>
    </row>
    <row r="315" spans="1:64" ht="15">
      <c r="A315" s="64" t="s">
        <v>267</v>
      </c>
      <c r="B315" s="64" t="s">
        <v>268</v>
      </c>
      <c r="C315" s="65" t="s">
        <v>3732</v>
      </c>
      <c r="D315" s="66">
        <v>5.545454545454545</v>
      </c>
      <c r="E315" s="67" t="s">
        <v>136</v>
      </c>
      <c r="F315" s="68">
        <v>26.636363636363637</v>
      </c>
      <c r="G315" s="65"/>
      <c r="H315" s="69"/>
      <c r="I315" s="70"/>
      <c r="J315" s="70"/>
      <c r="K315" s="34" t="s">
        <v>66</v>
      </c>
      <c r="L315" s="77">
        <v>315</v>
      </c>
      <c r="M315" s="77"/>
      <c r="N315" s="72"/>
      <c r="O315" s="79" t="s">
        <v>350</v>
      </c>
      <c r="P315" s="81">
        <v>43634.828738425924</v>
      </c>
      <c r="Q315" s="79" t="s">
        <v>565</v>
      </c>
      <c r="R315" s="79"/>
      <c r="S315" s="79"/>
      <c r="T315" s="79"/>
      <c r="U315" s="79"/>
      <c r="V315" s="82" t="s">
        <v>893</v>
      </c>
      <c r="W315" s="81">
        <v>43634.828738425924</v>
      </c>
      <c r="X315" s="82" t="s">
        <v>1158</v>
      </c>
      <c r="Y315" s="79"/>
      <c r="Z315" s="79"/>
      <c r="AA315" s="85" t="s">
        <v>1434</v>
      </c>
      <c r="AB315" s="85" t="s">
        <v>1436</v>
      </c>
      <c r="AC315" s="79" t="b">
        <v>0</v>
      </c>
      <c r="AD315" s="79">
        <v>0</v>
      </c>
      <c r="AE315" s="85" t="s">
        <v>1505</v>
      </c>
      <c r="AF315" s="79" t="b">
        <v>0</v>
      </c>
      <c r="AG315" s="79" t="s">
        <v>1553</v>
      </c>
      <c r="AH315" s="79"/>
      <c r="AI315" s="85" t="s">
        <v>1504</v>
      </c>
      <c r="AJ315" s="79" t="b">
        <v>0</v>
      </c>
      <c r="AK315" s="79">
        <v>0</v>
      </c>
      <c r="AL315" s="85" t="s">
        <v>1504</v>
      </c>
      <c r="AM315" s="79" t="s">
        <v>1581</v>
      </c>
      <c r="AN315" s="79" t="b">
        <v>0</v>
      </c>
      <c r="AO315" s="85" t="s">
        <v>1436</v>
      </c>
      <c r="AP315" s="79" t="s">
        <v>176</v>
      </c>
      <c r="AQ315" s="79">
        <v>0</v>
      </c>
      <c r="AR315" s="79">
        <v>0</v>
      </c>
      <c r="AS315" s="79"/>
      <c r="AT315" s="79"/>
      <c r="AU315" s="79"/>
      <c r="AV315" s="79"/>
      <c r="AW315" s="79"/>
      <c r="AX315" s="79"/>
      <c r="AY315" s="79"/>
      <c r="AZ315" s="79"/>
      <c r="BA315">
        <v>5</v>
      </c>
      <c r="BB315" s="78" t="str">
        <f>REPLACE(INDEX(GroupVertices[Group],MATCH(Edges[[#This Row],[Vertex 1]],GroupVertices[Vertex],0)),1,1,"")</f>
        <v>12</v>
      </c>
      <c r="BC315" s="78" t="str">
        <f>REPLACE(INDEX(GroupVertices[Group],MATCH(Edges[[#This Row],[Vertex 2]],GroupVertices[Vertex],0)),1,1,"")</f>
        <v>1</v>
      </c>
      <c r="BD315" s="48">
        <v>0</v>
      </c>
      <c r="BE315" s="49">
        <v>0</v>
      </c>
      <c r="BF315" s="48">
        <v>0</v>
      </c>
      <c r="BG315" s="49">
        <v>0</v>
      </c>
      <c r="BH315" s="48">
        <v>0</v>
      </c>
      <c r="BI315" s="49">
        <v>0</v>
      </c>
      <c r="BJ315" s="48">
        <v>9</v>
      </c>
      <c r="BK315" s="49">
        <v>100</v>
      </c>
      <c r="BL315" s="48">
        <v>9</v>
      </c>
    </row>
    <row r="316" spans="1:64" ht="15">
      <c r="A316" s="64" t="s">
        <v>267</v>
      </c>
      <c r="B316" s="64" t="s">
        <v>268</v>
      </c>
      <c r="C316" s="65" t="s">
        <v>3732</v>
      </c>
      <c r="D316" s="66">
        <v>5.545454545454545</v>
      </c>
      <c r="E316" s="67" t="s">
        <v>136</v>
      </c>
      <c r="F316" s="68">
        <v>26.636363636363637</v>
      </c>
      <c r="G316" s="65"/>
      <c r="H316" s="69"/>
      <c r="I316" s="70"/>
      <c r="J316" s="70"/>
      <c r="K316" s="34" t="s">
        <v>66</v>
      </c>
      <c r="L316" s="77">
        <v>316</v>
      </c>
      <c r="M316" s="77"/>
      <c r="N316" s="72"/>
      <c r="O316" s="79" t="s">
        <v>350</v>
      </c>
      <c r="P316" s="81">
        <v>43636.56319444445</v>
      </c>
      <c r="Q316" s="79" t="s">
        <v>444</v>
      </c>
      <c r="R316" s="79"/>
      <c r="S316" s="79"/>
      <c r="T316" s="79"/>
      <c r="U316" s="79"/>
      <c r="V316" s="82" t="s">
        <v>893</v>
      </c>
      <c r="W316" s="81">
        <v>43636.56319444445</v>
      </c>
      <c r="X316" s="82" t="s">
        <v>1036</v>
      </c>
      <c r="Y316" s="79"/>
      <c r="Z316" s="79"/>
      <c r="AA316" s="85" t="s">
        <v>1312</v>
      </c>
      <c r="AB316" s="85" t="s">
        <v>1437</v>
      </c>
      <c r="AC316" s="79" t="b">
        <v>0</v>
      </c>
      <c r="AD316" s="79">
        <v>0</v>
      </c>
      <c r="AE316" s="85" t="s">
        <v>1505</v>
      </c>
      <c r="AF316" s="79" t="b">
        <v>0</v>
      </c>
      <c r="AG316" s="79" t="s">
        <v>1553</v>
      </c>
      <c r="AH316" s="79"/>
      <c r="AI316" s="85" t="s">
        <v>1504</v>
      </c>
      <c r="AJ316" s="79" t="b">
        <v>0</v>
      </c>
      <c r="AK316" s="79">
        <v>0</v>
      </c>
      <c r="AL316" s="85" t="s">
        <v>1504</v>
      </c>
      <c r="AM316" s="79" t="s">
        <v>1575</v>
      </c>
      <c r="AN316" s="79" t="b">
        <v>0</v>
      </c>
      <c r="AO316" s="85" t="s">
        <v>1437</v>
      </c>
      <c r="AP316" s="79" t="s">
        <v>176</v>
      </c>
      <c r="AQ316" s="79">
        <v>0</v>
      </c>
      <c r="AR316" s="79">
        <v>0</v>
      </c>
      <c r="AS316" s="79"/>
      <c r="AT316" s="79"/>
      <c r="AU316" s="79"/>
      <c r="AV316" s="79"/>
      <c r="AW316" s="79"/>
      <c r="AX316" s="79"/>
      <c r="AY316" s="79"/>
      <c r="AZ316" s="79"/>
      <c r="BA316">
        <v>5</v>
      </c>
      <c r="BB316" s="78" t="str">
        <f>REPLACE(INDEX(GroupVertices[Group],MATCH(Edges[[#This Row],[Vertex 1]],GroupVertices[Vertex],0)),1,1,"")</f>
        <v>12</v>
      </c>
      <c r="BC316" s="78" t="str">
        <f>REPLACE(INDEX(GroupVertices[Group],MATCH(Edges[[#This Row],[Vertex 2]],GroupVertices[Vertex],0)),1,1,"")</f>
        <v>1</v>
      </c>
      <c r="BD316" s="48"/>
      <c r="BE316" s="49"/>
      <c r="BF316" s="48"/>
      <c r="BG316" s="49"/>
      <c r="BH316" s="48"/>
      <c r="BI316" s="49"/>
      <c r="BJ316" s="48"/>
      <c r="BK316" s="49"/>
      <c r="BL316" s="48"/>
    </row>
    <row r="317" spans="1:64" ht="15">
      <c r="A317" s="64" t="s">
        <v>268</v>
      </c>
      <c r="B317" s="64" t="s">
        <v>267</v>
      </c>
      <c r="C317" s="65" t="s">
        <v>3734</v>
      </c>
      <c r="D317" s="66">
        <v>4.909090909090909</v>
      </c>
      <c r="E317" s="67" t="s">
        <v>136</v>
      </c>
      <c r="F317" s="68">
        <v>28.727272727272727</v>
      </c>
      <c r="G317" s="65"/>
      <c r="H317" s="69"/>
      <c r="I317" s="70"/>
      <c r="J317" s="70"/>
      <c r="K317" s="34" t="s">
        <v>66</v>
      </c>
      <c r="L317" s="77">
        <v>317</v>
      </c>
      <c r="M317" s="77"/>
      <c r="N317" s="72"/>
      <c r="O317" s="79" t="s">
        <v>350</v>
      </c>
      <c r="P317" s="81">
        <v>43633.61615740741</v>
      </c>
      <c r="Q317" s="79" t="s">
        <v>566</v>
      </c>
      <c r="R317" s="79"/>
      <c r="S317" s="79"/>
      <c r="T317" s="79"/>
      <c r="U317" s="79"/>
      <c r="V317" s="82" t="s">
        <v>894</v>
      </c>
      <c r="W317" s="81">
        <v>43633.61615740741</v>
      </c>
      <c r="X317" s="82" t="s">
        <v>1159</v>
      </c>
      <c r="Y317" s="79"/>
      <c r="Z317" s="79"/>
      <c r="AA317" s="85" t="s">
        <v>1435</v>
      </c>
      <c r="AB317" s="85" t="s">
        <v>1310</v>
      </c>
      <c r="AC317" s="79" t="b">
        <v>0</v>
      </c>
      <c r="AD317" s="79">
        <v>0</v>
      </c>
      <c r="AE317" s="85" t="s">
        <v>1551</v>
      </c>
      <c r="AF317" s="79" t="b">
        <v>0</v>
      </c>
      <c r="AG317" s="79" t="s">
        <v>1553</v>
      </c>
      <c r="AH317" s="79"/>
      <c r="AI317" s="85" t="s">
        <v>1504</v>
      </c>
      <c r="AJ317" s="79" t="b">
        <v>0</v>
      </c>
      <c r="AK317" s="79">
        <v>0</v>
      </c>
      <c r="AL317" s="85" t="s">
        <v>1504</v>
      </c>
      <c r="AM317" s="79" t="s">
        <v>1576</v>
      </c>
      <c r="AN317" s="79" t="b">
        <v>0</v>
      </c>
      <c r="AO317" s="85" t="s">
        <v>1310</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12</v>
      </c>
      <c r="BD317" s="48">
        <v>0</v>
      </c>
      <c r="BE317" s="49">
        <v>0</v>
      </c>
      <c r="BF317" s="48">
        <v>2</v>
      </c>
      <c r="BG317" s="49">
        <v>4.545454545454546</v>
      </c>
      <c r="BH317" s="48">
        <v>0</v>
      </c>
      <c r="BI317" s="49">
        <v>0</v>
      </c>
      <c r="BJ317" s="48">
        <v>42</v>
      </c>
      <c r="BK317" s="49">
        <v>95.45454545454545</v>
      </c>
      <c r="BL317" s="48">
        <v>44</v>
      </c>
    </row>
    <row r="318" spans="1:64" ht="15">
      <c r="A318" s="64" t="s">
        <v>268</v>
      </c>
      <c r="B318" s="64" t="s">
        <v>267</v>
      </c>
      <c r="C318" s="65" t="s">
        <v>3734</v>
      </c>
      <c r="D318" s="66">
        <v>4.909090909090909</v>
      </c>
      <c r="E318" s="67" t="s">
        <v>136</v>
      </c>
      <c r="F318" s="68">
        <v>28.727272727272727</v>
      </c>
      <c r="G318" s="65"/>
      <c r="H318" s="69"/>
      <c r="I318" s="70"/>
      <c r="J318" s="70"/>
      <c r="K318" s="34" t="s">
        <v>66</v>
      </c>
      <c r="L318" s="77">
        <v>318</v>
      </c>
      <c r="M318" s="77"/>
      <c r="N318" s="72"/>
      <c r="O318" s="79" t="s">
        <v>350</v>
      </c>
      <c r="P318" s="81">
        <v>43634.62957175926</v>
      </c>
      <c r="Q318" s="79" t="s">
        <v>567</v>
      </c>
      <c r="R318" s="82" t="s">
        <v>667</v>
      </c>
      <c r="S318" s="79" t="s">
        <v>700</v>
      </c>
      <c r="T318" s="79"/>
      <c r="U318" s="79"/>
      <c r="V318" s="82" t="s">
        <v>894</v>
      </c>
      <c r="W318" s="81">
        <v>43634.62957175926</v>
      </c>
      <c r="X318" s="82" t="s">
        <v>1160</v>
      </c>
      <c r="Y318" s="79"/>
      <c r="Z318" s="79"/>
      <c r="AA318" s="85" t="s">
        <v>1436</v>
      </c>
      <c r="AB318" s="85" t="s">
        <v>1433</v>
      </c>
      <c r="AC318" s="79" t="b">
        <v>0</v>
      </c>
      <c r="AD318" s="79">
        <v>0</v>
      </c>
      <c r="AE318" s="85" t="s">
        <v>1551</v>
      </c>
      <c r="AF318" s="79" t="b">
        <v>0</v>
      </c>
      <c r="AG318" s="79" t="s">
        <v>1553</v>
      </c>
      <c r="AH318" s="79"/>
      <c r="AI318" s="85" t="s">
        <v>1504</v>
      </c>
      <c r="AJ318" s="79" t="b">
        <v>0</v>
      </c>
      <c r="AK318" s="79">
        <v>0</v>
      </c>
      <c r="AL318" s="85" t="s">
        <v>1504</v>
      </c>
      <c r="AM318" s="79" t="s">
        <v>1576</v>
      </c>
      <c r="AN318" s="79" t="b">
        <v>0</v>
      </c>
      <c r="AO318" s="85" t="s">
        <v>1433</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1</v>
      </c>
      <c r="BC318" s="78" t="str">
        <f>REPLACE(INDEX(GroupVertices[Group],MATCH(Edges[[#This Row],[Vertex 2]],GroupVertices[Vertex],0)),1,1,"")</f>
        <v>12</v>
      </c>
      <c r="BD318" s="48">
        <v>2</v>
      </c>
      <c r="BE318" s="49">
        <v>4.081632653061225</v>
      </c>
      <c r="BF318" s="48">
        <v>1</v>
      </c>
      <c r="BG318" s="49">
        <v>2.0408163265306123</v>
      </c>
      <c r="BH318" s="48">
        <v>0</v>
      </c>
      <c r="BI318" s="49">
        <v>0</v>
      </c>
      <c r="BJ318" s="48">
        <v>46</v>
      </c>
      <c r="BK318" s="49">
        <v>93.87755102040816</v>
      </c>
      <c r="BL318" s="48">
        <v>49</v>
      </c>
    </row>
    <row r="319" spans="1:64" ht="15">
      <c r="A319" s="64" t="s">
        <v>268</v>
      </c>
      <c r="B319" s="64" t="s">
        <v>267</v>
      </c>
      <c r="C319" s="65" t="s">
        <v>3734</v>
      </c>
      <c r="D319" s="66">
        <v>4.909090909090909</v>
      </c>
      <c r="E319" s="67" t="s">
        <v>136</v>
      </c>
      <c r="F319" s="68">
        <v>28.727272727272727</v>
      </c>
      <c r="G319" s="65"/>
      <c r="H319" s="69"/>
      <c r="I319" s="70"/>
      <c r="J319" s="70"/>
      <c r="K319" s="34" t="s">
        <v>66</v>
      </c>
      <c r="L319" s="77">
        <v>319</v>
      </c>
      <c r="M319" s="77"/>
      <c r="N319" s="72"/>
      <c r="O319" s="79" t="s">
        <v>350</v>
      </c>
      <c r="P319" s="81">
        <v>43634.852175925924</v>
      </c>
      <c r="Q319" s="79" t="s">
        <v>568</v>
      </c>
      <c r="R319" s="82" t="s">
        <v>668</v>
      </c>
      <c r="S319" s="79" t="s">
        <v>700</v>
      </c>
      <c r="T319" s="79"/>
      <c r="U319" s="79"/>
      <c r="V319" s="82" t="s">
        <v>894</v>
      </c>
      <c r="W319" s="81">
        <v>43634.852175925924</v>
      </c>
      <c r="X319" s="82" t="s">
        <v>1161</v>
      </c>
      <c r="Y319" s="79"/>
      <c r="Z319" s="79"/>
      <c r="AA319" s="85" t="s">
        <v>1437</v>
      </c>
      <c r="AB319" s="85" t="s">
        <v>1434</v>
      </c>
      <c r="AC319" s="79" t="b">
        <v>0</v>
      </c>
      <c r="AD319" s="79">
        <v>0</v>
      </c>
      <c r="AE319" s="85" t="s">
        <v>1551</v>
      </c>
      <c r="AF319" s="79" t="b">
        <v>0</v>
      </c>
      <c r="AG319" s="79" t="s">
        <v>1553</v>
      </c>
      <c r="AH319" s="79"/>
      <c r="AI319" s="85" t="s">
        <v>1504</v>
      </c>
      <c r="AJ319" s="79" t="b">
        <v>0</v>
      </c>
      <c r="AK319" s="79">
        <v>0</v>
      </c>
      <c r="AL319" s="85" t="s">
        <v>1504</v>
      </c>
      <c r="AM319" s="79" t="s">
        <v>1576</v>
      </c>
      <c r="AN319" s="79" t="b">
        <v>0</v>
      </c>
      <c r="AO319" s="85" t="s">
        <v>1434</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12</v>
      </c>
      <c r="BD319" s="48">
        <v>2</v>
      </c>
      <c r="BE319" s="49">
        <v>6.451612903225806</v>
      </c>
      <c r="BF319" s="48">
        <v>0</v>
      </c>
      <c r="BG319" s="49">
        <v>0</v>
      </c>
      <c r="BH319" s="48">
        <v>0</v>
      </c>
      <c r="BI319" s="49">
        <v>0</v>
      </c>
      <c r="BJ319" s="48">
        <v>29</v>
      </c>
      <c r="BK319" s="49">
        <v>93.54838709677419</v>
      </c>
      <c r="BL319" s="48">
        <v>31</v>
      </c>
    </row>
    <row r="320" spans="1:64" ht="15">
      <c r="A320" s="64" t="s">
        <v>268</v>
      </c>
      <c r="B320" s="64" t="s">
        <v>267</v>
      </c>
      <c r="C320" s="65" t="s">
        <v>3734</v>
      </c>
      <c r="D320" s="66">
        <v>4.909090909090909</v>
      </c>
      <c r="E320" s="67" t="s">
        <v>136</v>
      </c>
      <c r="F320" s="68">
        <v>28.727272727272727</v>
      </c>
      <c r="G320" s="65"/>
      <c r="H320" s="69"/>
      <c r="I320" s="70"/>
      <c r="J320" s="70"/>
      <c r="K320" s="34" t="s">
        <v>66</v>
      </c>
      <c r="L320" s="77">
        <v>320</v>
      </c>
      <c r="M320" s="77"/>
      <c r="N320" s="72"/>
      <c r="O320" s="79" t="s">
        <v>350</v>
      </c>
      <c r="P320" s="81">
        <v>43636.6575</v>
      </c>
      <c r="Q320" s="79" t="s">
        <v>569</v>
      </c>
      <c r="R320" s="82" t="s">
        <v>669</v>
      </c>
      <c r="S320" s="79" t="s">
        <v>714</v>
      </c>
      <c r="T320" s="79"/>
      <c r="U320" s="79"/>
      <c r="V320" s="82" t="s">
        <v>894</v>
      </c>
      <c r="W320" s="81">
        <v>43636.6575</v>
      </c>
      <c r="X320" s="82" t="s">
        <v>1162</v>
      </c>
      <c r="Y320" s="79"/>
      <c r="Z320" s="79"/>
      <c r="AA320" s="85" t="s">
        <v>1438</v>
      </c>
      <c r="AB320" s="85" t="s">
        <v>1312</v>
      </c>
      <c r="AC320" s="79" t="b">
        <v>0</v>
      </c>
      <c r="AD320" s="79">
        <v>0</v>
      </c>
      <c r="AE320" s="85" t="s">
        <v>1551</v>
      </c>
      <c r="AF320" s="79" t="b">
        <v>0</v>
      </c>
      <c r="AG320" s="79" t="s">
        <v>1553</v>
      </c>
      <c r="AH320" s="79"/>
      <c r="AI320" s="85" t="s">
        <v>1504</v>
      </c>
      <c r="AJ320" s="79" t="b">
        <v>0</v>
      </c>
      <c r="AK320" s="79">
        <v>0</v>
      </c>
      <c r="AL320" s="85" t="s">
        <v>1504</v>
      </c>
      <c r="AM320" s="79" t="s">
        <v>1576</v>
      </c>
      <c r="AN320" s="79" t="b">
        <v>0</v>
      </c>
      <c r="AO320" s="85" t="s">
        <v>1312</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12</v>
      </c>
      <c r="BD320" s="48">
        <v>1</v>
      </c>
      <c r="BE320" s="49">
        <v>2.272727272727273</v>
      </c>
      <c r="BF320" s="48">
        <v>1</v>
      </c>
      <c r="BG320" s="49">
        <v>2.272727272727273</v>
      </c>
      <c r="BH320" s="48">
        <v>0</v>
      </c>
      <c r="BI320" s="49">
        <v>0</v>
      </c>
      <c r="BJ320" s="48">
        <v>42</v>
      </c>
      <c r="BK320" s="49">
        <v>95.45454545454545</v>
      </c>
      <c r="BL320" s="48">
        <v>44</v>
      </c>
    </row>
    <row r="321" spans="1:64" ht="15">
      <c r="A321" s="64" t="s">
        <v>294</v>
      </c>
      <c r="B321" s="64" t="s">
        <v>294</v>
      </c>
      <c r="C321" s="65" t="s">
        <v>3730</v>
      </c>
      <c r="D321" s="66">
        <v>10</v>
      </c>
      <c r="E321" s="67" t="s">
        <v>136</v>
      </c>
      <c r="F321" s="68">
        <v>12</v>
      </c>
      <c r="G321" s="65"/>
      <c r="H321" s="69"/>
      <c r="I321" s="70"/>
      <c r="J321" s="70"/>
      <c r="K321" s="34" t="s">
        <v>65</v>
      </c>
      <c r="L321" s="77">
        <v>321</v>
      </c>
      <c r="M321" s="77"/>
      <c r="N321" s="72"/>
      <c r="O321" s="79" t="s">
        <v>176</v>
      </c>
      <c r="P321" s="81">
        <v>43615.60902777778</v>
      </c>
      <c r="Q321" s="79" t="s">
        <v>570</v>
      </c>
      <c r="R321" s="82" t="s">
        <v>670</v>
      </c>
      <c r="S321" s="79" t="s">
        <v>715</v>
      </c>
      <c r="T321" s="79"/>
      <c r="U321" s="82" t="s">
        <v>825</v>
      </c>
      <c r="V321" s="82" t="s">
        <v>825</v>
      </c>
      <c r="W321" s="81">
        <v>43615.60902777778</v>
      </c>
      <c r="X321" s="82" t="s">
        <v>1163</v>
      </c>
      <c r="Y321" s="79"/>
      <c r="Z321" s="79"/>
      <c r="AA321" s="85" t="s">
        <v>1439</v>
      </c>
      <c r="AB321" s="79"/>
      <c r="AC321" s="79" t="b">
        <v>0</v>
      </c>
      <c r="AD321" s="79">
        <v>1</v>
      </c>
      <c r="AE321" s="85" t="s">
        <v>1504</v>
      </c>
      <c r="AF321" s="79" t="b">
        <v>0</v>
      </c>
      <c r="AG321" s="79" t="s">
        <v>1559</v>
      </c>
      <c r="AH321" s="79"/>
      <c r="AI321" s="85" t="s">
        <v>1504</v>
      </c>
      <c r="AJ321" s="79" t="b">
        <v>0</v>
      </c>
      <c r="AK321" s="79">
        <v>1</v>
      </c>
      <c r="AL321" s="85" t="s">
        <v>1504</v>
      </c>
      <c r="AM321" s="79" t="s">
        <v>1574</v>
      </c>
      <c r="AN321" s="79" t="b">
        <v>0</v>
      </c>
      <c r="AO321" s="85" t="s">
        <v>1439</v>
      </c>
      <c r="AP321" s="79" t="s">
        <v>176</v>
      </c>
      <c r="AQ321" s="79">
        <v>0</v>
      </c>
      <c r="AR321" s="79">
        <v>0</v>
      </c>
      <c r="AS321" s="79"/>
      <c r="AT321" s="79"/>
      <c r="AU321" s="79"/>
      <c r="AV321" s="79"/>
      <c r="AW321" s="79"/>
      <c r="AX321" s="79"/>
      <c r="AY321" s="79"/>
      <c r="AZ321" s="79"/>
      <c r="BA321">
        <v>15</v>
      </c>
      <c r="BB321" s="78" t="str">
        <f>REPLACE(INDEX(GroupVertices[Group],MATCH(Edges[[#This Row],[Vertex 1]],GroupVertices[Vertex],0)),1,1,"")</f>
        <v>2</v>
      </c>
      <c r="BC321" s="78" t="str">
        <f>REPLACE(INDEX(GroupVertices[Group],MATCH(Edges[[#This Row],[Vertex 2]],GroupVertices[Vertex],0)),1,1,"")</f>
        <v>2</v>
      </c>
      <c r="BD321" s="48">
        <v>0</v>
      </c>
      <c r="BE321" s="49">
        <v>0</v>
      </c>
      <c r="BF321" s="48">
        <v>0</v>
      </c>
      <c r="BG321" s="49">
        <v>0</v>
      </c>
      <c r="BH321" s="48">
        <v>0</v>
      </c>
      <c r="BI321" s="49">
        <v>0</v>
      </c>
      <c r="BJ321" s="48">
        <v>39</v>
      </c>
      <c r="BK321" s="49">
        <v>100</v>
      </c>
      <c r="BL321" s="48">
        <v>39</v>
      </c>
    </row>
    <row r="322" spans="1:64" ht="15">
      <c r="A322" s="64" t="s">
        <v>294</v>
      </c>
      <c r="B322" s="64" t="s">
        <v>294</v>
      </c>
      <c r="C322" s="65" t="s">
        <v>3730</v>
      </c>
      <c r="D322" s="66">
        <v>10</v>
      </c>
      <c r="E322" s="67" t="s">
        <v>136</v>
      </c>
      <c r="F322" s="68">
        <v>12</v>
      </c>
      <c r="G322" s="65"/>
      <c r="H322" s="69"/>
      <c r="I322" s="70"/>
      <c r="J322" s="70"/>
      <c r="K322" s="34" t="s">
        <v>65</v>
      </c>
      <c r="L322" s="77">
        <v>322</v>
      </c>
      <c r="M322" s="77"/>
      <c r="N322" s="72"/>
      <c r="O322" s="79" t="s">
        <v>176</v>
      </c>
      <c r="P322" s="81">
        <v>43616.61041666667</v>
      </c>
      <c r="Q322" s="79" t="s">
        <v>571</v>
      </c>
      <c r="R322" s="82" t="s">
        <v>671</v>
      </c>
      <c r="S322" s="79" t="s">
        <v>715</v>
      </c>
      <c r="T322" s="79" t="s">
        <v>773</v>
      </c>
      <c r="U322" s="82" t="s">
        <v>826</v>
      </c>
      <c r="V322" s="82" t="s">
        <v>826</v>
      </c>
      <c r="W322" s="81">
        <v>43616.61041666667</v>
      </c>
      <c r="X322" s="82" t="s">
        <v>1164</v>
      </c>
      <c r="Y322" s="79"/>
      <c r="Z322" s="79"/>
      <c r="AA322" s="85" t="s">
        <v>1440</v>
      </c>
      <c r="AB322" s="79"/>
      <c r="AC322" s="79" t="b">
        <v>0</v>
      </c>
      <c r="AD322" s="79">
        <v>3</v>
      </c>
      <c r="AE322" s="85" t="s">
        <v>1504</v>
      </c>
      <c r="AF322" s="79" t="b">
        <v>0</v>
      </c>
      <c r="AG322" s="79" t="s">
        <v>1559</v>
      </c>
      <c r="AH322" s="79"/>
      <c r="AI322" s="85" t="s">
        <v>1504</v>
      </c>
      <c r="AJ322" s="79" t="b">
        <v>0</v>
      </c>
      <c r="AK322" s="79">
        <v>0</v>
      </c>
      <c r="AL322" s="85" t="s">
        <v>1504</v>
      </c>
      <c r="AM322" s="79" t="s">
        <v>1574</v>
      </c>
      <c r="AN322" s="79" t="b">
        <v>0</v>
      </c>
      <c r="AO322" s="85" t="s">
        <v>1440</v>
      </c>
      <c r="AP322" s="79" t="s">
        <v>176</v>
      </c>
      <c r="AQ322" s="79">
        <v>0</v>
      </c>
      <c r="AR322" s="79">
        <v>0</v>
      </c>
      <c r="AS322" s="79"/>
      <c r="AT322" s="79"/>
      <c r="AU322" s="79"/>
      <c r="AV322" s="79"/>
      <c r="AW322" s="79"/>
      <c r="AX322" s="79"/>
      <c r="AY322" s="79"/>
      <c r="AZ322" s="79"/>
      <c r="BA322">
        <v>15</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37</v>
      </c>
      <c r="BK322" s="49">
        <v>100</v>
      </c>
      <c r="BL322" s="48">
        <v>37</v>
      </c>
    </row>
    <row r="323" spans="1:64" ht="15">
      <c r="A323" s="64" t="s">
        <v>294</v>
      </c>
      <c r="B323" s="64" t="s">
        <v>294</v>
      </c>
      <c r="C323" s="65" t="s">
        <v>3730</v>
      </c>
      <c r="D323" s="66">
        <v>10</v>
      </c>
      <c r="E323" s="67" t="s">
        <v>136</v>
      </c>
      <c r="F323" s="68">
        <v>12</v>
      </c>
      <c r="G323" s="65"/>
      <c r="H323" s="69"/>
      <c r="I323" s="70"/>
      <c r="J323" s="70"/>
      <c r="K323" s="34" t="s">
        <v>65</v>
      </c>
      <c r="L323" s="77">
        <v>323</v>
      </c>
      <c r="M323" s="77"/>
      <c r="N323" s="72"/>
      <c r="O323" s="79" t="s">
        <v>176</v>
      </c>
      <c r="P323" s="81">
        <v>43619.25277777778</v>
      </c>
      <c r="Q323" s="79" t="s">
        <v>572</v>
      </c>
      <c r="R323" s="82" t="s">
        <v>672</v>
      </c>
      <c r="S323" s="79" t="s">
        <v>715</v>
      </c>
      <c r="T323" s="79" t="s">
        <v>774</v>
      </c>
      <c r="U323" s="82" t="s">
        <v>827</v>
      </c>
      <c r="V323" s="82" t="s">
        <v>827</v>
      </c>
      <c r="W323" s="81">
        <v>43619.25277777778</v>
      </c>
      <c r="X323" s="82" t="s">
        <v>1165</v>
      </c>
      <c r="Y323" s="79"/>
      <c r="Z323" s="79"/>
      <c r="AA323" s="85" t="s">
        <v>1441</v>
      </c>
      <c r="AB323" s="79"/>
      <c r="AC323" s="79" t="b">
        <v>0</v>
      </c>
      <c r="AD323" s="79">
        <v>2</v>
      </c>
      <c r="AE323" s="85" t="s">
        <v>1504</v>
      </c>
      <c r="AF323" s="79" t="b">
        <v>0</v>
      </c>
      <c r="AG323" s="79" t="s">
        <v>1559</v>
      </c>
      <c r="AH323" s="79"/>
      <c r="AI323" s="85" t="s">
        <v>1504</v>
      </c>
      <c r="AJ323" s="79" t="b">
        <v>0</v>
      </c>
      <c r="AK323" s="79">
        <v>0</v>
      </c>
      <c r="AL323" s="85" t="s">
        <v>1504</v>
      </c>
      <c r="AM323" s="79" t="s">
        <v>1574</v>
      </c>
      <c r="AN323" s="79" t="b">
        <v>0</v>
      </c>
      <c r="AO323" s="85" t="s">
        <v>1441</v>
      </c>
      <c r="AP323" s="79" t="s">
        <v>176</v>
      </c>
      <c r="AQ323" s="79">
        <v>0</v>
      </c>
      <c r="AR323" s="79">
        <v>0</v>
      </c>
      <c r="AS323" s="79"/>
      <c r="AT323" s="79"/>
      <c r="AU323" s="79"/>
      <c r="AV323" s="79"/>
      <c r="AW323" s="79"/>
      <c r="AX323" s="79"/>
      <c r="AY323" s="79"/>
      <c r="AZ323" s="79"/>
      <c r="BA323">
        <v>15</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38</v>
      </c>
      <c r="BK323" s="49">
        <v>100</v>
      </c>
      <c r="BL323" s="48">
        <v>38</v>
      </c>
    </row>
    <row r="324" spans="1:64" ht="15">
      <c r="A324" s="64" t="s">
        <v>294</v>
      </c>
      <c r="B324" s="64" t="s">
        <v>294</v>
      </c>
      <c r="C324" s="65" t="s">
        <v>3730</v>
      </c>
      <c r="D324" s="66">
        <v>10</v>
      </c>
      <c r="E324" s="67" t="s">
        <v>136</v>
      </c>
      <c r="F324" s="68">
        <v>12</v>
      </c>
      <c r="G324" s="65"/>
      <c r="H324" s="69"/>
      <c r="I324" s="70"/>
      <c r="J324" s="70"/>
      <c r="K324" s="34" t="s">
        <v>65</v>
      </c>
      <c r="L324" s="77">
        <v>324</v>
      </c>
      <c r="M324" s="77"/>
      <c r="N324" s="72"/>
      <c r="O324" s="79" t="s">
        <v>176</v>
      </c>
      <c r="P324" s="81">
        <v>43621.25486111111</v>
      </c>
      <c r="Q324" s="79" t="s">
        <v>573</v>
      </c>
      <c r="R324" s="79"/>
      <c r="S324" s="79"/>
      <c r="T324" s="79" t="s">
        <v>775</v>
      </c>
      <c r="U324" s="82" t="s">
        <v>828</v>
      </c>
      <c r="V324" s="82" t="s">
        <v>828</v>
      </c>
      <c r="W324" s="81">
        <v>43621.25486111111</v>
      </c>
      <c r="X324" s="82" t="s">
        <v>1166</v>
      </c>
      <c r="Y324" s="79"/>
      <c r="Z324" s="79"/>
      <c r="AA324" s="85" t="s">
        <v>1442</v>
      </c>
      <c r="AB324" s="79"/>
      <c r="AC324" s="79" t="b">
        <v>0</v>
      </c>
      <c r="AD324" s="79">
        <v>1</v>
      </c>
      <c r="AE324" s="85" t="s">
        <v>1504</v>
      </c>
      <c r="AF324" s="79" t="b">
        <v>0</v>
      </c>
      <c r="AG324" s="79" t="s">
        <v>1559</v>
      </c>
      <c r="AH324" s="79"/>
      <c r="AI324" s="85" t="s">
        <v>1504</v>
      </c>
      <c r="AJ324" s="79" t="b">
        <v>0</v>
      </c>
      <c r="AK324" s="79">
        <v>0</v>
      </c>
      <c r="AL324" s="85" t="s">
        <v>1504</v>
      </c>
      <c r="AM324" s="79" t="s">
        <v>1574</v>
      </c>
      <c r="AN324" s="79" t="b">
        <v>0</v>
      </c>
      <c r="AO324" s="85" t="s">
        <v>1442</v>
      </c>
      <c r="AP324" s="79" t="s">
        <v>176</v>
      </c>
      <c r="AQ324" s="79">
        <v>0</v>
      </c>
      <c r="AR324" s="79">
        <v>0</v>
      </c>
      <c r="AS324" s="79"/>
      <c r="AT324" s="79"/>
      <c r="AU324" s="79"/>
      <c r="AV324" s="79"/>
      <c r="AW324" s="79"/>
      <c r="AX324" s="79"/>
      <c r="AY324" s="79"/>
      <c r="AZ324" s="79"/>
      <c r="BA324">
        <v>15</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47</v>
      </c>
      <c r="BK324" s="49">
        <v>100</v>
      </c>
      <c r="BL324" s="48">
        <v>47</v>
      </c>
    </row>
    <row r="325" spans="1:64" ht="15">
      <c r="A325" s="64" t="s">
        <v>294</v>
      </c>
      <c r="B325" s="64" t="s">
        <v>294</v>
      </c>
      <c r="C325" s="65" t="s">
        <v>3730</v>
      </c>
      <c r="D325" s="66">
        <v>10</v>
      </c>
      <c r="E325" s="67" t="s">
        <v>136</v>
      </c>
      <c r="F325" s="68">
        <v>12</v>
      </c>
      <c r="G325" s="65"/>
      <c r="H325" s="69"/>
      <c r="I325" s="70"/>
      <c r="J325" s="70"/>
      <c r="K325" s="34" t="s">
        <v>65</v>
      </c>
      <c r="L325" s="77">
        <v>325</v>
      </c>
      <c r="M325" s="77"/>
      <c r="N325" s="72"/>
      <c r="O325" s="79" t="s">
        <v>176</v>
      </c>
      <c r="P325" s="81">
        <v>43622.33888888889</v>
      </c>
      <c r="Q325" s="79" t="s">
        <v>574</v>
      </c>
      <c r="R325" s="82" t="s">
        <v>673</v>
      </c>
      <c r="S325" s="79" t="s">
        <v>715</v>
      </c>
      <c r="T325" s="79" t="s">
        <v>776</v>
      </c>
      <c r="U325" s="82" t="s">
        <v>829</v>
      </c>
      <c r="V325" s="82" t="s">
        <v>829</v>
      </c>
      <c r="W325" s="81">
        <v>43622.33888888889</v>
      </c>
      <c r="X325" s="82" t="s">
        <v>1167</v>
      </c>
      <c r="Y325" s="79"/>
      <c r="Z325" s="79"/>
      <c r="AA325" s="85" t="s">
        <v>1443</v>
      </c>
      <c r="AB325" s="79"/>
      <c r="AC325" s="79" t="b">
        <v>0</v>
      </c>
      <c r="AD325" s="79">
        <v>2</v>
      </c>
      <c r="AE325" s="85" t="s">
        <v>1504</v>
      </c>
      <c r="AF325" s="79" t="b">
        <v>0</v>
      </c>
      <c r="AG325" s="79" t="s">
        <v>1559</v>
      </c>
      <c r="AH325" s="79"/>
      <c r="AI325" s="85" t="s">
        <v>1504</v>
      </c>
      <c r="AJ325" s="79" t="b">
        <v>0</v>
      </c>
      <c r="AK325" s="79">
        <v>1</v>
      </c>
      <c r="AL325" s="85" t="s">
        <v>1504</v>
      </c>
      <c r="AM325" s="79" t="s">
        <v>1574</v>
      </c>
      <c r="AN325" s="79" t="b">
        <v>0</v>
      </c>
      <c r="AO325" s="85" t="s">
        <v>1443</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35</v>
      </c>
      <c r="BK325" s="49">
        <v>100</v>
      </c>
      <c r="BL325" s="48">
        <v>35</v>
      </c>
    </row>
    <row r="326" spans="1:64" ht="15">
      <c r="A326" s="64" t="s">
        <v>294</v>
      </c>
      <c r="B326" s="64" t="s">
        <v>294</v>
      </c>
      <c r="C326" s="65" t="s">
        <v>3730</v>
      </c>
      <c r="D326" s="66">
        <v>10</v>
      </c>
      <c r="E326" s="67" t="s">
        <v>136</v>
      </c>
      <c r="F326" s="68">
        <v>12</v>
      </c>
      <c r="G326" s="65"/>
      <c r="H326" s="69"/>
      <c r="I326" s="70"/>
      <c r="J326" s="70"/>
      <c r="K326" s="34" t="s">
        <v>65</v>
      </c>
      <c r="L326" s="77">
        <v>326</v>
      </c>
      <c r="M326" s="77"/>
      <c r="N326" s="72"/>
      <c r="O326" s="79" t="s">
        <v>176</v>
      </c>
      <c r="P326" s="81">
        <v>43622.589583333334</v>
      </c>
      <c r="Q326" s="79" t="s">
        <v>575</v>
      </c>
      <c r="R326" s="79"/>
      <c r="S326" s="79"/>
      <c r="T326" s="79" t="s">
        <v>777</v>
      </c>
      <c r="U326" s="82" t="s">
        <v>830</v>
      </c>
      <c r="V326" s="82" t="s">
        <v>830</v>
      </c>
      <c r="W326" s="81">
        <v>43622.589583333334</v>
      </c>
      <c r="X326" s="82" t="s">
        <v>1168</v>
      </c>
      <c r="Y326" s="79"/>
      <c r="Z326" s="79"/>
      <c r="AA326" s="85" t="s">
        <v>1444</v>
      </c>
      <c r="AB326" s="79"/>
      <c r="AC326" s="79" t="b">
        <v>0</v>
      </c>
      <c r="AD326" s="79">
        <v>0</v>
      </c>
      <c r="AE326" s="85" t="s">
        <v>1504</v>
      </c>
      <c r="AF326" s="79" t="b">
        <v>0</v>
      </c>
      <c r="AG326" s="79" t="s">
        <v>1559</v>
      </c>
      <c r="AH326" s="79"/>
      <c r="AI326" s="85" t="s">
        <v>1504</v>
      </c>
      <c r="AJ326" s="79" t="b">
        <v>0</v>
      </c>
      <c r="AK326" s="79">
        <v>0</v>
      </c>
      <c r="AL326" s="85" t="s">
        <v>1504</v>
      </c>
      <c r="AM326" s="79" t="s">
        <v>1574</v>
      </c>
      <c r="AN326" s="79" t="b">
        <v>0</v>
      </c>
      <c r="AO326" s="85" t="s">
        <v>1444</v>
      </c>
      <c r="AP326" s="79" t="s">
        <v>176</v>
      </c>
      <c r="AQ326" s="79">
        <v>0</v>
      </c>
      <c r="AR326" s="79">
        <v>0</v>
      </c>
      <c r="AS326" s="79"/>
      <c r="AT326" s="79"/>
      <c r="AU326" s="79"/>
      <c r="AV326" s="79"/>
      <c r="AW326" s="79"/>
      <c r="AX326" s="79"/>
      <c r="AY326" s="79"/>
      <c r="AZ326" s="79"/>
      <c r="BA326">
        <v>15</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18</v>
      </c>
      <c r="BK326" s="49">
        <v>100</v>
      </c>
      <c r="BL326" s="48">
        <v>18</v>
      </c>
    </row>
    <row r="327" spans="1:64" ht="15">
      <c r="A327" s="64" t="s">
        <v>294</v>
      </c>
      <c r="B327" s="64" t="s">
        <v>294</v>
      </c>
      <c r="C327" s="65" t="s">
        <v>3730</v>
      </c>
      <c r="D327" s="66">
        <v>10</v>
      </c>
      <c r="E327" s="67" t="s">
        <v>136</v>
      </c>
      <c r="F327" s="68">
        <v>12</v>
      </c>
      <c r="G327" s="65"/>
      <c r="H327" s="69"/>
      <c r="I327" s="70"/>
      <c r="J327" s="70"/>
      <c r="K327" s="34" t="s">
        <v>65</v>
      </c>
      <c r="L327" s="77">
        <v>327</v>
      </c>
      <c r="M327" s="77"/>
      <c r="N327" s="72"/>
      <c r="O327" s="79" t="s">
        <v>176</v>
      </c>
      <c r="P327" s="81">
        <v>43626.34027777778</v>
      </c>
      <c r="Q327" s="79" t="s">
        <v>576</v>
      </c>
      <c r="R327" s="79"/>
      <c r="S327" s="79"/>
      <c r="T327" s="79" t="s">
        <v>778</v>
      </c>
      <c r="U327" s="82" t="s">
        <v>831</v>
      </c>
      <c r="V327" s="82" t="s">
        <v>831</v>
      </c>
      <c r="W327" s="81">
        <v>43626.34027777778</v>
      </c>
      <c r="X327" s="82" t="s">
        <v>1169</v>
      </c>
      <c r="Y327" s="79"/>
      <c r="Z327" s="79"/>
      <c r="AA327" s="85" t="s">
        <v>1445</v>
      </c>
      <c r="AB327" s="79"/>
      <c r="AC327" s="79" t="b">
        <v>0</v>
      </c>
      <c r="AD327" s="79">
        <v>0</v>
      </c>
      <c r="AE327" s="85" t="s">
        <v>1504</v>
      </c>
      <c r="AF327" s="79" t="b">
        <v>0</v>
      </c>
      <c r="AG327" s="79" t="s">
        <v>1559</v>
      </c>
      <c r="AH327" s="79"/>
      <c r="AI327" s="85" t="s">
        <v>1504</v>
      </c>
      <c r="AJ327" s="79" t="b">
        <v>0</v>
      </c>
      <c r="AK327" s="79">
        <v>0</v>
      </c>
      <c r="AL327" s="85" t="s">
        <v>1504</v>
      </c>
      <c r="AM327" s="79" t="s">
        <v>1574</v>
      </c>
      <c r="AN327" s="79" t="b">
        <v>0</v>
      </c>
      <c r="AO327" s="85" t="s">
        <v>1445</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49</v>
      </c>
      <c r="BK327" s="49">
        <v>100</v>
      </c>
      <c r="BL327" s="48">
        <v>49</v>
      </c>
    </row>
    <row r="328" spans="1:64" ht="15">
      <c r="A328" s="64" t="s">
        <v>294</v>
      </c>
      <c r="B328" s="64" t="s">
        <v>294</v>
      </c>
      <c r="C328" s="65" t="s">
        <v>3730</v>
      </c>
      <c r="D328" s="66">
        <v>10</v>
      </c>
      <c r="E328" s="67" t="s">
        <v>136</v>
      </c>
      <c r="F328" s="68">
        <v>12</v>
      </c>
      <c r="G328" s="65"/>
      <c r="H328" s="69"/>
      <c r="I328" s="70"/>
      <c r="J328" s="70"/>
      <c r="K328" s="34" t="s">
        <v>65</v>
      </c>
      <c r="L328" s="77">
        <v>328</v>
      </c>
      <c r="M328" s="77"/>
      <c r="N328" s="72"/>
      <c r="O328" s="79" t="s">
        <v>176</v>
      </c>
      <c r="P328" s="81">
        <v>43627.34166666667</v>
      </c>
      <c r="Q328" s="79" t="s">
        <v>577</v>
      </c>
      <c r="R328" s="82" t="s">
        <v>674</v>
      </c>
      <c r="S328" s="79" t="s">
        <v>715</v>
      </c>
      <c r="T328" s="79" t="s">
        <v>779</v>
      </c>
      <c r="U328" s="82" t="s">
        <v>832</v>
      </c>
      <c r="V328" s="82" t="s">
        <v>832</v>
      </c>
      <c r="W328" s="81">
        <v>43627.34166666667</v>
      </c>
      <c r="X328" s="82" t="s">
        <v>1170</v>
      </c>
      <c r="Y328" s="79"/>
      <c r="Z328" s="79"/>
      <c r="AA328" s="85" t="s">
        <v>1446</v>
      </c>
      <c r="AB328" s="79"/>
      <c r="AC328" s="79" t="b">
        <v>0</v>
      </c>
      <c r="AD328" s="79">
        <v>1</v>
      </c>
      <c r="AE328" s="85" t="s">
        <v>1504</v>
      </c>
      <c r="AF328" s="79" t="b">
        <v>0</v>
      </c>
      <c r="AG328" s="79" t="s">
        <v>1559</v>
      </c>
      <c r="AH328" s="79"/>
      <c r="AI328" s="85" t="s">
        <v>1504</v>
      </c>
      <c r="AJ328" s="79" t="b">
        <v>0</v>
      </c>
      <c r="AK328" s="79">
        <v>0</v>
      </c>
      <c r="AL328" s="85" t="s">
        <v>1504</v>
      </c>
      <c r="AM328" s="79" t="s">
        <v>1574</v>
      </c>
      <c r="AN328" s="79" t="b">
        <v>0</v>
      </c>
      <c r="AO328" s="85" t="s">
        <v>1446</v>
      </c>
      <c r="AP328" s="79" t="s">
        <v>176</v>
      </c>
      <c r="AQ328" s="79">
        <v>0</v>
      </c>
      <c r="AR328" s="79">
        <v>0</v>
      </c>
      <c r="AS328" s="79"/>
      <c r="AT328" s="79"/>
      <c r="AU328" s="79"/>
      <c r="AV328" s="79"/>
      <c r="AW328" s="79"/>
      <c r="AX328" s="79"/>
      <c r="AY328" s="79"/>
      <c r="AZ328" s="79"/>
      <c r="BA328">
        <v>15</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26</v>
      </c>
      <c r="BK328" s="49">
        <v>100</v>
      </c>
      <c r="BL328" s="48">
        <v>26</v>
      </c>
    </row>
    <row r="329" spans="1:64" ht="15">
      <c r="A329" s="64" t="s">
        <v>294</v>
      </c>
      <c r="B329" s="64" t="s">
        <v>294</v>
      </c>
      <c r="C329" s="65" t="s">
        <v>3730</v>
      </c>
      <c r="D329" s="66">
        <v>10</v>
      </c>
      <c r="E329" s="67" t="s">
        <v>136</v>
      </c>
      <c r="F329" s="68">
        <v>12</v>
      </c>
      <c r="G329" s="65"/>
      <c r="H329" s="69"/>
      <c r="I329" s="70"/>
      <c r="J329" s="70"/>
      <c r="K329" s="34" t="s">
        <v>65</v>
      </c>
      <c r="L329" s="77">
        <v>329</v>
      </c>
      <c r="M329" s="77"/>
      <c r="N329" s="72"/>
      <c r="O329" s="79" t="s">
        <v>176</v>
      </c>
      <c r="P329" s="81">
        <v>43628.259722222225</v>
      </c>
      <c r="Q329" s="79" t="s">
        <v>578</v>
      </c>
      <c r="R329" s="79"/>
      <c r="S329" s="79"/>
      <c r="T329" s="79" t="s">
        <v>780</v>
      </c>
      <c r="U329" s="82" t="s">
        <v>833</v>
      </c>
      <c r="V329" s="82" t="s">
        <v>833</v>
      </c>
      <c r="W329" s="81">
        <v>43628.259722222225</v>
      </c>
      <c r="X329" s="82" t="s">
        <v>1171</v>
      </c>
      <c r="Y329" s="79"/>
      <c r="Z329" s="79"/>
      <c r="AA329" s="85" t="s">
        <v>1447</v>
      </c>
      <c r="AB329" s="79"/>
      <c r="AC329" s="79" t="b">
        <v>0</v>
      </c>
      <c r="AD329" s="79">
        <v>0</v>
      </c>
      <c r="AE329" s="85" t="s">
        <v>1504</v>
      </c>
      <c r="AF329" s="79" t="b">
        <v>0</v>
      </c>
      <c r="AG329" s="79" t="s">
        <v>1559</v>
      </c>
      <c r="AH329" s="79"/>
      <c r="AI329" s="85" t="s">
        <v>1504</v>
      </c>
      <c r="AJ329" s="79" t="b">
        <v>0</v>
      </c>
      <c r="AK329" s="79">
        <v>0</v>
      </c>
      <c r="AL329" s="85" t="s">
        <v>1504</v>
      </c>
      <c r="AM329" s="79" t="s">
        <v>1574</v>
      </c>
      <c r="AN329" s="79" t="b">
        <v>0</v>
      </c>
      <c r="AO329" s="85" t="s">
        <v>1447</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2</v>
      </c>
      <c r="BC329" s="78" t="str">
        <f>REPLACE(INDEX(GroupVertices[Group],MATCH(Edges[[#This Row],[Vertex 2]],GroupVertices[Vertex],0)),1,1,"")</f>
        <v>2</v>
      </c>
      <c r="BD329" s="48">
        <v>0</v>
      </c>
      <c r="BE329" s="49">
        <v>0</v>
      </c>
      <c r="BF329" s="48">
        <v>0</v>
      </c>
      <c r="BG329" s="49">
        <v>0</v>
      </c>
      <c r="BH329" s="48">
        <v>0</v>
      </c>
      <c r="BI329" s="49">
        <v>0</v>
      </c>
      <c r="BJ329" s="48">
        <v>42</v>
      </c>
      <c r="BK329" s="49">
        <v>100</v>
      </c>
      <c r="BL329" s="48">
        <v>42</v>
      </c>
    </row>
    <row r="330" spans="1:64" ht="15">
      <c r="A330" s="64" t="s">
        <v>294</v>
      </c>
      <c r="B330" s="64" t="s">
        <v>294</v>
      </c>
      <c r="C330" s="65" t="s">
        <v>3730</v>
      </c>
      <c r="D330" s="66">
        <v>10</v>
      </c>
      <c r="E330" s="67" t="s">
        <v>136</v>
      </c>
      <c r="F330" s="68">
        <v>12</v>
      </c>
      <c r="G330" s="65"/>
      <c r="H330" s="69"/>
      <c r="I330" s="70"/>
      <c r="J330" s="70"/>
      <c r="K330" s="34" t="s">
        <v>65</v>
      </c>
      <c r="L330" s="77">
        <v>330</v>
      </c>
      <c r="M330" s="77"/>
      <c r="N330" s="72"/>
      <c r="O330" s="79" t="s">
        <v>176</v>
      </c>
      <c r="P330" s="81">
        <v>43629.38611111111</v>
      </c>
      <c r="Q330" s="79" t="s">
        <v>579</v>
      </c>
      <c r="R330" s="82" t="s">
        <v>675</v>
      </c>
      <c r="S330" s="79" t="s">
        <v>715</v>
      </c>
      <c r="T330" s="79" t="s">
        <v>343</v>
      </c>
      <c r="U330" s="82" t="s">
        <v>834</v>
      </c>
      <c r="V330" s="82" t="s">
        <v>834</v>
      </c>
      <c r="W330" s="81">
        <v>43629.38611111111</v>
      </c>
      <c r="X330" s="82" t="s">
        <v>1172</v>
      </c>
      <c r="Y330" s="79"/>
      <c r="Z330" s="79"/>
      <c r="AA330" s="85" t="s">
        <v>1448</v>
      </c>
      <c r="AB330" s="79"/>
      <c r="AC330" s="79" t="b">
        <v>0</v>
      </c>
      <c r="AD330" s="79">
        <v>0</v>
      </c>
      <c r="AE330" s="85" t="s">
        <v>1504</v>
      </c>
      <c r="AF330" s="79" t="b">
        <v>0</v>
      </c>
      <c r="AG330" s="79" t="s">
        <v>1559</v>
      </c>
      <c r="AH330" s="79"/>
      <c r="AI330" s="85" t="s">
        <v>1504</v>
      </c>
      <c r="AJ330" s="79" t="b">
        <v>0</v>
      </c>
      <c r="AK330" s="79">
        <v>0</v>
      </c>
      <c r="AL330" s="85" t="s">
        <v>1504</v>
      </c>
      <c r="AM330" s="79" t="s">
        <v>1574</v>
      </c>
      <c r="AN330" s="79" t="b">
        <v>0</v>
      </c>
      <c r="AO330" s="85" t="s">
        <v>1448</v>
      </c>
      <c r="AP330" s="79" t="s">
        <v>176</v>
      </c>
      <c r="AQ330" s="79">
        <v>0</v>
      </c>
      <c r="AR330" s="79">
        <v>0</v>
      </c>
      <c r="AS330" s="79"/>
      <c r="AT330" s="79"/>
      <c r="AU330" s="79"/>
      <c r="AV330" s="79"/>
      <c r="AW330" s="79"/>
      <c r="AX330" s="79"/>
      <c r="AY330" s="79"/>
      <c r="AZ330" s="79"/>
      <c r="BA330">
        <v>15</v>
      </c>
      <c r="BB330" s="78" t="str">
        <f>REPLACE(INDEX(GroupVertices[Group],MATCH(Edges[[#This Row],[Vertex 1]],GroupVertices[Vertex],0)),1,1,"")</f>
        <v>2</v>
      </c>
      <c r="BC330" s="78" t="str">
        <f>REPLACE(INDEX(GroupVertices[Group],MATCH(Edges[[#This Row],[Vertex 2]],GroupVertices[Vertex],0)),1,1,"")</f>
        <v>2</v>
      </c>
      <c r="BD330" s="48">
        <v>0</v>
      </c>
      <c r="BE330" s="49">
        <v>0</v>
      </c>
      <c r="BF330" s="48">
        <v>0</v>
      </c>
      <c r="BG330" s="49">
        <v>0</v>
      </c>
      <c r="BH330" s="48">
        <v>0</v>
      </c>
      <c r="BI330" s="49">
        <v>0</v>
      </c>
      <c r="BJ330" s="48">
        <v>43</v>
      </c>
      <c r="BK330" s="49">
        <v>100</v>
      </c>
      <c r="BL330" s="48">
        <v>43</v>
      </c>
    </row>
    <row r="331" spans="1:64" ht="15">
      <c r="A331" s="64" t="s">
        <v>294</v>
      </c>
      <c r="B331" s="64" t="s">
        <v>294</v>
      </c>
      <c r="C331" s="65" t="s">
        <v>3730</v>
      </c>
      <c r="D331" s="66">
        <v>10</v>
      </c>
      <c r="E331" s="67" t="s">
        <v>136</v>
      </c>
      <c r="F331" s="68">
        <v>12</v>
      </c>
      <c r="G331" s="65"/>
      <c r="H331" s="69"/>
      <c r="I331" s="70"/>
      <c r="J331" s="70"/>
      <c r="K331" s="34" t="s">
        <v>65</v>
      </c>
      <c r="L331" s="77">
        <v>331</v>
      </c>
      <c r="M331" s="77"/>
      <c r="N331" s="72"/>
      <c r="O331" s="79" t="s">
        <v>176</v>
      </c>
      <c r="P331" s="81">
        <v>43630.595138888886</v>
      </c>
      <c r="Q331" s="79" t="s">
        <v>580</v>
      </c>
      <c r="R331" s="79"/>
      <c r="S331" s="79"/>
      <c r="T331" s="79" t="s">
        <v>777</v>
      </c>
      <c r="U331" s="82" t="s">
        <v>835</v>
      </c>
      <c r="V331" s="82" t="s">
        <v>835</v>
      </c>
      <c r="W331" s="81">
        <v>43630.595138888886</v>
      </c>
      <c r="X331" s="82" t="s">
        <v>1173</v>
      </c>
      <c r="Y331" s="79"/>
      <c r="Z331" s="79"/>
      <c r="AA331" s="85" t="s">
        <v>1449</v>
      </c>
      <c r="AB331" s="79"/>
      <c r="AC331" s="79" t="b">
        <v>0</v>
      </c>
      <c r="AD331" s="79">
        <v>2</v>
      </c>
      <c r="AE331" s="85" t="s">
        <v>1504</v>
      </c>
      <c r="AF331" s="79" t="b">
        <v>0</v>
      </c>
      <c r="AG331" s="79" t="s">
        <v>1559</v>
      </c>
      <c r="AH331" s="79"/>
      <c r="AI331" s="85" t="s">
        <v>1504</v>
      </c>
      <c r="AJ331" s="79" t="b">
        <v>0</v>
      </c>
      <c r="AK331" s="79">
        <v>0</v>
      </c>
      <c r="AL331" s="85" t="s">
        <v>1504</v>
      </c>
      <c r="AM331" s="79" t="s">
        <v>1574</v>
      </c>
      <c r="AN331" s="79" t="b">
        <v>0</v>
      </c>
      <c r="AO331" s="85" t="s">
        <v>1449</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21</v>
      </c>
      <c r="BK331" s="49">
        <v>100</v>
      </c>
      <c r="BL331" s="48">
        <v>21</v>
      </c>
    </row>
    <row r="332" spans="1:64" ht="15">
      <c r="A332" s="64" t="s">
        <v>294</v>
      </c>
      <c r="B332" s="64" t="s">
        <v>294</v>
      </c>
      <c r="C332" s="65" t="s">
        <v>3730</v>
      </c>
      <c r="D332" s="66">
        <v>10</v>
      </c>
      <c r="E332" s="67" t="s">
        <v>136</v>
      </c>
      <c r="F332" s="68">
        <v>12</v>
      </c>
      <c r="G332" s="65"/>
      <c r="H332" s="69"/>
      <c r="I332" s="70"/>
      <c r="J332" s="70"/>
      <c r="K332" s="34" t="s">
        <v>65</v>
      </c>
      <c r="L332" s="77">
        <v>332</v>
      </c>
      <c r="M332" s="77"/>
      <c r="N332" s="72"/>
      <c r="O332" s="79" t="s">
        <v>176</v>
      </c>
      <c r="P332" s="81">
        <v>43632.30416666667</v>
      </c>
      <c r="Q332" s="79" t="s">
        <v>581</v>
      </c>
      <c r="R332" s="79"/>
      <c r="S332" s="79"/>
      <c r="T332" s="79" t="s">
        <v>781</v>
      </c>
      <c r="U332" s="82" t="s">
        <v>836</v>
      </c>
      <c r="V332" s="82" t="s">
        <v>836</v>
      </c>
      <c r="W332" s="81">
        <v>43632.30416666667</v>
      </c>
      <c r="X332" s="82" t="s">
        <v>1174</v>
      </c>
      <c r="Y332" s="79"/>
      <c r="Z332" s="79"/>
      <c r="AA332" s="85" t="s">
        <v>1450</v>
      </c>
      <c r="AB332" s="79"/>
      <c r="AC332" s="79" t="b">
        <v>0</v>
      </c>
      <c r="AD332" s="79">
        <v>1</v>
      </c>
      <c r="AE332" s="85" t="s">
        <v>1504</v>
      </c>
      <c r="AF332" s="79" t="b">
        <v>0</v>
      </c>
      <c r="AG332" s="79" t="s">
        <v>1559</v>
      </c>
      <c r="AH332" s="79"/>
      <c r="AI332" s="85" t="s">
        <v>1504</v>
      </c>
      <c r="AJ332" s="79" t="b">
        <v>0</v>
      </c>
      <c r="AK332" s="79">
        <v>0</v>
      </c>
      <c r="AL332" s="85" t="s">
        <v>1504</v>
      </c>
      <c r="AM332" s="79" t="s">
        <v>1574</v>
      </c>
      <c r="AN332" s="79" t="b">
        <v>0</v>
      </c>
      <c r="AO332" s="85" t="s">
        <v>1450</v>
      </c>
      <c r="AP332" s="79" t="s">
        <v>176</v>
      </c>
      <c r="AQ332" s="79">
        <v>0</v>
      </c>
      <c r="AR332" s="79">
        <v>0</v>
      </c>
      <c r="AS332" s="79"/>
      <c r="AT332" s="79"/>
      <c r="AU332" s="79"/>
      <c r="AV332" s="79"/>
      <c r="AW332" s="79"/>
      <c r="AX332" s="79"/>
      <c r="AY332" s="79"/>
      <c r="AZ332" s="79"/>
      <c r="BA332">
        <v>15</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39</v>
      </c>
      <c r="BK332" s="49">
        <v>100</v>
      </c>
      <c r="BL332" s="48">
        <v>39</v>
      </c>
    </row>
    <row r="333" spans="1:64" ht="15">
      <c r="A333" s="64" t="s">
        <v>294</v>
      </c>
      <c r="B333" s="64" t="s">
        <v>294</v>
      </c>
      <c r="C333" s="65" t="s">
        <v>3730</v>
      </c>
      <c r="D333" s="66">
        <v>10</v>
      </c>
      <c r="E333" s="67" t="s">
        <v>136</v>
      </c>
      <c r="F333" s="68">
        <v>12</v>
      </c>
      <c r="G333" s="65"/>
      <c r="H333" s="69"/>
      <c r="I333" s="70"/>
      <c r="J333" s="70"/>
      <c r="K333" s="34" t="s">
        <v>65</v>
      </c>
      <c r="L333" s="77">
        <v>333</v>
      </c>
      <c r="M333" s="77"/>
      <c r="N333" s="72"/>
      <c r="O333" s="79" t="s">
        <v>176</v>
      </c>
      <c r="P333" s="81">
        <v>43633.34652777778</v>
      </c>
      <c r="Q333" s="79" t="s">
        <v>582</v>
      </c>
      <c r="R333" s="79"/>
      <c r="S333" s="79"/>
      <c r="T333" s="79" t="s">
        <v>782</v>
      </c>
      <c r="U333" s="82" t="s">
        <v>837</v>
      </c>
      <c r="V333" s="82" t="s">
        <v>837</v>
      </c>
      <c r="W333" s="81">
        <v>43633.34652777778</v>
      </c>
      <c r="X333" s="82" t="s">
        <v>1175</v>
      </c>
      <c r="Y333" s="79"/>
      <c r="Z333" s="79"/>
      <c r="AA333" s="85" t="s">
        <v>1451</v>
      </c>
      <c r="AB333" s="79"/>
      <c r="AC333" s="79" t="b">
        <v>0</v>
      </c>
      <c r="AD333" s="79">
        <v>1</v>
      </c>
      <c r="AE333" s="85" t="s">
        <v>1504</v>
      </c>
      <c r="AF333" s="79" t="b">
        <v>0</v>
      </c>
      <c r="AG333" s="79" t="s">
        <v>1559</v>
      </c>
      <c r="AH333" s="79"/>
      <c r="AI333" s="85" t="s">
        <v>1504</v>
      </c>
      <c r="AJ333" s="79" t="b">
        <v>0</v>
      </c>
      <c r="AK333" s="79">
        <v>0</v>
      </c>
      <c r="AL333" s="85" t="s">
        <v>1504</v>
      </c>
      <c r="AM333" s="79" t="s">
        <v>1574</v>
      </c>
      <c r="AN333" s="79" t="b">
        <v>0</v>
      </c>
      <c r="AO333" s="85" t="s">
        <v>1451</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27</v>
      </c>
      <c r="BK333" s="49">
        <v>100</v>
      </c>
      <c r="BL333" s="48">
        <v>27</v>
      </c>
    </row>
    <row r="334" spans="1:64" ht="15">
      <c r="A334" s="64" t="s">
        <v>294</v>
      </c>
      <c r="B334" s="64" t="s">
        <v>294</v>
      </c>
      <c r="C334" s="65" t="s">
        <v>3730</v>
      </c>
      <c r="D334" s="66">
        <v>10</v>
      </c>
      <c r="E334" s="67" t="s">
        <v>136</v>
      </c>
      <c r="F334" s="68">
        <v>12</v>
      </c>
      <c r="G334" s="65"/>
      <c r="H334" s="69"/>
      <c r="I334" s="70"/>
      <c r="J334" s="70"/>
      <c r="K334" s="34" t="s">
        <v>65</v>
      </c>
      <c r="L334" s="77">
        <v>334</v>
      </c>
      <c r="M334" s="77"/>
      <c r="N334" s="72"/>
      <c r="O334" s="79" t="s">
        <v>176</v>
      </c>
      <c r="P334" s="81">
        <v>43635.40833333333</v>
      </c>
      <c r="Q334" s="79" t="s">
        <v>583</v>
      </c>
      <c r="R334" s="82" t="s">
        <v>676</v>
      </c>
      <c r="S334" s="79" t="s">
        <v>715</v>
      </c>
      <c r="T334" s="79" t="s">
        <v>783</v>
      </c>
      <c r="U334" s="82" t="s">
        <v>838</v>
      </c>
      <c r="V334" s="82" t="s">
        <v>838</v>
      </c>
      <c r="W334" s="81">
        <v>43635.40833333333</v>
      </c>
      <c r="X334" s="82" t="s">
        <v>1176</v>
      </c>
      <c r="Y334" s="79"/>
      <c r="Z334" s="79"/>
      <c r="AA334" s="85" t="s">
        <v>1452</v>
      </c>
      <c r="AB334" s="79"/>
      <c r="AC334" s="79" t="b">
        <v>0</v>
      </c>
      <c r="AD334" s="79">
        <v>0</v>
      </c>
      <c r="AE334" s="85" t="s">
        <v>1504</v>
      </c>
      <c r="AF334" s="79" t="b">
        <v>0</v>
      </c>
      <c r="AG334" s="79" t="s">
        <v>1559</v>
      </c>
      <c r="AH334" s="79"/>
      <c r="AI334" s="85" t="s">
        <v>1504</v>
      </c>
      <c r="AJ334" s="79" t="b">
        <v>0</v>
      </c>
      <c r="AK334" s="79">
        <v>0</v>
      </c>
      <c r="AL334" s="85" t="s">
        <v>1504</v>
      </c>
      <c r="AM334" s="79" t="s">
        <v>1574</v>
      </c>
      <c r="AN334" s="79" t="b">
        <v>0</v>
      </c>
      <c r="AO334" s="85" t="s">
        <v>1452</v>
      </c>
      <c r="AP334" s="79" t="s">
        <v>176</v>
      </c>
      <c r="AQ334" s="79">
        <v>0</v>
      </c>
      <c r="AR334" s="79">
        <v>0</v>
      </c>
      <c r="AS334" s="79"/>
      <c r="AT334" s="79"/>
      <c r="AU334" s="79"/>
      <c r="AV334" s="79"/>
      <c r="AW334" s="79"/>
      <c r="AX334" s="79"/>
      <c r="AY334" s="79"/>
      <c r="AZ334" s="79"/>
      <c r="BA334">
        <v>15</v>
      </c>
      <c r="BB334" s="78" t="str">
        <f>REPLACE(INDEX(GroupVertices[Group],MATCH(Edges[[#This Row],[Vertex 1]],GroupVertices[Vertex],0)),1,1,"")</f>
        <v>2</v>
      </c>
      <c r="BC334" s="78" t="str">
        <f>REPLACE(INDEX(GroupVertices[Group],MATCH(Edges[[#This Row],[Vertex 2]],GroupVertices[Vertex],0)),1,1,"")</f>
        <v>2</v>
      </c>
      <c r="BD334" s="48">
        <v>0</v>
      </c>
      <c r="BE334" s="49">
        <v>0</v>
      </c>
      <c r="BF334" s="48">
        <v>1</v>
      </c>
      <c r="BG334" s="49">
        <v>2.7027027027027026</v>
      </c>
      <c r="BH334" s="48">
        <v>0</v>
      </c>
      <c r="BI334" s="49">
        <v>0</v>
      </c>
      <c r="BJ334" s="48">
        <v>36</v>
      </c>
      <c r="BK334" s="49">
        <v>97.29729729729729</v>
      </c>
      <c r="BL334" s="48">
        <v>37</v>
      </c>
    </row>
    <row r="335" spans="1:64" ht="15">
      <c r="A335" s="64" t="s">
        <v>294</v>
      </c>
      <c r="B335" s="64" t="s">
        <v>294</v>
      </c>
      <c r="C335" s="65" t="s">
        <v>3730</v>
      </c>
      <c r="D335" s="66">
        <v>10</v>
      </c>
      <c r="E335" s="67" t="s">
        <v>136</v>
      </c>
      <c r="F335" s="68">
        <v>12</v>
      </c>
      <c r="G335" s="65"/>
      <c r="H335" s="69"/>
      <c r="I335" s="70"/>
      <c r="J335" s="70"/>
      <c r="K335" s="34" t="s">
        <v>65</v>
      </c>
      <c r="L335" s="77">
        <v>335</v>
      </c>
      <c r="M335" s="77"/>
      <c r="N335" s="72"/>
      <c r="O335" s="79" t="s">
        <v>176</v>
      </c>
      <c r="P335" s="81">
        <v>43637.28472222222</v>
      </c>
      <c r="Q335" s="79" t="s">
        <v>584</v>
      </c>
      <c r="R335" s="82" t="s">
        <v>677</v>
      </c>
      <c r="S335" s="79" t="s">
        <v>715</v>
      </c>
      <c r="T335" s="79" t="s">
        <v>784</v>
      </c>
      <c r="U335" s="82" t="s">
        <v>839</v>
      </c>
      <c r="V335" s="82" t="s">
        <v>839</v>
      </c>
      <c r="W335" s="81">
        <v>43637.28472222222</v>
      </c>
      <c r="X335" s="82" t="s">
        <v>1177</v>
      </c>
      <c r="Y335" s="79"/>
      <c r="Z335" s="79"/>
      <c r="AA335" s="85" t="s">
        <v>1453</v>
      </c>
      <c r="AB335" s="79"/>
      <c r="AC335" s="79" t="b">
        <v>0</v>
      </c>
      <c r="AD335" s="79">
        <v>0</v>
      </c>
      <c r="AE335" s="85" t="s">
        <v>1504</v>
      </c>
      <c r="AF335" s="79" t="b">
        <v>0</v>
      </c>
      <c r="AG335" s="79" t="s">
        <v>1559</v>
      </c>
      <c r="AH335" s="79"/>
      <c r="AI335" s="85" t="s">
        <v>1504</v>
      </c>
      <c r="AJ335" s="79" t="b">
        <v>0</v>
      </c>
      <c r="AK335" s="79">
        <v>0</v>
      </c>
      <c r="AL335" s="85" t="s">
        <v>1504</v>
      </c>
      <c r="AM335" s="79" t="s">
        <v>1574</v>
      </c>
      <c r="AN335" s="79" t="b">
        <v>0</v>
      </c>
      <c r="AO335" s="85" t="s">
        <v>1453</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42</v>
      </c>
      <c r="BK335" s="49">
        <v>100</v>
      </c>
      <c r="BL335" s="48">
        <v>42</v>
      </c>
    </row>
    <row r="336" spans="1:64" ht="15">
      <c r="A336" s="64" t="s">
        <v>295</v>
      </c>
      <c r="B336" s="64" t="s">
        <v>295</v>
      </c>
      <c r="C336" s="65" t="s">
        <v>3727</v>
      </c>
      <c r="D336" s="66">
        <v>3</v>
      </c>
      <c r="E336" s="67" t="s">
        <v>132</v>
      </c>
      <c r="F336" s="68">
        <v>35</v>
      </c>
      <c r="G336" s="65"/>
      <c r="H336" s="69"/>
      <c r="I336" s="70"/>
      <c r="J336" s="70"/>
      <c r="K336" s="34" t="s">
        <v>65</v>
      </c>
      <c r="L336" s="77">
        <v>336</v>
      </c>
      <c r="M336" s="77"/>
      <c r="N336" s="72"/>
      <c r="O336" s="79" t="s">
        <v>176</v>
      </c>
      <c r="P336" s="81">
        <v>43638.46318287037</v>
      </c>
      <c r="Q336" s="79" t="s">
        <v>585</v>
      </c>
      <c r="R336" s="79"/>
      <c r="S336" s="79"/>
      <c r="T336" s="79"/>
      <c r="U336" s="79"/>
      <c r="V336" s="82" t="s">
        <v>913</v>
      </c>
      <c r="W336" s="81">
        <v>43638.46318287037</v>
      </c>
      <c r="X336" s="82" t="s">
        <v>1178</v>
      </c>
      <c r="Y336" s="79"/>
      <c r="Z336" s="79"/>
      <c r="AA336" s="85" t="s">
        <v>1454</v>
      </c>
      <c r="AB336" s="79"/>
      <c r="AC336" s="79" t="b">
        <v>0</v>
      </c>
      <c r="AD336" s="79">
        <v>0</v>
      </c>
      <c r="AE336" s="85" t="s">
        <v>1504</v>
      </c>
      <c r="AF336" s="79" t="b">
        <v>0</v>
      </c>
      <c r="AG336" s="79" t="s">
        <v>1553</v>
      </c>
      <c r="AH336" s="79"/>
      <c r="AI336" s="85" t="s">
        <v>1504</v>
      </c>
      <c r="AJ336" s="79" t="b">
        <v>0</v>
      </c>
      <c r="AK336" s="79">
        <v>0</v>
      </c>
      <c r="AL336" s="85" t="s">
        <v>1504</v>
      </c>
      <c r="AM336" s="79" t="s">
        <v>1566</v>
      </c>
      <c r="AN336" s="79" t="b">
        <v>0</v>
      </c>
      <c r="AO336" s="85" t="s">
        <v>1454</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5</v>
      </c>
      <c r="BC336" s="78" t="str">
        <f>REPLACE(INDEX(GroupVertices[Group],MATCH(Edges[[#This Row],[Vertex 2]],GroupVertices[Vertex],0)),1,1,"")</f>
        <v>5</v>
      </c>
      <c r="BD336" s="48">
        <v>0</v>
      </c>
      <c r="BE336" s="49">
        <v>0</v>
      </c>
      <c r="BF336" s="48">
        <v>2</v>
      </c>
      <c r="BG336" s="49">
        <v>6.896551724137931</v>
      </c>
      <c r="BH336" s="48">
        <v>0</v>
      </c>
      <c r="BI336" s="49">
        <v>0</v>
      </c>
      <c r="BJ336" s="48">
        <v>27</v>
      </c>
      <c r="BK336" s="49">
        <v>93.10344827586206</v>
      </c>
      <c r="BL336" s="48">
        <v>29</v>
      </c>
    </row>
    <row r="337" spans="1:64" ht="15">
      <c r="A337" s="64" t="s">
        <v>247</v>
      </c>
      <c r="B337" s="64" t="s">
        <v>268</v>
      </c>
      <c r="C337" s="65" t="s">
        <v>3734</v>
      </c>
      <c r="D337" s="66">
        <v>4.909090909090909</v>
      </c>
      <c r="E337" s="67" t="s">
        <v>136</v>
      </c>
      <c r="F337" s="68">
        <v>28.727272727272727</v>
      </c>
      <c r="G337" s="65"/>
      <c r="H337" s="69"/>
      <c r="I337" s="70"/>
      <c r="J337" s="70"/>
      <c r="K337" s="34" t="s">
        <v>66</v>
      </c>
      <c r="L337" s="77">
        <v>337</v>
      </c>
      <c r="M337" s="77"/>
      <c r="N337" s="72"/>
      <c r="O337" s="79" t="s">
        <v>349</v>
      </c>
      <c r="P337" s="81">
        <v>43621.11734953704</v>
      </c>
      <c r="Q337" s="79" t="s">
        <v>524</v>
      </c>
      <c r="R337" s="82" t="s">
        <v>658</v>
      </c>
      <c r="S337" s="79" t="s">
        <v>708</v>
      </c>
      <c r="T337" s="79" t="s">
        <v>767</v>
      </c>
      <c r="U337" s="82" t="s">
        <v>821</v>
      </c>
      <c r="V337" s="82" t="s">
        <v>821</v>
      </c>
      <c r="W337" s="81">
        <v>43621.11734953704</v>
      </c>
      <c r="X337" s="82" t="s">
        <v>1117</v>
      </c>
      <c r="Y337" s="79"/>
      <c r="Z337" s="79"/>
      <c r="AA337" s="85" t="s">
        <v>1393</v>
      </c>
      <c r="AB337" s="79"/>
      <c r="AC337" s="79" t="b">
        <v>0</v>
      </c>
      <c r="AD337" s="79">
        <v>0</v>
      </c>
      <c r="AE337" s="85" t="s">
        <v>1504</v>
      </c>
      <c r="AF337" s="79" t="b">
        <v>0</v>
      </c>
      <c r="AG337" s="79" t="s">
        <v>1553</v>
      </c>
      <c r="AH337" s="79"/>
      <c r="AI337" s="85" t="s">
        <v>1504</v>
      </c>
      <c r="AJ337" s="79" t="b">
        <v>0</v>
      </c>
      <c r="AK337" s="79">
        <v>0</v>
      </c>
      <c r="AL337" s="85" t="s">
        <v>1504</v>
      </c>
      <c r="AM337" s="79" t="s">
        <v>1567</v>
      </c>
      <c r="AN337" s="79" t="b">
        <v>0</v>
      </c>
      <c r="AO337" s="85" t="s">
        <v>1393</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4</v>
      </c>
      <c r="BC337" s="78" t="str">
        <f>REPLACE(INDEX(GroupVertices[Group],MATCH(Edges[[#This Row],[Vertex 2]],GroupVertices[Vertex],0)),1,1,"")</f>
        <v>1</v>
      </c>
      <c r="BD337" s="48">
        <v>1</v>
      </c>
      <c r="BE337" s="49">
        <v>2.7027027027027026</v>
      </c>
      <c r="BF337" s="48">
        <v>1</v>
      </c>
      <c r="BG337" s="49">
        <v>2.7027027027027026</v>
      </c>
      <c r="BH337" s="48">
        <v>0</v>
      </c>
      <c r="BI337" s="49">
        <v>0</v>
      </c>
      <c r="BJ337" s="48">
        <v>35</v>
      </c>
      <c r="BK337" s="49">
        <v>94.5945945945946</v>
      </c>
      <c r="BL337" s="48">
        <v>37</v>
      </c>
    </row>
    <row r="338" spans="1:64" ht="15">
      <c r="A338" s="64" t="s">
        <v>247</v>
      </c>
      <c r="B338" s="64" t="s">
        <v>268</v>
      </c>
      <c r="C338" s="65" t="s">
        <v>3732</v>
      </c>
      <c r="D338" s="66">
        <v>5.545454545454545</v>
      </c>
      <c r="E338" s="67" t="s">
        <v>136</v>
      </c>
      <c r="F338" s="68">
        <v>26.636363636363637</v>
      </c>
      <c r="G338" s="65"/>
      <c r="H338" s="69"/>
      <c r="I338" s="70"/>
      <c r="J338" s="70"/>
      <c r="K338" s="34" t="s">
        <v>66</v>
      </c>
      <c r="L338" s="77">
        <v>338</v>
      </c>
      <c r="M338" s="77"/>
      <c r="N338" s="72"/>
      <c r="O338" s="79" t="s">
        <v>350</v>
      </c>
      <c r="P338" s="81">
        <v>43621.62546296296</v>
      </c>
      <c r="Q338" s="79" t="s">
        <v>586</v>
      </c>
      <c r="R338" s="79"/>
      <c r="S338" s="79"/>
      <c r="T338" s="79" t="s">
        <v>785</v>
      </c>
      <c r="U338" s="79"/>
      <c r="V338" s="82" t="s">
        <v>877</v>
      </c>
      <c r="W338" s="81">
        <v>43621.62546296296</v>
      </c>
      <c r="X338" s="82" t="s">
        <v>1179</v>
      </c>
      <c r="Y338" s="79"/>
      <c r="Z338" s="79"/>
      <c r="AA338" s="85" t="s">
        <v>1455</v>
      </c>
      <c r="AB338" s="85" t="s">
        <v>1459</v>
      </c>
      <c r="AC338" s="79" t="b">
        <v>0</v>
      </c>
      <c r="AD338" s="79">
        <v>0</v>
      </c>
      <c r="AE338" s="85" t="s">
        <v>1505</v>
      </c>
      <c r="AF338" s="79" t="b">
        <v>0</v>
      </c>
      <c r="AG338" s="79" t="s">
        <v>1553</v>
      </c>
      <c r="AH338" s="79"/>
      <c r="AI338" s="85" t="s">
        <v>1504</v>
      </c>
      <c r="AJ338" s="79" t="b">
        <v>0</v>
      </c>
      <c r="AK338" s="79">
        <v>0</v>
      </c>
      <c r="AL338" s="85" t="s">
        <v>1504</v>
      </c>
      <c r="AM338" s="79" t="s">
        <v>1567</v>
      </c>
      <c r="AN338" s="79" t="b">
        <v>0</v>
      </c>
      <c r="AO338" s="85" t="s">
        <v>1459</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4</v>
      </c>
      <c r="BC338" s="78" t="str">
        <f>REPLACE(INDEX(GroupVertices[Group],MATCH(Edges[[#This Row],[Vertex 2]],GroupVertices[Vertex],0)),1,1,"")</f>
        <v>1</v>
      </c>
      <c r="BD338" s="48">
        <v>5</v>
      </c>
      <c r="BE338" s="49">
        <v>9.090909090909092</v>
      </c>
      <c r="BF338" s="48">
        <v>0</v>
      </c>
      <c r="BG338" s="49">
        <v>0</v>
      </c>
      <c r="BH338" s="48">
        <v>0</v>
      </c>
      <c r="BI338" s="49">
        <v>0</v>
      </c>
      <c r="BJ338" s="48">
        <v>50</v>
      </c>
      <c r="BK338" s="49">
        <v>90.9090909090909</v>
      </c>
      <c r="BL338" s="48">
        <v>55</v>
      </c>
    </row>
    <row r="339" spans="1:64" ht="15">
      <c r="A339" s="64" t="s">
        <v>247</v>
      </c>
      <c r="B339" s="64" t="s">
        <v>268</v>
      </c>
      <c r="C339" s="65" t="s">
        <v>3732</v>
      </c>
      <c r="D339" s="66">
        <v>5.545454545454545</v>
      </c>
      <c r="E339" s="67" t="s">
        <v>136</v>
      </c>
      <c r="F339" s="68">
        <v>26.636363636363637</v>
      </c>
      <c r="G339" s="65"/>
      <c r="H339" s="69"/>
      <c r="I339" s="70"/>
      <c r="J339" s="70"/>
      <c r="K339" s="34" t="s">
        <v>66</v>
      </c>
      <c r="L339" s="77">
        <v>339</v>
      </c>
      <c r="M339" s="77"/>
      <c r="N339" s="72"/>
      <c r="O339" s="79" t="s">
        <v>350</v>
      </c>
      <c r="P339" s="81">
        <v>43621.628842592596</v>
      </c>
      <c r="Q339" s="79" t="s">
        <v>587</v>
      </c>
      <c r="R339" s="79"/>
      <c r="S339" s="79"/>
      <c r="T339" s="79"/>
      <c r="U339" s="82" t="s">
        <v>840</v>
      </c>
      <c r="V339" s="82" t="s">
        <v>840</v>
      </c>
      <c r="W339" s="81">
        <v>43621.628842592596</v>
      </c>
      <c r="X339" s="82" t="s">
        <v>1180</v>
      </c>
      <c r="Y339" s="79"/>
      <c r="Z339" s="79"/>
      <c r="AA339" s="85" t="s">
        <v>1456</v>
      </c>
      <c r="AB339" s="85" t="s">
        <v>1459</v>
      </c>
      <c r="AC339" s="79" t="b">
        <v>0</v>
      </c>
      <c r="AD339" s="79">
        <v>0</v>
      </c>
      <c r="AE339" s="85" t="s">
        <v>1505</v>
      </c>
      <c r="AF339" s="79" t="b">
        <v>0</v>
      </c>
      <c r="AG339" s="79" t="s">
        <v>1553</v>
      </c>
      <c r="AH339" s="79"/>
      <c r="AI339" s="85" t="s">
        <v>1504</v>
      </c>
      <c r="AJ339" s="79" t="b">
        <v>0</v>
      </c>
      <c r="AK339" s="79">
        <v>0</v>
      </c>
      <c r="AL339" s="85" t="s">
        <v>1504</v>
      </c>
      <c r="AM339" s="79" t="s">
        <v>1567</v>
      </c>
      <c r="AN339" s="79" t="b">
        <v>0</v>
      </c>
      <c r="AO339" s="85" t="s">
        <v>1459</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4</v>
      </c>
      <c r="BC339" s="78" t="str">
        <f>REPLACE(INDEX(GroupVertices[Group],MATCH(Edges[[#This Row],[Vertex 2]],GroupVertices[Vertex],0)),1,1,"")</f>
        <v>1</v>
      </c>
      <c r="BD339" s="48">
        <v>2</v>
      </c>
      <c r="BE339" s="49">
        <v>4.651162790697675</v>
      </c>
      <c r="BF339" s="48">
        <v>0</v>
      </c>
      <c r="BG339" s="49">
        <v>0</v>
      </c>
      <c r="BH339" s="48">
        <v>0</v>
      </c>
      <c r="BI339" s="49">
        <v>0</v>
      </c>
      <c r="BJ339" s="48">
        <v>41</v>
      </c>
      <c r="BK339" s="49">
        <v>95.34883720930233</v>
      </c>
      <c r="BL339" s="48">
        <v>43</v>
      </c>
    </row>
    <row r="340" spans="1:64" ht="15">
      <c r="A340" s="64" t="s">
        <v>247</v>
      </c>
      <c r="B340" s="64" t="s">
        <v>296</v>
      </c>
      <c r="C340" s="65" t="s">
        <v>3727</v>
      </c>
      <c r="D340" s="66">
        <v>3</v>
      </c>
      <c r="E340" s="67" t="s">
        <v>132</v>
      </c>
      <c r="F340" s="68">
        <v>35</v>
      </c>
      <c r="G340" s="65"/>
      <c r="H340" s="69"/>
      <c r="I340" s="70"/>
      <c r="J340" s="70"/>
      <c r="K340" s="34" t="s">
        <v>66</v>
      </c>
      <c r="L340" s="77">
        <v>340</v>
      </c>
      <c r="M340" s="77"/>
      <c r="N340" s="72"/>
      <c r="O340" s="79" t="s">
        <v>349</v>
      </c>
      <c r="P340" s="81">
        <v>43622.0931712963</v>
      </c>
      <c r="Q340" s="79" t="s">
        <v>588</v>
      </c>
      <c r="R340" s="79"/>
      <c r="S340" s="79"/>
      <c r="T340" s="79"/>
      <c r="U340" s="79"/>
      <c r="V340" s="82" t="s">
        <v>877</v>
      </c>
      <c r="W340" s="81">
        <v>43622.0931712963</v>
      </c>
      <c r="X340" s="82" t="s">
        <v>1181</v>
      </c>
      <c r="Y340" s="79"/>
      <c r="Z340" s="79"/>
      <c r="AA340" s="85" t="s">
        <v>1457</v>
      </c>
      <c r="AB340" s="85" t="s">
        <v>1459</v>
      </c>
      <c r="AC340" s="79" t="b">
        <v>0</v>
      </c>
      <c r="AD340" s="79">
        <v>0</v>
      </c>
      <c r="AE340" s="85" t="s">
        <v>1505</v>
      </c>
      <c r="AF340" s="79" t="b">
        <v>0</v>
      </c>
      <c r="AG340" s="79" t="s">
        <v>1553</v>
      </c>
      <c r="AH340" s="79"/>
      <c r="AI340" s="85" t="s">
        <v>1504</v>
      </c>
      <c r="AJ340" s="79" t="b">
        <v>0</v>
      </c>
      <c r="AK340" s="79">
        <v>0</v>
      </c>
      <c r="AL340" s="85" t="s">
        <v>1504</v>
      </c>
      <c r="AM340" s="79" t="s">
        <v>1567</v>
      </c>
      <c r="AN340" s="79" t="b">
        <v>0</v>
      </c>
      <c r="AO340" s="85" t="s">
        <v>1459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v>0</v>
      </c>
      <c r="BE340" s="49">
        <v>0</v>
      </c>
      <c r="BF340" s="48">
        <v>0</v>
      </c>
      <c r="BG340" s="49">
        <v>0</v>
      </c>
      <c r="BH340" s="48">
        <v>0</v>
      </c>
      <c r="BI340" s="49">
        <v>0</v>
      </c>
      <c r="BJ340" s="48">
        <v>23</v>
      </c>
      <c r="BK340" s="49">
        <v>100</v>
      </c>
      <c r="BL340" s="48">
        <v>23</v>
      </c>
    </row>
    <row r="341" spans="1:64" ht="15">
      <c r="A341" s="64" t="s">
        <v>247</v>
      </c>
      <c r="B341" s="64" t="s">
        <v>268</v>
      </c>
      <c r="C341" s="65" t="s">
        <v>3732</v>
      </c>
      <c r="D341" s="66">
        <v>5.545454545454545</v>
      </c>
      <c r="E341" s="67" t="s">
        <v>136</v>
      </c>
      <c r="F341" s="68">
        <v>26.636363636363637</v>
      </c>
      <c r="G341" s="65"/>
      <c r="H341" s="69"/>
      <c r="I341" s="70"/>
      <c r="J341" s="70"/>
      <c r="K341" s="34" t="s">
        <v>66</v>
      </c>
      <c r="L341" s="77">
        <v>341</v>
      </c>
      <c r="M341" s="77"/>
      <c r="N341" s="72"/>
      <c r="O341" s="79" t="s">
        <v>350</v>
      </c>
      <c r="P341" s="81">
        <v>43622.0931712963</v>
      </c>
      <c r="Q341" s="79" t="s">
        <v>588</v>
      </c>
      <c r="R341" s="79"/>
      <c r="S341" s="79"/>
      <c r="T341" s="79"/>
      <c r="U341" s="79"/>
      <c r="V341" s="82" t="s">
        <v>877</v>
      </c>
      <c r="W341" s="81">
        <v>43622.0931712963</v>
      </c>
      <c r="X341" s="82" t="s">
        <v>1181</v>
      </c>
      <c r="Y341" s="79"/>
      <c r="Z341" s="79"/>
      <c r="AA341" s="85" t="s">
        <v>1457</v>
      </c>
      <c r="AB341" s="85" t="s">
        <v>1459</v>
      </c>
      <c r="AC341" s="79" t="b">
        <v>0</v>
      </c>
      <c r="AD341" s="79">
        <v>0</v>
      </c>
      <c r="AE341" s="85" t="s">
        <v>1505</v>
      </c>
      <c r="AF341" s="79" t="b">
        <v>0</v>
      </c>
      <c r="AG341" s="79" t="s">
        <v>1553</v>
      </c>
      <c r="AH341" s="79"/>
      <c r="AI341" s="85" t="s">
        <v>1504</v>
      </c>
      <c r="AJ341" s="79" t="b">
        <v>0</v>
      </c>
      <c r="AK341" s="79">
        <v>0</v>
      </c>
      <c r="AL341" s="85" t="s">
        <v>1504</v>
      </c>
      <c r="AM341" s="79" t="s">
        <v>1567</v>
      </c>
      <c r="AN341" s="79" t="b">
        <v>0</v>
      </c>
      <c r="AO341" s="85" t="s">
        <v>1459</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4</v>
      </c>
      <c r="BC341" s="78" t="str">
        <f>REPLACE(INDEX(GroupVertices[Group],MATCH(Edges[[#This Row],[Vertex 2]],GroupVertices[Vertex],0)),1,1,"")</f>
        <v>1</v>
      </c>
      <c r="BD341" s="48"/>
      <c r="BE341" s="49"/>
      <c r="BF341" s="48"/>
      <c r="BG341" s="49"/>
      <c r="BH341" s="48"/>
      <c r="BI341" s="49"/>
      <c r="BJ341" s="48"/>
      <c r="BK341" s="49"/>
      <c r="BL341" s="48"/>
    </row>
    <row r="342" spans="1:64" ht="15">
      <c r="A342" s="64" t="s">
        <v>247</v>
      </c>
      <c r="B342" s="64" t="s">
        <v>268</v>
      </c>
      <c r="C342" s="65" t="s">
        <v>3732</v>
      </c>
      <c r="D342" s="66">
        <v>5.545454545454545</v>
      </c>
      <c r="E342" s="67" t="s">
        <v>136</v>
      </c>
      <c r="F342" s="68">
        <v>26.636363636363637</v>
      </c>
      <c r="G342" s="65"/>
      <c r="H342" s="69"/>
      <c r="I342" s="70"/>
      <c r="J342" s="70"/>
      <c r="K342" s="34" t="s">
        <v>66</v>
      </c>
      <c r="L342" s="77">
        <v>342</v>
      </c>
      <c r="M342" s="77"/>
      <c r="N342" s="72"/>
      <c r="O342" s="79" t="s">
        <v>350</v>
      </c>
      <c r="P342" s="81">
        <v>43622.09511574074</v>
      </c>
      <c r="Q342" s="79" t="s">
        <v>370</v>
      </c>
      <c r="R342" s="79"/>
      <c r="S342" s="79"/>
      <c r="T342" s="79"/>
      <c r="U342" s="79"/>
      <c r="V342" s="82" t="s">
        <v>877</v>
      </c>
      <c r="W342" s="81">
        <v>43622.09511574074</v>
      </c>
      <c r="X342" s="82" t="s">
        <v>953</v>
      </c>
      <c r="Y342" s="79"/>
      <c r="Z342" s="79"/>
      <c r="AA342" s="85" t="s">
        <v>1229</v>
      </c>
      <c r="AB342" s="85" t="s">
        <v>1460</v>
      </c>
      <c r="AC342" s="79" t="b">
        <v>0</v>
      </c>
      <c r="AD342" s="79">
        <v>0</v>
      </c>
      <c r="AE342" s="85" t="s">
        <v>1505</v>
      </c>
      <c r="AF342" s="79" t="b">
        <v>0</v>
      </c>
      <c r="AG342" s="79" t="s">
        <v>1553</v>
      </c>
      <c r="AH342" s="79"/>
      <c r="AI342" s="85" t="s">
        <v>1504</v>
      </c>
      <c r="AJ342" s="79" t="b">
        <v>0</v>
      </c>
      <c r="AK342" s="79">
        <v>0</v>
      </c>
      <c r="AL342" s="85" t="s">
        <v>1504</v>
      </c>
      <c r="AM342" s="79" t="s">
        <v>1567</v>
      </c>
      <c r="AN342" s="79" t="b">
        <v>0</v>
      </c>
      <c r="AO342" s="85" t="s">
        <v>1460</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4</v>
      </c>
      <c r="BC342" s="78" t="str">
        <f>REPLACE(INDEX(GroupVertices[Group],MATCH(Edges[[#This Row],[Vertex 2]],GroupVertices[Vertex],0)),1,1,"")</f>
        <v>1</v>
      </c>
      <c r="BD342" s="48"/>
      <c r="BE342" s="49"/>
      <c r="BF342" s="48"/>
      <c r="BG342" s="49"/>
      <c r="BH342" s="48"/>
      <c r="BI342" s="49"/>
      <c r="BJ342" s="48"/>
      <c r="BK342" s="49"/>
      <c r="BL342" s="48"/>
    </row>
    <row r="343" spans="1:64" ht="15">
      <c r="A343" s="64" t="s">
        <v>247</v>
      </c>
      <c r="B343" s="64" t="s">
        <v>268</v>
      </c>
      <c r="C343" s="65" t="s">
        <v>3734</v>
      </c>
      <c r="D343" s="66">
        <v>4.909090909090909</v>
      </c>
      <c r="E343" s="67" t="s">
        <v>136</v>
      </c>
      <c r="F343" s="68">
        <v>28.727272727272727</v>
      </c>
      <c r="G343" s="65"/>
      <c r="H343" s="69"/>
      <c r="I343" s="70"/>
      <c r="J343" s="70"/>
      <c r="K343" s="34" t="s">
        <v>66</v>
      </c>
      <c r="L343" s="77">
        <v>343</v>
      </c>
      <c r="M343" s="77"/>
      <c r="N343" s="72"/>
      <c r="O343" s="79" t="s">
        <v>349</v>
      </c>
      <c r="P343" s="81">
        <v>43622.531168981484</v>
      </c>
      <c r="Q343" s="79" t="s">
        <v>589</v>
      </c>
      <c r="R343" s="79"/>
      <c r="S343" s="79"/>
      <c r="T343" s="79"/>
      <c r="U343" s="79"/>
      <c r="V343" s="82" t="s">
        <v>877</v>
      </c>
      <c r="W343" s="81">
        <v>43622.531168981484</v>
      </c>
      <c r="X343" s="82" t="s">
        <v>1182</v>
      </c>
      <c r="Y343" s="79"/>
      <c r="Z343" s="79"/>
      <c r="AA343" s="85" t="s">
        <v>1458</v>
      </c>
      <c r="AB343" s="85" t="s">
        <v>1461</v>
      </c>
      <c r="AC343" s="79" t="b">
        <v>0</v>
      </c>
      <c r="AD343" s="79">
        <v>0</v>
      </c>
      <c r="AE343" s="85" t="s">
        <v>1552</v>
      </c>
      <c r="AF343" s="79" t="b">
        <v>0</v>
      </c>
      <c r="AG343" s="79" t="s">
        <v>1553</v>
      </c>
      <c r="AH343" s="79"/>
      <c r="AI343" s="85" t="s">
        <v>1504</v>
      </c>
      <c r="AJ343" s="79" t="b">
        <v>0</v>
      </c>
      <c r="AK343" s="79">
        <v>0</v>
      </c>
      <c r="AL343" s="85" t="s">
        <v>1504</v>
      </c>
      <c r="AM343" s="79" t="s">
        <v>1567</v>
      </c>
      <c r="AN343" s="79" t="b">
        <v>0</v>
      </c>
      <c r="AO343" s="85" t="s">
        <v>1461</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4</v>
      </c>
      <c r="BC343" s="78" t="str">
        <f>REPLACE(INDEX(GroupVertices[Group],MATCH(Edges[[#This Row],[Vertex 2]],GroupVertices[Vertex],0)),1,1,"")</f>
        <v>1</v>
      </c>
      <c r="BD343" s="48"/>
      <c r="BE343" s="49"/>
      <c r="BF343" s="48"/>
      <c r="BG343" s="49"/>
      <c r="BH343" s="48"/>
      <c r="BI343" s="49"/>
      <c r="BJ343" s="48"/>
      <c r="BK343" s="49"/>
      <c r="BL343" s="48"/>
    </row>
    <row r="344" spans="1:64" ht="15">
      <c r="A344" s="64" t="s">
        <v>247</v>
      </c>
      <c r="B344" s="64" t="s">
        <v>296</v>
      </c>
      <c r="C344" s="65" t="s">
        <v>3727</v>
      </c>
      <c r="D344" s="66">
        <v>3</v>
      </c>
      <c r="E344" s="67" t="s">
        <v>132</v>
      </c>
      <c r="F344" s="68">
        <v>35</v>
      </c>
      <c r="G344" s="65"/>
      <c r="H344" s="69"/>
      <c r="I344" s="70"/>
      <c r="J344" s="70"/>
      <c r="K344" s="34" t="s">
        <v>66</v>
      </c>
      <c r="L344" s="77">
        <v>344</v>
      </c>
      <c r="M344" s="77"/>
      <c r="N344" s="72"/>
      <c r="O344" s="79" t="s">
        <v>350</v>
      </c>
      <c r="P344" s="81">
        <v>43622.531168981484</v>
      </c>
      <c r="Q344" s="79" t="s">
        <v>589</v>
      </c>
      <c r="R344" s="79"/>
      <c r="S344" s="79"/>
      <c r="T344" s="79"/>
      <c r="U344" s="79"/>
      <c r="V344" s="82" t="s">
        <v>877</v>
      </c>
      <c r="W344" s="81">
        <v>43622.531168981484</v>
      </c>
      <c r="X344" s="82" t="s">
        <v>1182</v>
      </c>
      <c r="Y344" s="79"/>
      <c r="Z344" s="79"/>
      <c r="AA344" s="85" t="s">
        <v>1458</v>
      </c>
      <c r="AB344" s="85" t="s">
        <v>1461</v>
      </c>
      <c r="AC344" s="79" t="b">
        <v>0</v>
      </c>
      <c r="AD344" s="79">
        <v>0</v>
      </c>
      <c r="AE344" s="85" t="s">
        <v>1552</v>
      </c>
      <c r="AF344" s="79" t="b">
        <v>0</v>
      </c>
      <c r="AG344" s="79" t="s">
        <v>1553</v>
      </c>
      <c r="AH344" s="79"/>
      <c r="AI344" s="85" t="s">
        <v>1504</v>
      </c>
      <c r="AJ344" s="79" t="b">
        <v>0</v>
      </c>
      <c r="AK344" s="79">
        <v>0</v>
      </c>
      <c r="AL344" s="85" t="s">
        <v>1504</v>
      </c>
      <c r="AM344" s="79" t="s">
        <v>1567</v>
      </c>
      <c r="AN344" s="79" t="b">
        <v>0</v>
      </c>
      <c r="AO344" s="85" t="s">
        <v>1461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v>0</v>
      </c>
      <c r="BE344" s="49">
        <v>0</v>
      </c>
      <c r="BF344" s="48">
        <v>0</v>
      </c>
      <c r="BG344" s="49">
        <v>0</v>
      </c>
      <c r="BH344" s="48">
        <v>0</v>
      </c>
      <c r="BI344" s="49">
        <v>0</v>
      </c>
      <c r="BJ344" s="48">
        <v>4</v>
      </c>
      <c r="BK344" s="49">
        <v>100</v>
      </c>
      <c r="BL344" s="48">
        <v>4</v>
      </c>
    </row>
    <row r="345" spans="1:64" ht="15">
      <c r="A345" s="64" t="s">
        <v>247</v>
      </c>
      <c r="B345" s="64" t="s">
        <v>268</v>
      </c>
      <c r="C345" s="65" t="s">
        <v>3732</v>
      </c>
      <c r="D345" s="66">
        <v>5.545454545454545</v>
      </c>
      <c r="E345" s="67" t="s">
        <v>136</v>
      </c>
      <c r="F345" s="68">
        <v>26.636363636363637</v>
      </c>
      <c r="G345" s="65"/>
      <c r="H345" s="69"/>
      <c r="I345" s="70"/>
      <c r="J345" s="70"/>
      <c r="K345" s="34" t="s">
        <v>66</v>
      </c>
      <c r="L345" s="77">
        <v>345</v>
      </c>
      <c r="M345" s="77"/>
      <c r="N345" s="72"/>
      <c r="O345" s="79" t="s">
        <v>350</v>
      </c>
      <c r="P345" s="81">
        <v>43622.55181712963</v>
      </c>
      <c r="Q345" s="79" t="s">
        <v>371</v>
      </c>
      <c r="R345" s="79"/>
      <c r="S345" s="79"/>
      <c r="T345" s="79" t="s">
        <v>722</v>
      </c>
      <c r="U345" s="79"/>
      <c r="V345" s="82" t="s">
        <v>877</v>
      </c>
      <c r="W345" s="81">
        <v>43622.55181712963</v>
      </c>
      <c r="X345" s="82" t="s">
        <v>954</v>
      </c>
      <c r="Y345" s="79"/>
      <c r="Z345" s="79"/>
      <c r="AA345" s="85" t="s">
        <v>1230</v>
      </c>
      <c r="AB345" s="85" t="s">
        <v>1229</v>
      </c>
      <c r="AC345" s="79" t="b">
        <v>0</v>
      </c>
      <c r="AD345" s="79">
        <v>0</v>
      </c>
      <c r="AE345" s="85" t="s">
        <v>1509</v>
      </c>
      <c r="AF345" s="79" t="b">
        <v>0</v>
      </c>
      <c r="AG345" s="79" t="s">
        <v>1553</v>
      </c>
      <c r="AH345" s="79"/>
      <c r="AI345" s="85" t="s">
        <v>1504</v>
      </c>
      <c r="AJ345" s="79" t="b">
        <v>0</v>
      </c>
      <c r="AK345" s="79">
        <v>0</v>
      </c>
      <c r="AL345" s="85" t="s">
        <v>1504</v>
      </c>
      <c r="AM345" s="79" t="s">
        <v>1567</v>
      </c>
      <c r="AN345" s="79" t="b">
        <v>0</v>
      </c>
      <c r="AO345" s="85" t="s">
        <v>1229</v>
      </c>
      <c r="AP345" s="79" t="s">
        <v>176</v>
      </c>
      <c r="AQ345" s="79">
        <v>0</v>
      </c>
      <c r="AR345" s="79">
        <v>0</v>
      </c>
      <c r="AS345" s="79"/>
      <c r="AT345" s="79"/>
      <c r="AU345" s="79"/>
      <c r="AV345" s="79"/>
      <c r="AW345" s="79"/>
      <c r="AX345" s="79"/>
      <c r="AY345" s="79"/>
      <c r="AZ345" s="79"/>
      <c r="BA345">
        <v>5</v>
      </c>
      <c r="BB345" s="78" t="str">
        <f>REPLACE(INDEX(GroupVertices[Group],MATCH(Edges[[#This Row],[Vertex 1]],GroupVertices[Vertex],0)),1,1,"")</f>
        <v>4</v>
      </c>
      <c r="BC345" s="78" t="str">
        <f>REPLACE(INDEX(GroupVertices[Group],MATCH(Edges[[#This Row],[Vertex 2]],GroupVertices[Vertex],0)),1,1,"")</f>
        <v>1</v>
      </c>
      <c r="BD345" s="48"/>
      <c r="BE345" s="49"/>
      <c r="BF345" s="48"/>
      <c r="BG345" s="49"/>
      <c r="BH345" s="48"/>
      <c r="BI345" s="49"/>
      <c r="BJ345" s="48"/>
      <c r="BK345" s="49"/>
      <c r="BL345" s="48"/>
    </row>
    <row r="346" spans="1:64" ht="15">
      <c r="A346" s="64" t="s">
        <v>247</v>
      </c>
      <c r="B346" s="64" t="s">
        <v>268</v>
      </c>
      <c r="C346" s="65" t="s">
        <v>3734</v>
      </c>
      <c r="D346" s="66">
        <v>4.909090909090909</v>
      </c>
      <c r="E346" s="67" t="s">
        <v>136</v>
      </c>
      <c r="F346" s="68">
        <v>28.727272727272727</v>
      </c>
      <c r="G346" s="65"/>
      <c r="H346" s="69"/>
      <c r="I346" s="70"/>
      <c r="J346" s="70"/>
      <c r="K346" s="34" t="s">
        <v>66</v>
      </c>
      <c r="L346" s="77">
        <v>346</v>
      </c>
      <c r="M346" s="77"/>
      <c r="N346" s="72"/>
      <c r="O346" s="79" t="s">
        <v>349</v>
      </c>
      <c r="P346" s="81">
        <v>43622.63180555555</v>
      </c>
      <c r="Q346" s="79" t="s">
        <v>369</v>
      </c>
      <c r="R346" s="79"/>
      <c r="S346" s="79"/>
      <c r="T346" s="79" t="s">
        <v>721</v>
      </c>
      <c r="U346" s="79"/>
      <c r="V346" s="82" t="s">
        <v>877</v>
      </c>
      <c r="W346" s="81">
        <v>43622.63180555555</v>
      </c>
      <c r="X346" s="82" t="s">
        <v>952</v>
      </c>
      <c r="Y346" s="79"/>
      <c r="Z346" s="79"/>
      <c r="AA346" s="85" t="s">
        <v>1228</v>
      </c>
      <c r="AB346" s="85" t="s">
        <v>1469</v>
      </c>
      <c r="AC346" s="79" t="b">
        <v>0</v>
      </c>
      <c r="AD346" s="79">
        <v>0</v>
      </c>
      <c r="AE346" s="85" t="s">
        <v>1508</v>
      </c>
      <c r="AF346" s="79" t="b">
        <v>0</v>
      </c>
      <c r="AG346" s="79" t="s">
        <v>1553</v>
      </c>
      <c r="AH346" s="79"/>
      <c r="AI346" s="85" t="s">
        <v>1504</v>
      </c>
      <c r="AJ346" s="79" t="b">
        <v>0</v>
      </c>
      <c r="AK346" s="79">
        <v>0</v>
      </c>
      <c r="AL346" s="85" t="s">
        <v>1504</v>
      </c>
      <c r="AM346" s="79" t="s">
        <v>1570</v>
      </c>
      <c r="AN346" s="79" t="b">
        <v>0</v>
      </c>
      <c r="AO346" s="85" t="s">
        <v>1469</v>
      </c>
      <c r="AP346" s="79" t="s">
        <v>176</v>
      </c>
      <c r="AQ346" s="79">
        <v>0</v>
      </c>
      <c r="AR346" s="79">
        <v>0</v>
      </c>
      <c r="AS346" s="79" t="s">
        <v>1584</v>
      </c>
      <c r="AT346" s="79" t="s">
        <v>1585</v>
      </c>
      <c r="AU346" s="79" t="s">
        <v>1586</v>
      </c>
      <c r="AV346" s="79" t="s">
        <v>1588</v>
      </c>
      <c r="AW346" s="79" t="s">
        <v>1590</v>
      </c>
      <c r="AX346" s="79" t="s">
        <v>1592</v>
      </c>
      <c r="AY346" s="79" t="s">
        <v>1593</v>
      </c>
      <c r="AZ346" s="82" t="s">
        <v>1595</v>
      </c>
      <c r="BA346">
        <v>4</v>
      </c>
      <c r="BB346" s="78" t="str">
        <f>REPLACE(INDEX(GroupVertices[Group],MATCH(Edges[[#This Row],[Vertex 1]],GroupVertices[Vertex],0)),1,1,"")</f>
        <v>4</v>
      </c>
      <c r="BC346" s="78" t="str">
        <f>REPLACE(INDEX(GroupVertices[Group],MATCH(Edges[[#This Row],[Vertex 2]],GroupVertices[Vertex],0)),1,1,"")</f>
        <v>1</v>
      </c>
      <c r="BD346" s="48"/>
      <c r="BE346" s="49"/>
      <c r="BF346" s="48"/>
      <c r="BG346" s="49"/>
      <c r="BH346" s="48"/>
      <c r="BI346" s="49"/>
      <c r="BJ346" s="48"/>
      <c r="BK346" s="49"/>
      <c r="BL346" s="48"/>
    </row>
    <row r="347" spans="1:64" ht="15">
      <c r="A347" s="64" t="s">
        <v>247</v>
      </c>
      <c r="B347" s="64" t="s">
        <v>268</v>
      </c>
      <c r="C347" s="65" t="s">
        <v>3734</v>
      </c>
      <c r="D347" s="66">
        <v>4.909090909090909</v>
      </c>
      <c r="E347" s="67" t="s">
        <v>136</v>
      </c>
      <c r="F347" s="68">
        <v>28.727272727272727</v>
      </c>
      <c r="G347" s="65"/>
      <c r="H347" s="69"/>
      <c r="I347" s="70"/>
      <c r="J347" s="70"/>
      <c r="K347" s="34" t="s">
        <v>66</v>
      </c>
      <c r="L347" s="77">
        <v>347</v>
      </c>
      <c r="M347" s="77"/>
      <c r="N347" s="72"/>
      <c r="O347" s="79" t="s">
        <v>349</v>
      </c>
      <c r="P347" s="81">
        <v>43622.687939814816</v>
      </c>
      <c r="Q347" s="79" t="s">
        <v>372</v>
      </c>
      <c r="R347" s="79"/>
      <c r="S347" s="79"/>
      <c r="T347" s="79"/>
      <c r="U347" s="79"/>
      <c r="V347" s="82" t="s">
        <v>877</v>
      </c>
      <c r="W347" s="81">
        <v>43622.687939814816</v>
      </c>
      <c r="X347" s="82" t="s">
        <v>955</v>
      </c>
      <c r="Y347" s="79"/>
      <c r="Z347" s="79"/>
      <c r="AA347" s="85" t="s">
        <v>1231</v>
      </c>
      <c r="AB347" s="85" t="s">
        <v>1470</v>
      </c>
      <c r="AC347" s="79" t="b">
        <v>0</v>
      </c>
      <c r="AD347" s="79">
        <v>0</v>
      </c>
      <c r="AE347" s="85" t="s">
        <v>1508</v>
      </c>
      <c r="AF347" s="79" t="b">
        <v>0</v>
      </c>
      <c r="AG347" s="79" t="s">
        <v>1553</v>
      </c>
      <c r="AH347" s="79"/>
      <c r="AI347" s="85" t="s">
        <v>1504</v>
      </c>
      <c r="AJ347" s="79" t="b">
        <v>0</v>
      </c>
      <c r="AK347" s="79">
        <v>0</v>
      </c>
      <c r="AL347" s="85" t="s">
        <v>1504</v>
      </c>
      <c r="AM347" s="79" t="s">
        <v>1567</v>
      </c>
      <c r="AN347" s="79" t="b">
        <v>0</v>
      </c>
      <c r="AO347" s="85" t="s">
        <v>1470</v>
      </c>
      <c r="AP347" s="79" t="s">
        <v>176</v>
      </c>
      <c r="AQ347" s="79">
        <v>0</v>
      </c>
      <c r="AR347" s="79">
        <v>0</v>
      </c>
      <c r="AS347" s="79"/>
      <c r="AT347" s="79"/>
      <c r="AU347" s="79"/>
      <c r="AV347" s="79"/>
      <c r="AW347" s="79"/>
      <c r="AX347" s="79"/>
      <c r="AY347" s="79"/>
      <c r="AZ347" s="79"/>
      <c r="BA347">
        <v>4</v>
      </c>
      <c r="BB347" s="78" t="str">
        <f>REPLACE(INDEX(GroupVertices[Group],MATCH(Edges[[#This Row],[Vertex 1]],GroupVertices[Vertex],0)),1,1,"")</f>
        <v>4</v>
      </c>
      <c r="BC347" s="78" t="str">
        <f>REPLACE(INDEX(GroupVertices[Group],MATCH(Edges[[#This Row],[Vertex 2]],GroupVertices[Vertex],0)),1,1,"")</f>
        <v>1</v>
      </c>
      <c r="BD347" s="48"/>
      <c r="BE347" s="49"/>
      <c r="BF347" s="48"/>
      <c r="BG347" s="49"/>
      <c r="BH347" s="48"/>
      <c r="BI347" s="49"/>
      <c r="BJ347" s="48"/>
      <c r="BK347" s="49"/>
      <c r="BL347" s="48"/>
    </row>
    <row r="348" spans="1:64" ht="15">
      <c r="A348" s="64" t="s">
        <v>268</v>
      </c>
      <c r="B348" s="64" t="s">
        <v>247</v>
      </c>
      <c r="C348" s="65" t="s">
        <v>3728</v>
      </c>
      <c r="D348" s="66">
        <v>3.6363636363636362</v>
      </c>
      <c r="E348" s="67" t="s">
        <v>136</v>
      </c>
      <c r="F348" s="68">
        <v>32.90909090909091</v>
      </c>
      <c r="G348" s="65"/>
      <c r="H348" s="69"/>
      <c r="I348" s="70"/>
      <c r="J348" s="70"/>
      <c r="K348" s="34" t="s">
        <v>66</v>
      </c>
      <c r="L348" s="77">
        <v>348</v>
      </c>
      <c r="M348" s="77"/>
      <c r="N348" s="72"/>
      <c r="O348" s="79" t="s">
        <v>350</v>
      </c>
      <c r="P348" s="81">
        <v>43621.57928240741</v>
      </c>
      <c r="Q348" s="79" t="s">
        <v>590</v>
      </c>
      <c r="R348" s="82" t="s">
        <v>646</v>
      </c>
      <c r="S348" s="79" t="s">
        <v>700</v>
      </c>
      <c r="T348" s="79"/>
      <c r="U348" s="79"/>
      <c r="V348" s="82" t="s">
        <v>894</v>
      </c>
      <c r="W348" s="81">
        <v>43621.57928240741</v>
      </c>
      <c r="X348" s="82" t="s">
        <v>1183</v>
      </c>
      <c r="Y348" s="79"/>
      <c r="Z348" s="79"/>
      <c r="AA348" s="85" t="s">
        <v>1459</v>
      </c>
      <c r="AB348" s="85" t="s">
        <v>1393</v>
      </c>
      <c r="AC348" s="79" t="b">
        <v>0</v>
      </c>
      <c r="AD348" s="79">
        <v>1</v>
      </c>
      <c r="AE348" s="85" t="s">
        <v>1509</v>
      </c>
      <c r="AF348" s="79" t="b">
        <v>0</v>
      </c>
      <c r="AG348" s="79" t="s">
        <v>1553</v>
      </c>
      <c r="AH348" s="79"/>
      <c r="AI348" s="85" t="s">
        <v>1504</v>
      </c>
      <c r="AJ348" s="79" t="b">
        <v>0</v>
      </c>
      <c r="AK348" s="79">
        <v>0</v>
      </c>
      <c r="AL348" s="85" t="s">
        <v>1504</v>
      </c>
      <c r="AM348" s="79" t="s">
        <v>1576</v>
      </c>
      <c r="AN348" s="79" t="b">
        <v>0</v>
      </c>
      <c r="AO348" s="85" t="s">
        <v>1393</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4</v>
      </c>
      <c r="BD348" s="48">
        <v>4</v>
      </c>
      <c r="BE348" s="49">
        <v>8.88888888888889</v>
      </c>
      <c r="BF348" s="48">
        <v>1</v>
      </c>
      <c r="BG348" s="49">
        <v>2.2222222222222223</v>
      </c>
      <c r="BH348" s="48">
        <v>0</v>
      </c>
      <c r="BI348" s="49">
        <v>0</v>
      </c>
      <c r="BJ348" s="48">
        <v>40</v>
      </c>
      <c r="BK348" s="49">
        <v>88.88888888888889</v>
      </c>
      <c r="BL348" s="48">
        <v>45</v>
      </c>
    </row>
    <row r="349" spans="1:64" ht="15">
      <c r="A349" s="64" t="s">
        <v>268</v>
      </c>
      <c r="B349" s="64" t="s">
        <v>247</v>
      </c>
      <c r="C349" s="65" t="s">
        <v>3728</v>
      </c>
      <c r="D349" s="66">
        <v>3.6363636363636362</v>
      </c>
      <c r="E349" s="67" t="s">
        <v>136</v>
      </c>
      <c r="F349" s="68">
        <v>32.90909090909091</v>
      </c>
      <c r="G349" s="65"/>
      <c r="H349" s="69"/>
      <c r="I349" s="70"/>
      <c r="J349" s="70"/>
      <c r="K349" s="34" t="s">
        <v>66</v>
      </c>
      <c r="L349" s="77">
        <v>349</v>
      </c>
      <c r="M349" s="77"/>
      <c r="N349" s="72"/>
      <c r="O349" s="79" t="s">
        <v>350</v>
      </c>
      <c r="P349" s="81">
        <v>43621.81391203704</v>
      </c>
      <c r="Q349" s="79" t="s">
        <v>591</v>
      </c>
      <c r="R349" s="82" t="s">
        <v>668</v>
      </c>
      <c r="S349" s="79" t="s">
        <v>700</v>
      </c>
      <c r="T349" s="79"/>
      <c r="U349" s="79"/>
      <c r="V349" s="82" t="s">
        <v>894</v>
      </c>
      <c r="W349" s="81">
        <v>43621.81391203704</v>
      </c>
      <c r="X349" s="82" t="s">
        <v>1184</v>
      </c>
      <c r="Y349" s="79"/>
      <c r="Z349" s="79"/>
      <c r="AA349" s="85" t="s">
        <v>1460</v>
      </c>
      <c r="AB349" s="85" t="s">
        <v>1456</v>
      </c>
      <c r="AC349" s="79" t="b">
        <v>0</v>
      </c>
      <c r="AD349" s="79">
        <v>0</v>
      </c>
      <c r="AE349" s="85" t="s">
        <v>1509</v>
      </c>
      <c r="AF349" s="79" t="b">
        <v>0</v>
      </c>
      <c r="AG349" s="79" t="s">
        <v>1553</v>
      </c>
      <c r="AH349" s="79"/>
      <c r="AI349" s="85" t="s">
        <v>1504</v>
      </c>
      <c r="AJ349" s="79" t="b">
        <v>0</v>
      </c>
      <c r="AK349" s="79">
        <v>0</v>
      </c>
      <c r="AL349" s="85" t="s">
        <v>1504</v>
      </c>
      <c r="AM349" s="79" t="s">
        <v>1576</v>
      </c>
      <c r="AN349" s="79" t="b">
        <v>0</v>
      </c>
      <c r="AO349" s="85" t="s">
        <v>1456</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4</v>
      </c>
      <c r="BD349" s="48">
        <v>0</v>
      </c>
      <c r="BE349" s="49">
        <v>0</v>
      </c>
      <c r="BF349" s="48">
        <v>2</v>
      </c>
      <c r="BG349" s="49">
        <v>4.081632653061225</v>
      </c>
      <c r="BH349" s="48">
        <v>0</v>
      </c>
      <c r="BI349" s="49">
        <v>0</v>
      </c>
      <c r="BJ349" s="48">
        <v>47</v>
      </c>
      <c r="BK349" s="49">
        <v>95.91836734693878</v>
      </c>
      <c r="BL349" s="48">
        <v>49</v>
      </c>
    </row>
    <row r="350" spans="1:64" ht="15">
      <c r="A350" s="64" t="s">
        <v>296</v>
      </c>
      <c r="B350" s="64" t="s">
        <v>247</v>
      </c>
      <c r="C350" s="65" t="s">
        <v>3727</v>
      </c>
      <c r="D350" s="66">
        <v>3</v>
      </c>
      <c r="E350" s="67" t="s">
        <v>132</v>
      </c>
      <c r="F350" s="68">
        <v>35</v>
      </c>
      <c r="G350" s="65"/>
      <c r="H350" s="69"/>
      <c r="I350" s="70"/>
      <c r="J350" s="70"/>
      <c r="K350" s="34" t="s">
        <v>66</v>
      </c>
      <c r="L350" s="77">
        <v>350</v>
      </c>
      <c r="M350" s="77"/>
      <c r="N350" s="72"/>
      <c r="O350" s="79" t="s">
        <v>350</v>
      </c>
      <c r="P350" s="81">
        <v>43622.428877314815</v>
      </c>
      <c r="Q350" s="79" t="s">
        <v>592</v>
      </c>
      <c r="R350" s="82" t="s">
        <v>678</v>
      </c>
      <c r="S350" s="79" t="s">
        <v>716</v>
      </c>
      <c r="T350" s="79"/>
      <c r="U350" s="79"/>
      <c r="V350" s="82" t="s">
        <v>914</v>
      </c>
      <c r="W350" s="81">
        <v>43622.428877314815</v>
      </c>
      <c r="X350" s="82" t="s">
        <v>1185</v>
      </c>
      <c r="Y350" s="79"/>
      <c r="Z350" s="79"/>
      <c r="AA350" s="85" t="s">
        <v>1461</v>
      </c>
      <c r="AB350" s="85" t="s">
        <v>1457</v>
      </c>
      <c r="AC350" s="79" t="b">
        <v>0</v>
      </c>
      <c r="AD350" s="79">
        <v>0</v>
      </c>
      <c r="AE350" s="85" t="s">
        <v>1509</v>
      </c>
      <c r="AF350" s="79" t="b">
        <v>0</v>
      </c>
      <c r="AG350" s="79" t="s">
        <v>1553</v>
      </c>
      <c r="AH350" s="79"/>
      <c r="AI350" s="85" t="s">
        <v>1504</v>
      </c>
      <c r="AJ350" s="79" t="b">
        <v>0</v>
      </c>
      <c r="AK350" s="79">
        <v>0</v>
      </c>
      <c r="AL350" s="85" t="s">
        <v>1504</v>
      </c>
      <c r="AM350" s="79" t="s">
        <v>1567</v>
      </c>
      <c r="AN350" s="79" t="b">
        <v>0</v>
      </c>
      <c r="AO350" s="85" t="s">
        <v>1457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268</v>
      </c>
      <c r="B351" s="64" t="s">
        <v>268</v>
      </c>
      <c r="C351" s="65" t="s">
        <v>3728</v>
      </c>
      <c r="D351" s="66">
        <v>3.6363636363636362</v>
      </c>
      <c r="E351" s="67" t="s">
        <v>136</v>
      </c>
      <c r="F351" s="68">
        <v>32.90909090909091</v>
      </c>
      <c r="G351" s="65"/>
      <c r="H351" s="69"/>
      <c r="I351" s="70"/>
      <c r="J351" s="70"/>
      <c r="K351" s="34" t="s">
        <v>65</v>
      </c>
      <c r="L351" s="77">
        <v>351</v>
      </c>
      <c r="M351" s="77"/>
      <c r="N351" s="72"/>
      <c r="O351" s="79" t="s">
        <v>176</v>
      </c>
      <c r="P351" s="81">
        <v>43615.69228009259</v>
      </c>
      <c r="Q351" s="79" t="s">
        <v>593</v>
      </c>
      <c r="R351" s="79"/>
      <c r="S351" s="79"/>
      <c r="T351" s="79" t="s">
        <v>758</v>
      </c>
      <c r="U351" s="79"/>
      <c r="V351" s="82" t="s">
        <v>894</v>
      </c>
      <c r="W351" s="81">
        <v>43615.69228009259</v>
      </c>
      <c r="X351" s="82" t="s">
        <v>1186</v>
      </c>
      <c r="Y351" s="79"/>
      <c r="Z351" s="79"/>
      <c r="AA351" s="85" t="s">
        <v>1462</v>
      </c>
      <c r="AB351" s="79"/>
      <c r="AC351" s="79" t="b">
        <v>0</v>
      </c>
      <c r="AD351" s="79">
        <v>2</v>
      </c>
      <c r="AE351" s="85" t="s">
        <v>1504</v>
      </c>
      <c r="AF351" s="79" t="b">
        <v>0</v>
      </c>
      <c r="AG351" s="79" t="s">
        <v>1553</v>
      </c>
      <c r="AH351" s="79"/>
      <c r="AI351" s="85" t="s">
        <v>1504</v>
      </c>
      <c r="AJ351" s="79" t="b">
        <v>0</v>
      </c>
      <c r="AK351" s="79">
        <v>2</v>
      </c>
      <c r="AL351" s="85" t="s">
        <v>1504</v>
      </c>
      <c r="AM351" s="79" t="s">
        <v>1566</v>
      </c>
      <c r="AN351" s="79" t="b">
        <v>0</v>
      </c>
      <c r="AO351" s="85" t="s">
        <v>1462</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1</v>
      </c>
      <c r="BD351" s="48">
        <v>2</v>
      </c>
      <c r="BE351" s="49">
        <v>5.882352941176471</v>
      </c>
      <c r="BF351" s="48">
        <v>0</v>
      </c>
      <c r="BG351" s="49">
        <v>0</v>
      </c>
      <c r="BH351" s="48">
        <v>0</v>
      </c>
      <c r="BI351" s="49">
        <v>0</v>
      </c>
      <c r="BJ351" s="48">
        <v>32</v>
      </c>
      <c r="BK351" s="49">
        <v>94.11764705882354</v>
      </c>
      <c r="BL351" s="48">
        <v>34</v>
      </c>
    </row>
    <row r="352" spans="1:64" ht="15">
      <c r="A352" s="64" t="s">
        <v>268</v>
      </c>
      <c r="B352" s="64" t="s">
        <v>268</v>
      </c>
      <c r="C352" s="65" t="s">
        <v>3728</v>
      </c>
      <c r="D352" s="66">
        <v>3.6363636363636362</v>
      </c>
      <c r="E352" s="67" t="s">
        <v>136</v>
      </c>
      <c r="F352" s="68">
        <v>32.90909090909091</v>
      </c>
      <c r="G352" s="65"/>
      <c r="H352" s="69"/>
      <c r="I352" s="70"/>
      <c r="J352" s="70"/>
      <c r="K352" s="34" t="s">
        <v>65</v>
      </c>
      <c r="L352" s="77">
        <v>352</v>
      </c>
      <c r="M352" s="77"/>
      <c r="N352" s="72"/>
      <c r="O352" s="79" t="s">
        <v>176</v>
      </c>
      <c r="P352" s="81">
        <v>43626.583344907405</v>
      </c>
      <c r="Q352" s="79" t="s">
        <v>594</v>
      </c>
      <c r="R352" s="82" t="s">
        <v>679</v>
      </c>
      <c r="S352" s="79" t="s">
        <v>711</v>
      </c>
      <c r="T352" s="79"/>
      <c r="U352" s="82" t="s">
        <v>841</v>
      </c>
      <c r="V352" s="82" t="s">
        <v>841</v>
      </c>
      <c r="W352" s="81">
        <v>43626.583344907405</v>
      </c>
      <c r="X352" s="82" t="s">
        <v>1187</v>
      </c>
      <c r="Y352" s="79"/>
      <c r="Z352" s="79"/>
      <c r="AA352" s="85" t="s">
        <v>1463</v>
      </c>
      <c r="AB352" s="79"/>
      <c r="AC352" s="79" t="b">
        <v>0</v>
      </c>
      <c r="AD352" s="79">
        <v>2</v>
      </c>
      <c r="AE352" s="85" t="s">
        <v>1504</v>
      </c>
      <c r="AF352" s="79" t="b">
        <v>0</v>
      </c>
      <c r="AG352" s="79" t="s">
        <v>1553</v>
      </c>
      <c r="AH352" s="79"/>
      <c r="AI352" s="85" t="s">
        <v>1504</v>
      </c>
      <c r="AJ352" s="79" t="b">
        <v>0</v>
      </c>
      <c r="AK352" s="79">
        <v>0</v>
      </c>
      <c r="AL352" s="85" t="s">
        <v>1504</v>
      </c>
      <c r="AM352" s="79" t="s">
        <v>1580</v>
      </c>
      <c r="AN352" s="79" t="b">
        <v>0</v>
      </c>
      <c r="AO352" s="85" t="s">
        <v>1463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v>2</v>
      </c>
      <c r="BE352" s="49">
        <v>7.407407407407407</v>
      </c>
      <c r="BF352" s="48">
        <v>0</v>
      </c>
      <c r="BG352" s="49">
        <v>0</v>
      </c>
      <c r="BH352" s="48">
        <v>0</v>
      </c>
      <c r="BI352" s="49">
        <v>0</v>
      </c>
      <c r="BJ352" s="48">
        <v>25</v>
      </c>
      <c r="BK352" s="49">
        <v>92.5925925925926</v>
      </c>
      <c r="BL352" s="48">
        <v>27</v>
      </c>
    </row>
    <row r="353" spans="1:64" ht="15">
      <c r="A353" s="64" t="s">
        <v>296</v>
      </c>
      <c r="B353" s="64" t="s">
        <v>268</v>
      </c>
      <c r="C353" s="65" t="s">
        <v>3734</v>
      </c>
      <c r="D353" s="66">
        <v>4.909090909090909</v>
      </c>
      <c r="E353" s="67" t="s">
        <v>136</v>
      </c>
      <c r="F353" s="68">
        <v>28.727272727272727</v>
      </c>
      <c r="G353" s="65"/>
      <c r="H353" s="69"/>
      <c r="I353" s="70"/>
      <c r="J353" s="70"/>
      <c r="K353" s="34" t="s">
        <v>65</v>
      </c>
      <c r="L353" s="77">
        <v>353</v>
      </c>
      <c r="M353" s="77"/>
      <c r="N353" s="72"/>
      <c r="O353" s="79" t="s">
        <v>349</v>
      </c>
      <c r="P353" s="81">
        <v>43622.428877314815</v>
      </c>
      <c r="Q353" s="79" t="s">
        <v>592</v>
      </c>
      <c r="R353" s="82" t="s">
        <v>678</v>
      </c>
      <c r="S353" s="79" t="s">
        <v>716</v>
      </c>
      <c r="T353" s="79"/>
      <c r="U353" s="79"/>
      <c r="V353" s="82" t="s">
        <v>914</v>
      </c>
      <c r="W353" s="81">
        <v>43622.428877314815</v>
      </c>
      <c r="X353" s="82" t="s">
        <v>1185</v>
      </c>
      <c r="Y353" s="79"/>
      <c r="Z353" s="79"/>
      <c r="AA353" s="85" t="s">
        <v>1461</v>
      </c>
      <c r="AB353" s="85" t="s">
        <v>1457</v>
      </c>
      <c r="AC353" s="79" t="b">
        <v>0</v>
      </c>
      <c r="AD353" s="79">
        <v>0</v>
      </c>
      <c r="AE353" s="85" t="s">
        <v>1509</v>
      </c>
      <c r="AF353" s="79" t="b">
        <v>0</v>
      </c>
      <c r="AG353" s="79" t="s">
        <v>1553</v>
      </c>
      <c r="AH353" s="79"/>
      <c r="AI353" s="85" t="s">
        <v>1504</v>
      </c>
      <c r="AJ353" s="79" t="b">
        <v>0</v>
      </c>
      <c r="AK353" s="79">
        <v>0</v>
      </c>
      <c r="AL353" s="85" t="s">
        <v>1504</v>
      </c>
      <c r="AM353" s="79" t="s">
        <v>1567</v>
      </c>
      <c r="AN353" s="79" t="b">
        <v>0</v>
      </c>
      <c r="AO353" s="85" t="s">
        <v>1457</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4</v>
      </c>
      <c r="BC353" s="78" t="str">
        <f>REPLACE(INDEX(GroupVertices[Group],MATCH(Edges[[#This Row],[Vertex 2]],GroupVertices[Vertex],0)),1,1,"")</f>
        <v>1</v>
      </c>
      <c r="BD353" s="48">
        <v>1</v>
      </c>
      <c r="BE353" s="49">
        <v>2</v>
      </c>
      <c r="BF353" s="48">
        <v>0</v>
      </c>
      <c r="BG353" s="49">
        <v>0</v>
      </c>
      <c r="BH353" s="48">
        <v>0</v>
      </c>
      <c r="BI353" s="49">
        <v>0</v>
      </c>
      <c r="BJ353" s="48">
        <v>49</v>
      </c>
      <c r="BK353" s="49">
        <v>98</v>
      </c>
      <c r="BL353" s="48">
        <v>50</v>
      </c>
    </row>
    <row r="354" spans="1:64" ht="15">
      <c r="A354" s="64" t="s">
        <v>296</v>
      </c>
      <c r="B354" s="64" t="s">
        <v>268</v>
      </c>
      <c r="C354" s="65" t="s">
        <v>3734</v>
      </c>
      <c r="D354" s="66">
        <v>4.909090909090909</v>
      </c>
      <c r="E354" s="67" t="s">
        <v>136</v>
      </c>
      <c r="F354" s="68">
        <v>28.727272727272727</v>
      </c>
      <c r="G354" s="65"/>
      <c r="H354" s="69"/>
      <c r="I354" s="70"/>
      <c r="J354" s="70"/>
      <c r="K354" s="34" t="s">
        <v>65</v>
      </c>
      <c r="L354" s="77">
        <v>354</v>
      </c>
      <c r="M354" s="77"/>
      <c r="N354" s="72"/>
      <c r="O354" s="79" t="s">
        <v>349</v>
      </c>
      <c r="P354" s="81">
        <v>43622.435428240744</v>
      </c>
      <c r="Q354" s="79" t="s">
        <v>595</v>
      </c>
      <c r="R354" s="82" t="s">
        <v>680</v>
      </c>
      <c r="S354" s="79" t="s">
        <v>716</v>
      </c>
      <c r="T354" s="79" t="s">
        <v>786</v>
      </c>
      <c r="U354" s="82" t="s">
        <v>842</v>
      </c>
      <c r="V354" s="82" t="s">
        <v>842</v>
      </c>
      <c r="W354" s="81">
        <v>43622.435428240744</v>
      </c>
      <c r="X354" s="82" t="s">
        <v>1188</v>
      </c>
      <c r="Y354" s="79"/>
      <c r="Z354" s="79"/>
      <c r="AA354" s="85" t="s">
        <v>1464</v>
      </c>
      <c r="AB354" s="79"/>
      <c r="AC354" s="79" t="b">
        <v>0</v>
      </c>
      <c r="AD354" s="79">
        <v>0</v>
      </c>
      <c r="AE354" s="85" t="s">
        <v>1504</v>
      </c>
      <c r="AF354" s="79" t="b">
        <v>0</v>
      </c>
      <c r="AG354" s="79" t="s">
        <v>1553</v>
      </c>
      <c r="AH354" s="79"/>
      <c r="AI354" s="85" t="s">
        <v>1504</v>
      </c>
      <c r="AJ354" s="79" t="b">
        <v>0</v>
      </c>
      <c r="AK354" s="79">
        <v>0</v>
      </c>
      <c r="AL354" s="85" t="s">
        <v>1504</v>
      </c>
      <c r="AM354" s="79" t="s">
        <v>1578</v>
      </c>
      <c r="AN354" s="79" t="b">
        <v>0</v>
      </c>
      <c r="AO354" s="85" t="s">
        <v>1464</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4</v>
      </c>
      <c r="BC354" s="78" t="str">
        <f>REPLACE(INDEX(GroupVertices[Group],MATCH(Edges[[#This Row],[Vertex 2]],GroupVertices[Vertex],0)),1,1,"")</f>
        <v>1</v>
      </c>
      <c r="BD354" s="48"/>
      <c r="BE354" s="49"/>
      <c r="BF354" s="48"/>
      <c r="BG354" s="49"/>
      <c r="BH354" s="48"/>
      <c r="BI354" s="49"/>
      <c r="BJ354" s="48"/>
      <c r="BK354" s="49"/>
      <c r="BL354" s="48"/>
    </row>
    <row r="355" spans="1:64" ht="15">
      <c r="A355" s="64" t="s">
        <v>296</v>
      </c>
      <c r="B355" s="64" t="s">
        <v>268</v>
      </c>
      <c r="C355" s="65" t="s">
        <v>3734</v>
      </c>
      <c r="D355" s="66">
        <v>4.909090909090909</v>
      </c>
      <c r="E355" s="67" t="s">
        <v>136</v>
      </c>
      <c r="F355" s="68">
        <v>28.727272727272727</v>
      </c>
      <c r="G355" s="65"/>
      <c r="H355" s="69"/>
      <c r="I355" s="70"/>
      <c r="J355" s="70"/>
      <c r="K355" s="34" t="s">
        <v>65</v>
      </c>
      <c r="L355" s="77">
        <v>355</v>
      </c>
      <c r="M355" s="77"/>
      <c r="N355" s="72"/>
      <c r="O355" s="79" t="s">
        <v>349</v>
      </c>
      <c r="P355" s="81">
        <v>43635.760567129626</v>
      </c>
      <c r="Q355" s="79" t="s">
        <v>596</v>
      </c>
      <c r="R355" s="82" t="s">
        <v>680</v>
      </c>
      <c r="S355" s="79" t="s">
        <v>716</v>
      </c>
      <c r="T355" s="79" t="s">
        <v>786</v>
      </c>
      <c r="U355" s="82" t="s">
        <v>843</v>
      </c>
      <c r="V355" s="82" t="s">
        <v>843</v>
      </c>
      <c r="W355" s="81">
        <v>43635.760567129626</v>
      </c>
      <c r="X355" s="82" t="s">
        <v>1189</v>
      </c>
      <c r="Y355" s="79"/>
      <c r="Z355" s="79"/>
      <c r="AA355" s="85" t="s">
        <v>1465</v>
      </c>
      <c r="AB355" s="79"/>
      <c r="AC355" s="79" t="b">
        <v>0</v>
      </c>
      <c r="AD355" s="79">
        <v>2</v>
      </c>
      <c r="AE355" s="85" t="s">
        <v>1504</v>
      </c>
      <c r="AF355" s="79" t="b">
        <v>0</v>
      </c>
      <c r="AG355" s="79" t="s">
        <v>1553</v>
      </c>
      <c r="AH355" s="79"/>
      <c r="AI355" s="85" t="s">
        <v>1504</v>
      </c>
      <c r="AJ355" s="79" t="b">
        <v>0</v>
      </c>
      <c r="AK355" s="79">
        <v>1</v>
      </c>
      <c r="AL355" s="85" t="s">
        <v>1504</v>
      </c>
      <c r="AM355" s="79" t="s">
        <v>1578</v>
      </c>
      <c r="AN355" s="79" t="b">
        <v>0</v>
      </c>
      <c r="AO355" s="85" t="s">
        <v>1465</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4</v>
      </c>
      <c r="BC355" s="78" t="str">
        <f>REPLACE(INDEX(GroupVertices[Group],MATCH(Edges[[#This Row],[Vertex 2]],GroupVertices[Vertex],0)),1,1,"")</f>
        <v>1</v>
      </c>
      <c r="BD355" s="48"/>
      <c r="BE355" s="49"/>
      <c r="BF355" s="48"/>
      <c r="BG355" s="49"/>
      <c r="BH355" s="48"/>
      <c r="BI355" s="49"/>
      <c r="BJ355" s="48"/>
      <c r="BK355" s="49"/>
      <c r="BL355" s="48"/>
    </row>
    <row r="356" spans="1:64" ht="15">
      <c r="A356" s="64" t="s">
        <v>296</v>
      </c>
      <c r="B356" s="64" t="s">
        <v>268</v>
      </c>
      <c r="C356" s="65" t="s">
        <v>3734</v>
      </c>
      <c r="D356" s="66">
        <v>4.909090909090909</v>
      </c>
      <c r="E356" s="67" t="s">
        <v>136</v>
      </c>
      <c r="F356" s="68">
        <v>28.727272727272727</v>
      </c>
      <c r="G356" s="65"/>
      <c r="H356" s="69"/>
      <c r="I356" s="70"/>
      <c r="J356" s="70"/>
      <c r="K356" s="34" t="s">
        <v>65</v>
      </c>
      <c r="L356" s="77">
        <v>356</v>
      </c>
      <c r="M356" s="77"/>
      <c r="N356" s="72"/>
      <c r="O356" s="79" t="s">
        <v>349</v>
      </c>
      <c r="P356" s="81">
        <v>43639.25556712963</v>
      </c>
      <c r="Q356" s="79" t="s">
        <v>597</v>
      </c>
      <c r="R356" s="82" t="s">
        <v>680</v>
      </c>
      <c r="S356" s="79" t="s">
        <v>716</v>
      </c>
      <c r="T356" s="79" t="s">
        <v>786</v>
      </c>
      <c r="U356" s="82" t="s">
        <v>844</v>
      </c>
      <c r="V356" s="82" t="s">
        <v>844</v>
      </c>
      <c r="W356" s="81">
        <v>43639.25556712963</v>
      </c>
      <c r="X356" s="82" t="s">
        <v>1190</v>
      </c>
      <c r="Y356" s="79"/>
      <c r="Z356" s="79"/>
      <c r="AA356" s="85" t="s">
        <v>1466</v>
      </c>
      <c r="AB356" s="79"/>
      <c r="AC356" s="79" t="b">
        <v>0</v>
      </c>
      <c r="AD356" s="79">
        <v>0</v>
      </c>
      <c r="AE356" s="85" t="s">
        <v>1504</v>
      </c>
      <c r="AF356" s="79" t="b">
        <v>0</v>
      </c>
      <c r="AG356" s="79" t="s">
        <v>1553</v>
      </c>
      <c r="AH356" s="79"/>
      <c r="AI356" s="85" t="s">
        <v>1504</v>
      </c>
      <c r="AJ356" s="79" t="b">
        <v>0</v>
      </c>
      <c r="AK356" s="79">
        <v>0</v>
      </c>
      <c r="AL356" s="85" t="s">
        <v>1504</v>
      </c>
      <c r="AM356" s="79" t="s">
        <v>1578</v>
      </c>
      <c r="AN356" s="79" t="b">
        <v>0</v>
      </c>
      <c r="AO356" s="85" t="s">
        <v>1466</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4</v>
      </c>
      <c r="BC356" s="78" t="str">
        <f>REPLACE(INDEX(GroupVertices[Group],MATCH(Edges[[#This Row],[Vertex 2]],GroupVertices[Vertex],0)),1,1,"")</f>
        <v>1</v>
      </c>
      <c r="BD356" s="48"/>
      <c r="BE356" s="49"/>
      <c r="BF356" s="48"/>
      <c r="BG356" s="49"/>
      <c r="BH356" s="48"/>
      <c r="BI356" s="49"/>
      <c r="BJ356" s="48"/>
      <c r="BK356" s="49"/>
      <c r="BL356" s="48"/>
    </row>
    <row r="357" spans="1:64" ht="15">
      <c r="A357" s="64" t="s">
        <v>296</v>
      </c>
      <c r="B357" s="64" t="s">
        <v>324</v>
      </c>
      <c r="C357" s="65" t="s">
        <v>3729</v>
      </c>
      <c r="D357" s="66">
        <v>4.2727272727272725</v>
      </c>
      <c r="E357" s="67" t="s">
        <v>136</v>
      </c>
      <c r="F357" s="68">
        <v>30.81818181818182</v>
      </c>
      <c r="G357" s="65"/>
      <c r="H357" s="69"/>
      <c r="I357" s="70"/>
      <c r="J357" s="70"/>
      <c r="K357" s="34" t="s">
        <v>65</v>
      </c>
      <c r="L357" s="77">
        <v>357</v>
      </c>
      <c r="M357" s="77"/>
      <c r="N357" s="72"/>
      <c r="O357" s="79" t="s">
        <v>349</v>
      </c>
      <c r="P357" s="81">
        <v>43622.435428240744</v>
      </c>
      <c r="Q357" s="79" t="s">
        <v>595</v>
      </c>
      <c r="R357" s="82" t="s">
        <v>680</v>
      </c>
      <c r="S357" s="79" t="s">
        <v>716</v>
      </c>
      <c r="T357" s="79" t="s">
        <v>786</v>
      </c>
      <c r="U357" s="82" t="s">
        <v>842</v>
      </c>
      <c r="V357" s="82" t="s">
        <v>842</v>
      </c>
      <c r="W357" s="81">
        <v>43622.435428240744</v>
      </c>
      <c r="X357" s="82" t="s">
        <v>1188</v>
      </c>
      <c r="Y357" s="79"/>
      <c r="Z357" s="79"/>
      <c r="AA357" s="85" t="s">
        <v>1464</v>
      </c>
      <c r="AB357" s="79"/>
      <c r="AC357" s="79" t="b">
        <v>0</v>
      </c>
      <c r="AD357" s="79">
        <v>0</v>
      </c>
      <c r="AE357" s="85" t="s">
        <v>1504</v>
      </c>
      <c r="AF357" s="79" t="b">
        <v>0</v>
      </c>
      <c r="AG357" s="79" t="s">
        <v>1553</v>
      </c>
      <c r="AH357" s="79"/>
      <c r="AI357" s="85" t="s">
        <v>1504</v>
      </c>
      <c r="AJ357" s="79" t="b">
        <v>0</v>
      </c>
      <c r="AK357" s="79">
        <v>0</v>
      </c>
      <c r="AL357" s="85" t="s">
        <v>1504</v>
      </c>
      <c r="AM357" s="79" t="s">
        <v>1578</v>
      </c>
      <c r="AN357" s="79" t="b">
        <v>0</v>
      </c>
      <c r="AO357" s="85" t="s">
        <v>1464</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25</v>
      </c>
      <c r="BK357" s="49">
        <v>100</v>
      </c>
      <c r="BL357" s="48">
        <v>25</v>
      </c>
    </row>
    <row r="358" spans="1:64" ht="15">
      <c r="A358" s="64" t="s">
        <v>296</v>
      </c>
      <c r="B358" s="64" t="s">
        <v>324</v>
      </c>
      <c r="C358" s="65" t="s">
        <v>3729</v>
      </c>
      <c r="D358" s="66">
        <v>4.2727272727272725</v>
      </c>
      <c r="E358" s="67" t="s">
        <v>136</v>
      </c>
      <c r="F358" s="68">
        <v>30.81818181818182</v>
      </c>
      <c r="G358" s="65"/>
      <c r="H358" s="69"/>
      <c r="I358" s="70"/>
      <c r="J358" s="70"/>
      <c r="K358" s="34" t="s">
        <v>65</v>
      </c>
      <c r="L358" s="77">
        <v>358</v>
      </c>
      <c r="M358" s="77"/>
      <c r="N358" s="72"/>
      <c r="O358" s="79" t="s">
        <v>349</v>
      </c>
      <c r="P358" s="81">
        <v>43635.760567129626</v>
      </c>
      <c r="Q358" s="79" t="s">
        <v>596</v>
      </c>
      <c r="R358" s="82" t="s">
        <v>680</v>
      </c>
      <c r="S358" s="79" t="s">
        <v>716</v>
      </c>
      <c r="T358" s="79" t="s">
        <v>786</v>
      </c>
      <c r="U358" s="82" t="s">
        <v>843</v>
      </c>
      <c r="V358" s="82" t="s">
        <v>843</v>
      </c>
      <c r="W358" s="81">
        <v>43635.760567129626</v>
      </c>
      <c r="X358" s="82" t="s">
        <v>1189</v>
      </c>
      <c r="Y358" s="79"/>
      <c r="Z358" s="79"/>
      <c r="AA358" s="85" t="s">
        <v>1465</v>
      </c>
      <c r="AB358" s="79"/>
      <c r="AC358" s="79" t="b">
        <v>0</v>
      </c>
      <c r="AD358" s="79">
        <v>2</v>
      </c>
      <c r="AE358" s="85" t="s">
        <v>1504</v>
      </c>
      <c r="AF358" s="79" t="b">
        <v>0</v>
      </c>
      <c r="AG358" s="79" t="s">
        <v>1553</v>
      </c>
      <c r="AH358" s="79"/>
      <c r="AI358" s="85" t="s">
        <v>1504</v>
      </c>
      <c r="AJ358" s="79" t="b">
        <v>0</v>
      </c>
      <c r="AK358" s="79">
        <v>1</v>
      </c>
      <c r="AL358" s="85" t="s">
        <v>1504</v>
      </c>
      <c r="AM358" s="79" t="s">
        <v>1578</v>
      </c>
      <c r="AN358" s="79" t="b">
        <v>0</v>
      </c>
      <c r="AO358" s="85" t="s">
        <v>1465</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25</v>
      </c>
      <c r="BK358" s="49">
        <v>100</v>
      </c>
      <c r="BL358" s="48">
        <v>25</v>
      </c>
    </row>
    <row r="359" spans="1:64" ht="15">
      <c r="A359" s="64" t="s">
        <v>296</v>
      </c>
      <c r="B359" s="64" t="s">
        <v>324</v>
      </c>
      <c r="C359" s="65" t="s">
        <v>3729</v>
      </c>
      <c r="D359" s="66">
        <v>4.2727272727272725</v>
      </c>
      <c r="E359" s="67" t="s">
        <v>136</v>
      </c>
      <c r="F359" s="68">
        <v>30.81818181818182</v>
      </c>
      <c r="G359" s="65"/>
      <c r="H359" s="69"/>
      <c r="I359" s="70"/>
      <c r="J359" s="70"/>
      <c r="K359" s="34" t="s">
        <v>65</v>
      </c>
      <c r="L359" s="77">
        <v>359</v>
      </c>
      <c r="M359" s="77"/>
      <c r="N359" s="72"/>
      <c r="O359" s="79" t="s">
        <v>349</v>
      </c>
      <c r="P359" s="81">
        <v>43639.25556712963</v>
      </c>
      <c r="Q359" s="79" t="s">
        <v>597</v>
      </c>
      <c r="R359" s="82" t="s">
        <v>680</v>
      </c>
      <c r="S359" s="79" t="s">
        <v>716</v>
      </c>
      <c r="T359" s="79" t="s">
        <v>786</v>
      </c>
      <c r="U359" s="82" t="s">
        <v>844</v>
      </c>
      <c r="V359" s="82" t="s">
        <v>844</v>
      </c>
      <c r="W359" s="81">
        <v>43639.25556712963</v>
      </c>
      <c r="X359" s="82" t="s">
        <v>1190</v>
      </c>
      <c r="Y359" s="79"/>
      <c r="Z359" s="79"/>
      <c r="AA359" s="85" t="s">
        <v>1466</v>
      </c>
      <c r="AB359" s="79"/>
      <c r="AC359" s="79" t="b">
        <v>0</v>
      </c>
      <c r="AD359" s="79">
        <v>0</v>
      </c>
      <c r="AE359" s="85" t="s">
        <v>1504</v>
      </c>
      <c r="AF359" s="79" t="b">
        <v>0</v>
      </c>
      <c r="AG359" s="79" t="s">
        <v>1553</v>
      </c>
      <c r="AH359" s="79"/>
      <c r="AI359" s="85" t="s">
        <v>1504</v>
      </c>
      <c r="AJ359" s="79" t="b">
        <v>0</v>
      </c>
      <c r="AK359" s="79">
        <v>0</v>
      </c>
      <c r="AL359" s="85" t="s">
        <v>1504</v>
      </c>
      <c r="AM359" s="79" t="s">
        <v>1578</v>
      </c>
      <c r="AN359" s="79" t="b">
        <v>0</v>
      </c>
      <c r="AO359" s="85" t="s">
        <v>1466</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4</v>
      </c>
      <c r="BC359" s="78" t="str">
        <f>REPLACE(INDEX(GroupVertices[Group],MATCH(Edges[[#This Row],[Vertex 2]],GroupVertices[Vertex],0)),1,1,"")</f>
        <v>4</v>
      </c>
      <c r="BD359" s="48">
        <v>0</v>
      </c>
      <c r="BE359" s="49">
        <v>0</v>
      </c>
      <c r="BF359" s="48">
        <v>0</v>
      </c>
      <c r="BG359" s="49">
        <v>0</v>
      </c>
      <c r="BH359" s="48">
        <v>0</v>
      </c>
      <c r="BI359" s="49">
        <v>0</v>
      </c>
      <c r="BJ359" s="48">
        <v>25</v>
      </c>
      <c r="BK359" s="49">
        <v>100</v>
      </c>
      <c r="BL359"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ErrorMessage="1" sqref="N2:N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Color" prompt="To select an optional edge color, right-click and select Select Color on the right-click menu." sqref="C3:C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Opacity" prompt="Enter an optional edge opacity between 0 (transparent) and 100 (opaque)." errorTitle="Invalid Edge Opacity" error="The optional edge opacity must be a whole number between 0 and 10." sqref="F3:F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showErrorMessage="1" promptTitle="Vertex 1 Name" prompt="Enter the name of the edge's first vertex." sqref="A3:A359"/>
    <dataValidation allowBlank="1" showInputMessage="1" showErrorMessage="1" promptTitle="Vertex 2 Name" prompt="Enter the name of the edge's second vertex." sqref="B3:B359"/>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9"/>
  </dataValidations>
  <hyperlinks>
    <hyperlink ref="Q53" r:id="rId1" display="https://t.co/9ZlDHAQsoW"/>
    <hyperlink ref="R3" r:id="rId2" display="http://ow.ly/oVbT50utZj3"/>
    <hyperlink ref="R4" r:id="rId3" display="https://diabetesstrong.com/diabetes-trigger-finger-prevention-and-treatment/"/>
    <hyperlink ref="R11" r:id="rId4" display="https://rover.ebay.com/rover/1/711-127632-2357-0/16?itm=183831960963&amp;user_name=texasplowboy&amp;spid=2047675&amp;mpre=https%3A%2F%2Fwww.ebay.com%2Fitm%2F-%2F183831960963&amp;swd=3&amp;mplxParams=user_name%2Citm%2Cswd%2Cmpre%2C&amp;sojTags=du%3Dmpre%2Citm%3Ditm%2Cuser_name%3Duser_name%2Csuri%3Dsuri%2Cspid%3Dspid%2Cswd%3Dswd%2C"/>
    <hyperlink ref="R12" r:id="rId5" display="http://www.diabetesforecast.org/2015/nov-dec/recipes/golden-roasted-turkey-breast.html"/>
    <hyperlink ref="R13" r:id="rId6" display="http://justalittlesuga.com/jals-event-invisible-identities-a-conversation-on-diabetes-and-disability-6-22-19/"/>
    <hyperlink ref="R14" r:id="rId7" display="http://www.diabetesforecast.org/2015/nov-dec/recipes/golden-roasted-turkey-breast.html"/>
    <hyperlink ref="R15" r:id="rId8" display="http://justalittlesuga.com/jals-event-invisible-identities-a-conversation-on-diabetes-and-disability-6-22-19/"/>
    <hyperlink ref="R17" r:id="rId9"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8" r:id="rId10"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52" r:id="rId11" display="https://www.instagram.com/p/ByTTSc4nvXE/?igshid=1oa5jdi5f375l"/>
    <hyperlink ref="R53" r:id="rId12" display="https://apteka.ru/accuchek/"/>
    <hyperlink ref="R54" r:id="rId13" display="https://www.change.org/p/airport-authorities-standard-policy-for-insulin-pumps-at-airport-security/u/24659858"/>
    <hyperlink ref="R55" r:id="rId14" display="https://www.change.org/p/airport-authorities-standard-policy-for-insulin-pumps-at-airport-security/u/24659858"/>
    <hyperlink ref="R56" r:id="rId15" display="https://www.change.org/p/airport-authorities-standard-policy-for-insulin-pumps-at-airport-security/u/24659858"/>
    <hyperlink ref="R57" r:id="rId16" display="https://www.change.org/p/airport-authorities-standard-policy-for-insulin-pumps-at-airport-security/u/24659858"/>
    <hyperlink ref="R58" r:id="rId17" display="https://www.change.org/p/airport-authorities-standard-policy-for-insulin-pumps-at-airport-security/u/24659858"/>
    <hyperlink ref="R59" r:id="rId18" display="https://www.change.org/p/airport-authorities-standard-policy-for-insulin-pumps-at-airport-security/u/24659858"/>
    <hyperlink ref="R60" r:id="rId19" display="https://www.change.org/p/airport-authorities-standard-policy-for-insulin-pumps-at-airport-security/u/24659858"/>
    <hyperlink ref="R61" r:id="rId20" display="https://www.change.org/p/airport-authorities-standard-policy-for-insulin-pumps-at-airport-security/u/24659858"/>
    <hyperlink ref="R62" r:id="rId21" display="https://www.change.org/p/airport-authorities-standard-policy-for-insulin-pumps-at-airport-security/u/24659858"/>
    <hyperlink ref="R63" r:id="rId22" display="https://www.change.org/p/airport-authorities-standard-policy-for-insulin-pumps-at-airport-security/u/24659858"/>
    <hyperlink ref="R64" r:id="rId23" display="https://www.change.org/p/airport-authorities-standard-policy-for-insulin-pumps-at-airport-security/u/24659858"/>
    <hyperlink ref="R65" r:id="rId24" display="https://www.change.org/p/airport-authorities-standard-policy-for-insulin-pumps-at-airport-security/u/24659858"/>
    <hyperlink ref="R66" r:id="rId25" display="https://www.change.org/p/airport-authorities-standard-policy-for-insulin-pumps-at-airport-security/u/24659858"/>
    <hyperlink ref="R67" r:id="rId26" display="https://www.change.org/p/airport-authorities-standard-policy-for-insulin-pumps-at-airport-security/u/24659858"/>
    <hyperlink ref="R68" r:id="rId27" display="https://www.change.org/p/airport-authorities-standard-policy-for-insulin-pumps-at-airport-security/u/24659858"/>
    <hyperlink ref="R69" r:id="rId28" display="https://www.change.org/p/airport-authorities-standard-policy-for-insulin-pumps-at-airport-security/u/24659858"/>
    <hyperlink ref="R70" r:id="rId29" display="https://www.change.org/p/airport-authorities-standard-policy-for-insulin-pumps-at-airport-security/u/24659858"/>
    <hyperlink ref="R71" r:id="rId30" display="https://www.change.org/p/airport-authorities-standard-policy-for-insulin-pumps-at-airport-security/u/24659858"/>
    <hyperlink ref="R72" r:id="rId31" display="https://www.change.org/p/airport-authorities-standard-policy-for-insulin-pumps-at-airport-security/u/24659858"/>
    <hyperlink ref="R82" r:id="rId32" display="https://www.change.org/p/airport-authorities-standard-policy-for-insulin-pumps-at-airport-security/u/24659858"/>
    <hyperlink ref="R83" r:id="rId33" display="https://www.change.org/p/airport-authorities-standard-policy-for-insulin-pumps-at-airport-security/u/24659858"/>
    <hyperlink ref="R84" r:id="rId34" display="https://www.change.org/p/airport-authorities-standard-policy-for-insulin-pumps-at-airport-security/u/24659858"/>
    <hyperlink ref="R85" r:id="rId35" display="https://www.change.org/p/airport-authorities-standard-policy-for-insulin-pumps-at-airport-security/u/24659858"/>
    <hyperlink ref="R86" r:id="rId36" display="https://www.change.org/p/airport-authorities-standard-policy-for-insulin-pumps-at-airport-security/u/24659858"/>
    <hyperlink ref="R87" r:id="rId37" display="https://www.diabetesforo.com/msg-t14943.html"/>
    <hyperlink ref="R94" r:id="rId38" display="https://lnkd.in/fGnnQXT"/>
    <hyperlink ref="R95" r:id="rId39" display="https://www.instagram.com/p/BynaWAvggNp/?igshid=1ampm0nnj337h"/>
    <hyperlink ref="R96" r:id="rId40" display="https://www.instagram.com/p/ByDo35zB6xO/?igshid=1l1indnateha8"/>
    <hyperlink ref="R97" r:id="rId41" display="https://www.instagram.com/p/ByDo35zB6xO/?igshid=1l1indnateha8"/>
    <hyperlink ref="R101" r:id="rId42" display="https://rover.ebay.com/rover/1/711-127632-2357-0/16?itm=333213382334&amp;user_name=lipbalmdesigns&amp;spid=2047675&amp;mpre=https%3A%2F%2Fwww.ebay.com%2Fitm%2F-%2F333213382334&amp;swd=3&amp;mplxParams=user_name%2Citm%2Cswd%2Cmpre%2C&amp;sojTags=du%3Dmpre%2Citm%3Ditm%2Cuser_name%3Duser_name%2Csuri%3Dsuri%2Cspid%3Dspid%2Cswd%3Dswd%2C"/>
    <hyperlink ref="R102" r:id="rId43"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03" r:id="rId44"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04" r:id="rId45"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R105" r:id="rId46"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06" r:id="rId47" display="https://rover.ebay.com/rover/1/711-127632-2357-0/16?itm=333218722295&amp;user_name=lipbalmdesigns&amp;spid=6115&amp;mpre=https%3A%2F%2Fwww.ebay.com%2Fitm%2F333218722295&amp;swd=3&amp;mplxParams=user_name%2Citm%2Cswd%2Cmpre%2C&amp;sojTags=du%3Dmpre%2Citm%3Ditm%2Cuser_name%3Duser_name%2Csuri%3Dsuri%2Cspid%3Dspid%2Cswd%3Dswd%2C"/>
    <hyperlink ref="R107" r:id="rId48"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R108" r:id="rId49"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09" r:id="rId50" display="https://rover.ebay.com/rover/1/711-127632-2357-0/16?itm=333222287927&amp;user_name=lipbalmdesigns&amp;spid=6115&amp;mpre=https%3A%2F%2Fwww.ebay.com%2Fitm%2F333222287927&amp;swd=3&amp;mplxParams=user_name%2Citm%2Cswd%2Cmpre%2C&amp;sojTags=du%3Dmpre%2Citm%3Ditm%2Cuser_name%3Duser_name%2Csuri%3Dsuri%2Cspid%3Dspid%2Cswd%3Dswd%2C"/>
    <hyperlink ref="R110" r:id="rId51" display="https://rover.ebay.com/rover/1/711-127632-2357-0/16?itm=333223708622&amp;user_name=lipbalmdesigns&amp;spid=6115&amp;mpre=https%3A%2F%2Fwww.ebay.com%2Fitm%2F333223708622&amp;swd=3&amp;mplxParams=user_name%2Citm%2Cswd%2Cmpre%2C&amp;sojTags=du%3Dmpre%2Citm%3Ditm%2Cuser_name%3Duser_name%2Csuri%3Dsuri%2Cspid%3Dspid%2Cswd%3Dswd%2C"/>
    <hyperlink ref="R111" r:id="rId52"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12" r:id="rId53"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13" r:id="rId54"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14" r:id="rId55"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15" r:id="rId56" display="https://rover.ebay.com/rover/1/711-127632-2357-0/16?itm=333229259989&amp;user_name=lipbalmdesigns&amp;spid=6115&amp;mpre=https%3A%2F%2Fwww.ebay.com%2Fitm%2F333229259989&amp;swd=3&amp;mplxParams=user_name%2Citm%2Cswd%2Cmpre%2C&amp;sojTags=du%3Dmpre%2Citm%3Ditm%2Cuser_name%3Duser_name%2Csuri%3Dsuri%2Cspid%3Dspid%2Cswd%3Dswd%2C"/>
    <hyperlink ref="R116" r:id="rId57"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17" r:id="rId58"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23" r:id="rId59" display="https://www.accu-chek.cl/dispositivos-de-punci%C3%B3n/fastclix"/>
    <hyperlink ref="R124" r:id="rId60" display="https://www.accu-chek.cl/microsites/accu-chek-connect"/>
    <hyperlink ref="R131" r:id="rId61"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32" r:id="rId62"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33" r:id="rId63"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34" r:id="rId64"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35" r:id="rId65"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36" r:id="rId66"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37" r:id="rId67"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R138" r:id="rId68"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139" r:id="rId69"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40" r:id="rId70"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141" r:id="rId71"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R142" r:id="rId72" display="https://www.ebay.com/itm/-/333227831444?roken=cUgayN"/>
    <hyperlink ref="R143" r:id="rId73"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44" r:id="rId74"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45" r:id="rId75"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46" r:id="rId76"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R147" r:id="rId77"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48" r:id="rId78" display="https://rover.ebay.com/rover/1/711-127632-2357-0/16?itm=333229259989&amp;user_name=lipbalmdesigns&amp;spid=6115&amp;mpre=https%3A%2F%2Fwww.ebay.com%2Fitm%2F333229259989&amp;swd=3&amp;mplxParams=user_name%2Citm%2Cswd%2Cmpre%2C&amp;sojTags=du%3Dmpre%2Citm%3Ditm%2Cuser_name%3Duser_name%2Csuri%3Dsuri%2Cspid%3Dspid%2Cswd%3Dswd%2C"/>
    <hyperlink ref="R149" r:id="rId79" display="https://rover.ebay.com/rover/1/711-127632-2357-0/16?itm=333229378181&amp;user_name=lipbalmdesigns&amp;spid=6115&amp;mpre=https%3A%2F%2Fwww.ebay.com%2Fitm%2F333229378181&amp;swd=3&amp;mplxParams=user_name%2Citm%2Cswd%2Cmpre%2C&amp;sojTags=du%3Dmpre%2Citm%3Ditm%2Cuser_name%3Duser_name%2Csuri%3Dsuri%2Cspid%3Dspid%2Cswd%3Dswd%2C"/>
    <hyperlink ref="R150" r:id="rId80" display="https://rover.ebay.com/rover/1/711-127632-2357-0/16?itm=333229259989&amp;user_name=lipbalmdesigns&amp;spid=2047675&amp;mpre=https%3A%2F%2Fwww.ebay.com%2Fitm%2F-%2F333229259989&amp;swd=3&amp;mplxParams=user_name%2Citm%2Cswd%2Cmpre%2C&amp;sojTags=du%3Dmpre%2Citm%3Ditm%2Cuser_name%3Duser_name%2Csuri%3Dsuri%2Cspid%3Dspid%2Cswd%3Dswd%2C"/>
    <hyperlink ref="R151" r:id="rId81"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52" r:id="rId82"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R153" r:id="rId83"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54" r:id="rId84" display="https://rover.ebay.com/rover/1/711-127632-2357-0/16?itm=113779737503&amp;user_name=rickylucy07&amp;spid=2047675&amp;mpre=https%3A%2F%2Fwww.ebay.com%2Fitm%2F-%2F113779737503&amp;swd=3&amp;mplxParams=user_name%2Citm%2Cswd%2Cmpre%2C&amp;sojTags=du%3Dmpre%2Citm%3Ditm%2Cuser_name%3Duser_name%2Csuri%3Dsuri%2Cspid%3Dspid%2Cswd%3Dswd%2C"/>
    <hyperlink ref="R179" r:id="rId85" display="https://www.accu-chek.co.uk/contact-accu-chek-uk-and-roi"/>
    <hyperlink ref="R187" r:id="rId86" display="https://asweetlife.org/recipes/"/>
    <hyperlink ref="R191" r:id="rId87" display="https://www.instagram.com/p/ByDo35zB6xO/?igshid=1l1indnateha8"/>
    <hyperlink ref="R192" r:id="rId88" display="https://www.instagram.com/p/ByD_ctrhcA3/?igshid=11c3vmo35jmbh"/>
    <hyperlink ref="R193" r:id="rId89" display="https://www.instagram.com/p/ByEAdPUhOtu/?igshid=et9pyth2rrli"/>
    <hyperlink ref="R194" r:id="rId90" display="https://www.instagram.com/p/ByEBt4rBHSN/?igshid=13wyi1ce13p94"/>
    <hyperlink ref="R195" r:id="rId91" display="https://www.instagram.com/p/ByECUzsBiYi/?igshid=fg1pdiw3t9or"/>
    <hyperlink ref="R196" r:id="rId92" display="https://www.instagram.com/p/ByEIgYqh4Mk/?igshid=1ivbo0g6fh9u5"/>
    <hyperlink ref="R197" r:id="rId93" display="https://www.instagram.com/p/ByEdUFeBTMi/?igshid=6opprje106n5"/>
    <hyperlink ref="R198" r:id="rId94" display="https://www.instagram.com/p/ByEgJ0oBmhZ/?igshid=kpawzevzrcfp"/>
    <hyperlink ref="R199" r:id="rId95" display="https://www.instagram.com/p/ByGTwqNBQBr/?igshid=md0sw43tdbqg"/>
    <hyperlink ref="R200" r:id="rId96" display="https://www.instagram.com/p/ByHegGehtLc/?igshid=1hnxi8movsuc5"/>
    <hyperlink ref="R201" r:id="rId97" display="https://www.instagram.com/p/ByIfvE9hR3Z/?igshid=8dbj8p3oqydt"/>
    <hyperlink ref="R202" r:id="rId98" display="https://www.instagram.com/p/ByoC5HABItH/?igshid=1ww0i07hp6hrk"/>
    <hyperlink ref="R213" r:id="rId99" display="https://hangrywoman.com/5-filling-diabetes-breakfast-recipes/"/>
    <hyperlink ref="R215" r:id="rId100" display="https://hangrywoman.com/5-filling-diabetes-breakfast-recipes/"/>
    <hyperlink ref="R218" r:id="rId101" display="https://beyondtype2.org/"/>
    <hyperlink ref="R219" r:id="rId102" display="https://www.cdc.gov/diabetes/library/features/traveling-with-diabetes.html"/>
    <hyperlink ref="R220" r:id="rId103" display="https://www.cdc.gov/diabetes/library/features/traveling-with-diabetes.html"/>
    <hyperlink ref="R221" r:id="rId104" display="https://www.scarymommy.com/dear-second-baby/"/>
    <hyperlink ref="R223" r:id="rId105" display="https://www.accu-chek.com/device-compatibility"/>
    <hyperlink ref="R224" r:id="rId106" display="https://www.accu-chekconnect.com/"/>
    <hyperlink ref="R229" r:id="rId107" display="https://beyondtype2.org/"/>
    <hyperlink ref="R236" r:id="rId108" display="http://justalittlesuga.com/jals-event-invisible-identities-a-conversation-on-diabetes-and-disability-6-22-19/"/>
    <hyperlink ref="R238" r:id="rId109" display="https://bit.ly/2I9xNTG"/>
    <hyperlink ref="R240" r:id="rId110" display="https://nei.nih.gov/hvm"/>
    <hyperlink ref="R244" r:id="rId111" display="http://www.diabetesforecast.org/2015/nov-dec/recipes/golden-roasted-turkey-breast.html"/>
    <hyperlink ref="R245" r:id="rId112" display="http://www.diabetesforecast.org/2015/nov-dec/recipes/golden-roasted-turkey-breast.html"/>
    <hyperlink ref="R250" r:id="rId113" display="https://twitter.com/MyriBeatriz/status/1134917437193891841"/>
    <hyperlink ref="R251" r:id="rId114" display="https://twitter.com/MyriBeatriz/status/1134917437193891841"/>
    <hyperlink ref="R253" r:id="rId115" display="https://www.accu-chek.com.ar/"/>
    <hyperlink ref="R254" r:id="rId116" display="https://www.healthline.com/diabetesmine/diabetes-foot-complications-tools?utm_source=twitter&amp;utm_medium=social&amp;utm_campaign=diabetesmineom"/>
    <hyperlink ref="R255" r:id="rId117" display="https://www.healthline.com/diabetesmine/apply-for-2019-diabetesmine-patient-voices-contest?utm_source=twitter&amp;utm_medium=social&amp;utm_campaign=diabetesmineom&amp;utm_content=Technology+News"/>
    <hyperlink ref="R256" r:id="rId118" display="https://www.healthline.com/diabetesmine/diabetes-foot-complications-tools?utm_source=twitter&amp;utm_medium=social&amp;utm_campaign=diabetesmineom"/>
    <hyperlink ref="R257" r:id="rId119" display="https://www.healthline.com/diabetesmine/american-diabetes-association-rebranding?utm_source=twitter&amp;utm_medium=social&amp;utm_campaign=diabetesmineom"/>
    <hyperlink ref="R258" r:id="rId120" display="https://www.healthline.com/diabetesmine/around-diabetes-online-community-may-2019?utm_source=twitter&amp;utm_medium=social&amp;utm_campaign=diabetesmineom"/>
    <hyperlink ref="R259" r:id="rId121" display="https://www.healthline.com/diabetesmine/apply-for-2019-diabetesmine-patient-voices-contest?utm_source=instagram&amp;utm_medium=social&amp;utm_campaign=diabetesmineom&amp;utm_content=Technology+News"/>
    <hyperlink ref="R261" r:id="rId122" display="https://www.healthline.com/diabetesmine/apply-for-2019-diabetesmine-patient-voices-contest?utm_source=twitter&amp;utm_medium=social&amp;utm_campaign=diabetesmineom&amp;utm_content=Technology+News"/>
    <hyperlink ref="R262" r:id="rId123" display="https://www.healthline.com/diabetesmine/diabetes-foot-complications-tools?utm_source=twitter&amp;utm_medium=social&amp;utm_campaign=diabetesmineom"/>
    <hyperlink ref="R263" r:id="rId124" display="https://www.healthline.com/diabetesmine/american-diabetes-association-rebranding?utm_source=twitter&amp;utm_medium=social&amp;utm_campaign=diabetesmineom"/>
    <hyperlink ref="R264" r:id="rId125" display="https://beyondtype2.org/"/>
    <hyperlink ref="R265" r:id="rId126" display="https://www.healthline.com/diabetesmine/around-diabetes-online-community-may-2019?utm_source=twitter&amp;utm_medium=social&amp;utm_campaign=diabetesmineom"/>
    <hyperlink ref="R266" r:id="rId127" display="https://www.healthline.com/diabetesmine/apply-for-2019-diabetesmine-patient-voices-contest?utm_source=instagram&amp;utm_medium=social&amp;utm_campaign=diabetesmineom&amp;utm_content=Technology+News"/>
    <hyperlink ref="R267" r:id="rId128" display="https://www.samsung.com/us/mobile/phones/all-other-phones/galaxy-j7-16gb--at-t--sm-j737azkaatt/"/>
    <hyperlink ref="R270" r:id="rId129" display="http://hwcdn.libsyn.com/p/f/0/e/f0e5300a03c07076/Diabetes_Moments_Renza_Scibila__mixdown.mp3?c_id=44076242&amp;cs_id=44076242&amp;destination_id=1129589&amp;expiration=1559979211&amp;hwt=7dc9a9bbe70e6b1a71e34706fe94c84e"/>
    <hyperlink ref="R273" r:id="rId130" display="http://hwcdn.libsyn.com/p/f/0/e/f0e5300a03c07076/Diabetes_Moments_Renza_Scibila__mixdown.mp3?c_id=44076242&amp;cs_id=44076242&amp;destination_id=1129589&amp;expiration=1559979211&amp;hwt=7dc9a9bbe70e6b1a71e34706fe94c84e"/>
    <hyperlink ref="R274" r:id="rId131" display="http://diabetesmoments.inspirationexchange.libsynpro.com/episode-7-friends-for-life-with-jeff-hitchcock-children-with-diabetes"/>
    <hyperlink ref="R282" r:id="rId132" display="https://www.accu-chek.com/"/>
    <hyperlink ref="R288" r:id="rId133" display="https://beyondtype2.org/"/>
    <hyperlink ref="R290" r:id="rId134" display="https://twitter.com/kookyk8/status/1138050690406854659"/>
    <hyperlink ref="R304" r:id="rId135" display="https://www.accu-chek.com/device-compatibility"/>
    <hyperlink ref="R306" r:id="rId136" display="https://diabetessisters.org/newsletter/diabetessisters-seattle-wa"/>
    <hyperlink ref="R307" r:id="rId137" display="https://twitter.com/diabetessisters/status/1134452156843679745"/>
    <hyperlink ref="R310" r:id="rId138" display="https://www.accu-chek.in/contact-us"/>
    <hyperlink ref="R318" r:id="rId139" display="https://www.accu-chek.com/microsites/guide"/>
    <hyperlink ref="R319" r:id="rId140" display="https://www.accu-chek.com/chat-live-now"/>
    <hyperlink ref="R320" r:id="rId141" display="https://accuchek.custhelp.com/app/chat/chat_launch"/>
    <hyperlink ref="R321" r:id="rId142" display="https://www.accu-chek.nl/programmas/zou-insulinepomptherapie-geschikt-kunnen-zijn"/>
    <hyperlink ref="R322" r:id="rId143" display="https://www.accu-chek.nl/basiskennis-diabetes/tips-om-gemakkelijker-te-testen"/>
    <hyperlink ref="R323" r:id="rId144" display="https://www.accu-chek.nl/eversense-zelf-aanschaffen"/>
    <hyperlink ref="R325" r:id="rId145" display="https://www.accu-chek.nl/basiskennis-diabetes/wat-diabetes"/>
    <hyperlink ref="R328" r:id="rId146" display="https://www.accu-chek.nl/bestelformulier-accu-chek-mobile-draadloze-adapter"/>
    <hyperlink ref="R330" r:id="rId147" display="https://www.accu-chek.nl/basiskennis-diabetes/gesprek-met-je-arts"/>
    <hyperlink ref="R334" r:id="rId148" display="https://www.accu-chek.nl/ervaringen/met-mysugr-krijg-ik-grip-op-mijn-diabetes"/>
    <hyperlink ref="R335" r:id="rId149" display="https://www.accu-chek.nl/aanvraag-leeninsulinepomp-voor-vakantie"/>
    <hyperlink ref="R337" r:id="rId150" display="https://www.samsung.com/us/mobile/phones/all-other-phones/galaxy-j7-16gb--at-t--sm-j737azkaatt/"/>
    <hyperlink ref="R348" r:id="rId151" display="https://www.accu-chek.com/device-compatibility"/>
    <hyperlink ref="R349" r:id="rId152" display="https://www.accu-chek.com/chat-live-now"/>
    <hyperlink ref="R350" r:id="rId153" display="https://mysugr.com/apps/"/>
    <hyperlink ref="R352" r:id="rId154" display="http://diabetesmoments.inspirationexchange.libsynpro.com/episode-5-humor-complications-and-outreach-with-chelcie-rice-comedian"/>
    <hyperlink ref="R353" r:id="rId155" display="https://mysugr.com/apps/"/>
    <hyperlink ref="R354" r:id="rId156" display="https://mysugr.com/inspiration-exchange-diabetes-moments-podcast-with-cherise-shockley/?utm_source=twitter&amp;utm_medium=post&amp;utm_campaign=content&amp;utm_content=blog-fblive-cherise-shockley"/>
    <hyperlink ref="R355" r:id="rId157" display="https://mysugr.com/inspiration-exchange-diabetes-moments-podcast-with-cherise-shockley/?utm_source=twitter&amp;utm_medium=post&amp;utm_campaign=content&amp;utm_content=blog-fblive-cherise-shockley"/>
    <hyperlink ref="R356" r:id="rId158" display="https://mysugr.com/inspiration-exchange-diabetes-moments-podcast-with-cherise-shockley/?utm_source=twitter&amp;utm_medium=post&amp;utm_campaign=content&amp;utm_content=blog-fblive-cherise-shockley"/>
    <hyperlink ref="R357" r:id="rId159" display="https://mysugr.com/inspiration-exchange-diabetes-moments-podcast-with-cherise-shockley/?utm_source=twitter&amp;utm_medium=post&amp;utm_campaign=content&amp;utm_content=blog-fblive-cherise-shockley"/>
    <hyperlink ref="R358" r:id="rId160" display="https://mysugr.com/inspiration-exchange-diabetes-moments-podcast-with-cherise-shockley/?utm_source=twitter&amp;utm_medium=post&amp;utm_campaign=content&amp;utm_content=blog-fblive-cherise-shockley"/>
    <hyperlink ref="R359" r:id="rId161" display="https://mysugr.com/inspiration-exchange-diabetes-moments-podcast-with-cherise-shockley/?utm_source=twitter&amp;utm_medium=post&amp;utm_campaign=content&amp;utm_content=blog-fblive-cherise-shockley"/>
    <hyperlink ref="U3" r:id="rId162" display="https://pbs.twimg.com/media/D76gRsuWwAEbKt4.jpg"/>
    <hyperlink ref="U5" r:id="rId163" display="https://pbs.twimg.com/media/D7vR9TiXoAYM4HM.jpg"/>
    <hyperlink ref="U27" r:id="rId164" display="https://pbs.twimg.com/media/D8Fl2RhWkAMcFJY.jpg"/>
    <hyperlink ref="U87" r:id="rId165" display="https://pbs.twimg.com/media/D8cZqIWXsAAN7sT.png"/>
    <hyperlink ref="U98" r:id="rId166" display="https://pbs.twimg.com/media/D86MHT3VsAARSzv.jpg"/>
    <hyperlink ref="U118" r:id="rId167" display="https://pbs.twimg.com/media/D9H38z8XYAEeDkC.jpg"/>
    <hyperlink ref="U119" r:id="rId168" display="https://pbs.twimg.com/media/D6elJx_WsAAlQVq.jpg"/>
    <hyperlink ref="U120" r:id="rId169" display="https://pbs.twimg.com/media/D7w4Zk8WsAAuOiE.jpg"/>
    <hyperlink ref="U121" r:id="rId170" display="https://pbs.twimg.com/media/D7w5H4mW0AwL5IA.jpg"/>
    <hyperlink ref="U123" r:id="rId171" display="https://pbs.twimg.com/media/D8LDSAMXUAA8jXi.jpg"/>
    <hyperlink ref="U124" r:id="rId172" display="https://pbs.twimg.com/media/D8QFcUsXYAI11zP.png"/>
    <hyperlink ref="U129" r:id="rId173" display="https://pbs.twimg.com/media/D9Cgg8RWkAY4-wN.jpg"/>
    <hyperlink ref="U160" r:id="rId174" display="https://pbs.twimg.com/media/D8JEXJIX4AAbJbS.jpg"/>
    <hyperlink ref="U161" r:id="rId175" display="https://pbs.twimg.com/media/D7vR9TiXoAYM4HM.jpg"/>
    <hyperlink ref="U162" r:id="rId176" display="https://pbs.twimg.com/ext_tw_video_thumb/1136143601187078144/pu/img/NkEGSzZpB6E4ZDf3.jpg"/>
    <hyperlink ref="U163" r:id="rId177" display="https://pbs.twimg.com/ext_tw_video_thumb/1136617524152471553/pu/img/PRAmH0NjFylYopL7.jpg"/>
    <hyperlink ref="U164" r:id="rId178" display="https://pbs.twimg.com/ext_tw_video_thumb/1137760950155694081/pu/img/lQDwavE6lLN8CIhW.jpg"/>
    <hyperlink ref="U165" r:id="rId179" display="https://pbs.twimg.com/media/D89YrvGW4AIqzdy.jpg"/>
    <hyperlink ref="U166" r:id="rId180" display="https://pbs.twimg.com/ext_tw_video_thumb/1140006393010884608/pu/img/swcM2m2wgd9K9w-Q.jpg"/>
    <hyperlink ref="U167" r:id="rId181" display="https://pbs.twimg.com/media/D9WR9hdW4AElUHk.jpg"/>
    <hyperlink ref="U168" r:id="rId182" display="https://pbs.twimg.com/ext_tw_video_thumb/1141382613799772161/pu/img/4NorFphbDep04Z67.jpg"/>
    <hyperlink ref="U204" r:id="rId183" display="https://pbs.twimg.com/tweet_video_thumb/D70_pXVXoAAhViH.jpg"/>
    <hyperlink ref="U216" r:id="rId184" display="https://pbs.twimg.com/tweet_video_thumb/D75batpWwAELXTe.jpg"/>
    <hyperlink ref="U219" r:id="rId185" display="https://pbs.twimg.com/media/D75fdClU8AEYsDI.jpg"/>
    <hyperlink ref="U235" r:id="rId186" display="https://pbs.twimg.com/tweet_video_thumb/D76fg95W4AEb7oH.jpg"/>
    <hyperlink ref="U236" r:id="rId187" display="https://pbs.twimg.com/media/D724w3WWsAACvPa.jpg"/>
    <hyperlink ref="U238" r:id="rId188" display="https://pbs.twimg.com/media/D76nottXYAUNC1x.jpg"/>
    <hyperlink ref="U240" r:id="rId189" display="https://pbs.twimg.com/media/D704DWlWwAA7739.jpg"/>
    <hyperlink ref="U244" r:id="rId190" display="https://pbs.twimg.com/media/D75kFdKXoAAGY5q.jpg"/>
    <hyperlink ref="U245" r:id="rId191" display="https://pbs.twimg.com/media/D75kFdKXoAAGY5q.jpg"/>
    <hyperlink ref="U254" r:id="rId192" display="https://pbs.twimg.com/media/D7u_WFJWkAEjGjK.png"/>
    <hyperlink ref="U255" r:id="rId193" display="https://pbs.twimg.com/media/D70QpaIW4AQD-Wv.png"/>
    <hyperlink ref="U256" r:id="rId194" display="https://pbs.twimg.com/media/D70Jw9RW4AA0hec.png"/>
    <hyperlink ref="U257" r:id="rId195" display="https://pbs.twimg.com/media/D70O-4qWsAAz78V.png"/>
    <hyperlink ref="U258" r:id="rId196" display="https://pbs.twimg.com/media/D75WQbZWkAAXMbz.png"/>
    <hyperlink ref="U259" r:id="rId197" display="https://pbs.twimg.com/media/D8Iwn18WkAA2Q2z.png"/>
    <hyperlink ref="U263" r:id="rId198" display="https://pbs.twimg.com/media/D70O-4qWsAAz78V.png"/>
    <hyperlink ref="U267" r:id="rId199" display="https://pbs.twimg.com/media/D8Q9Qk3UEAAhirl.jpg"/>
    <hyperlink ref="U274" r:id="rId200" display="https://pbs.twimg.com/media/D8KL5yoXsAIAxZL.jpg"/>
    <hyperlink ref="U285" r:id="rId201" display="https://pbs.twimg.com/media/D8pb-3nUIAEGgip.jpg"/>
    <hyperlink ref="U306" r:id="rId202" display="https://pbs.twimg.com/media/D8vLXHuX4AEVsba.jpg"/>
    <hyperlink ref="U321" r:id="rId203" display="https://pbs.twimg.com/media/D5FdNwoX4AACAOO.jpg"/>
    <hyperlink ref="U322" r:id="rId204" display="https://pbs.twimg.com/ext_tw_video_thumb/1121780711990673408/pu/img/e0c4iKeCQfmzPPP8.jpg"/>
    <hyperlink ref="U323" r:id="rId205" display="https://pbs.twimg.com/media/D7kIA1iW0AAz5xb.jpg"/>
    <hyperlink ref="U324" r:id="rId206" display="https://pbs.twimg.com/media/D7kIrCHWwAEVSkP.jpg"/>
    <hyperlink ref="U325" r:id="rId207" display="https://pbs.twimg.com/media/D7kI3BhXsAAhgEL.jpg"/>
    <hyperlink ref="U326" r:id="rId208" display="https://pbs.twimg.com/media/D7kJK1nWwAEJJSJ.jpg"/>
    <hyperlink ref="U327" r:id="rId209" display="https://pbs.twimg.com/media/D7kJkTnW0AAGIdG.jpg"/>
    <hyperlink ref="U328" r:id="rId210" display="https://pbs.twimg.com/media/D7kJuZyXkAIPVo3.jpg"/>
    <hyperlink ref="U329" r:id="rId211" display="https://pbs.twimg.com/media/D7kKH3JW0AU_d5r.jpg"/>
    <hyperlink ref="U330" r:id="rId212" display="https://pbs.twimg.com/media/D7kKuXFXoAARh24.jpg"/>
    <hyperlink ref="U331" r:id="rId213" display="https://pbs.twimg.com/ext_tw_video_thumb/1132948848672956418/pu/img/EQVFY63iuMStKyji.jpg"/>
    <hyperlink ref="U332" r:id="rId214" display="https://pbs.twimg.com/media/D7kLPIWWwAAl1S1.jpg"/>
    <hyperlink ref="U333" r:id="rId215" display="https://pbs.twimg.com/media/D7kLlTuXkAU0zTh.jpg"/>
    <hyperlink ref="U334" r:id="rId216" display="https://pbs.twimg.com/media/D7kSMNyXsAAmyjJ.jpg"/>
    <hyperlink ref="U335" r:id="rId217" display="https://pbs.twimg.com/media/D7kSoANXoAEZ5z8.jpg"/>
    <hyperlink ref="U337" r:id="rId218" display="https://pbs.twimg.com/media/D8Q9Qk3UEAAhirl.jpg"/>
    <hyperlink ref="U339" r:id="rId219" display="https://pbs.twimg.com/media/D8Tny4XUwAEchcJ.jpg"/>
    <hyperlink ref="U352" r:id="rId220" display="https://pbs.twimg.com/media/D8s-pMaXoAAJbEG.jpg"/>
    <hyperlink ref="U354" r:id="rId221" display="https://pbs.twimg.com/media/D8XxtPKXkAA5RXu.jpg"/>
    <hyperlink ref="U355" r:id="rId222" display="https://pbs.twimg.com/media/D9cZiWJXkAAZ1Ra.jpg"/>
    <hyperlink ref="U356" r:id="rId223" display="https://pbs.twimg.com/media/D9uZdBCWwAAy7Zz.jpg"/>
    <hyperlink ref="U357" r:id="rId224" display="https://pbs.twimg.com/media/D8XxtPKXkAA5RXu.jpg"/>
    <hyperlink ref="U358" r:id="rId225" display="https://pbs.twimg.com/media/D9cZiWJXkAAZ1Ra.jpg"/>
    <hyperlink ref="U359" r:id="rId226" display="https://pbs.twimg.com/media/D9uZdBCWwAAy7Zz.jpg"/>
    <hyperlink ref="V3" r:id="rId227" display="https://pbs.twimg.com/media/D76gRsuWwAEbKt4.jpg"/>
    <hyperlink ref="V4" r:id="rId228" display="http://pbs.twimg.com/profile_images/1113495658831523840/HoGZJHWe_normal.jpg"/>
    <hyperlink ref="V5" r:id="rId229" display="https://pbs.twimg.com/media/D7vR9TiXoAYM4HM.jpg"/>
    <hyperlink ref="V6" r:id="rId230" display="http://pbs.twimg.com/profile_images/1133484647722225666/FsXR--nP_normal.jpg"/>
    <hyperlink ref="V7" r:id="rId231" display="http://pbs.twimg.com/profile_images/1133484647722225666/FsXR--nP_normal.jpg"/>
    <hyperlink ref="V8" r:id="rId232" display="http://pbs.twimg.com/profile_images/1133484647722225666/FsXR--nP_normal.jpg"/>
    <hyperlink ref="V9" r:id="rId233" display="http://pbs.twimg.com/profile_images/3325717793/2cb311831031ee08061c4e11a9abeabb_normal.jpeg"/>
    <hyperlink ref="V10" r:id="rId234" display="http://pbs.twimg.com/profile_images/3325717793/2cb311831031ee08061c4e11a9abeabb_normal.jpeg"/>
    <hyperlink ref="V11" r:id="rId235" display="http://pbs.twimg.com/profile_images/1043113781016973313/aFcH7Q7d_normal.jpg"/>
    <hyperlink ref="V12" r:id="rId236" display="http://pbs.twimg.com/profile_images/676062734237216768/ifBvf6Ju_normal.jpg"/>
    <hyperlink ref="V13" r:id="rId237" display="http://pbs.twimg.com/profile_images/676062734237216768/ifBvf6Ju_normal.jpg"/>
    <hyperlink ref="V14" r:id="rId238" display="http://pbs.twimg.com/profile_images/676062734237216768/ifBvf6Ju_normal.jpg"/>
    <hyperlink ref="V15" r:id="rId239" display="http://pbs.twimg.com/profile_images/676062734237216768/ifBvf6Ju_normal.jpg"/>
    <hyperlink ref="V16" r:id="rId240" display="http://pbs.twimg.com/profile_images/1102069437044158465/DmyIp86x_normal.jpg"/>
    <hyperlink ref="V17" r:id="rId241" display="http://pbs.twimg.com/profile_images/1102069437044158465/DmyIp86x_normal.jpg"/>
    <hyperlink ref="V18" r:id="rId242" display="http://pbs.twimg.com/profile_images/1102069437044158465/DmyIp86x_normal.jpg"/>
    <hyperlink ref="V19" r:id="rId243" display="http://pbs.twimg.com/profile_images/1108929568910524417/hyjFg_HE_normal.png"/>
    <hyperlink ref="V20" r:id="rId244" display="http://pbs.twimg.com/profile_images/1071898182135750656/VPUUS-da_normal.jpg"/>
    <hyperlink ref="V21" r:id="rId245" display="http://pbs.twimg.com/profile_images/1071898182135750656/VPUUS-da_normal.jpg"/>
    <hyperlink ref="V22" r:id="rId246" display="http://pbs.twimg.com/profile_images/1071898182135750656/VPUUS-da_normal.jpg"/>
    <hyperlink ref="V23" r:id="rId247" display="http://pbs.twimg.com/profile_images/3588433064/a8d500ce8b528105c9962c1b4adf408d_normal.jpeg"/>
    <hyperlink ref="V24" r:id="rId248" display="http://pbs.twimg.com/profile_images/3588433064/a8d500ce8b528105c9962c1b4adf408d_normal.jpeg"/>
    <hyperlink ref="V25" r:id="rId249" display="http://pbs.twimg.com/profile_images/1118651123202711554/_finnLog_normal.jpg"/>
    <hyperlink ref="V26" r:id="rId250" display="http://pbs.twimg.com/profile_images/1118651123202711554/_finnLog_normal.jpg"/>
    <hyperlink ref="V27" r:id="rId251" display="https://pbs.twimg.com/media/D8Fl2RhWkAMcFJY.jpg"/>
    <hyperlink ref="V28" r:id="rId252" display="http://pbs.twimg.com/profile_images/1028030354001723392/CdsrmM6i_normal.jpg"/>
    <hyperlink ref="V29" r:id="rId253" display="http://pbs.twimg.com/profile_images/1028030354001723392/CdsrmM6i_normal.jpg"/>
    <hyperlink ref="V30" r:id="rId254" display="http://pbs.twimg.com/profile_images/2482831662/mg7omcrl0u2mbso76fjh_normal.jpeg"/>
    <hyperlink ref="V31" r:id="rId255" display="http://pbs.twimg.com/profile_images/2482831662/mg7omcrl0u2mbso76fjh_normal.jpeg"/>
    <hyperlink ref="V32" r:id="rId256" display="http://pbs.twimg.com/profile_images/1140582060119199749/om3R6uQY_normal.png"/>
    <hyperlink ref="V33" r:id="rId257" display="http://pbs.twimg.com/profile_images/1140582060119199749/om3R6uQY_normal.png"/>
    <hyperlink ref="V34" r:id="rId258" display="http://pbs.twimg.com/profile_images/966077246464253953/MHxANugM_normal.jpg"/>
    <hyperlink ref="V35" r:id="rId259" display="http://pbs.twimg.com/profile_images/966077246464253953/MHxANugM_normal.jpg"/>
    <hyperlink ref="V36" r:id="rId260" display="http://pbs.twimg.com/profile_images/558054322726903808/g2BelW-G_normal.jpeg"/>
    <hyperlink ref="V37" r:id="rId261" display="http://pbs.twimg.com/profile_images/558054322726903808/g2BelW-G_normal.jpeg"/>
    <hyperlink ref="V38" r:id="rId262" display="http://pbs.twimg.com/profile_images/1108035346707763200/u78z4edw_normal.jpg"/>
    <hyperlink ref="V39" r:id="rId263" display="http://pbs.twimg.com/profile_images/1108035346707763200/u78z4edw_normal.jpg"/>
    <hyperlink ref="V40" r:id="rId264" display="http://pbs.twimg.com/profile_images/1122600513994993666/NPfL84Md_normal.jpg"/>
    <hyperlink ref="V41" r:id="rId265" display="http://pbs.twimg.com/profile_images/1122600513994993666/NPfL84Md_normal.jpg"/>
    <hyperlink ref="V42" r:id="rId266" display="http://pbs.twimg.com/profile_images/926301378238205952/rQ93UDfz_normal.jpg"/>
    <hyperlink ref="V43" r:id="rId267" display="http://pbs.twimg.com/profile_images/926301378238205952/rQ93UDfz_normal.jpg"/>
    <hyperlink ref="V44" r:id="rId268" display="http://pbs.twimg.com/profile_images/1099682435233710081/ftCa5SNk_normal.jpg"/>
    <hyperlink ref="V45" r:id="rId269" display="http://pbs.twimg.com/profile_images/1099682435233710081/ftCa5SNk_normal.jpg"/>
    <hyperlink ref="V46" r:id="rId270" display="http://pbs.twimg.com/profile_images/431861340614176768/A50KdBJX_normal.jpeg"/>
    <hyperlink ref="V47" r:id="rId271" display="http://pbs.twimg.com/profile_images/431861340614176768/A50KdBJX_normal.jpeg"/>
    <hyperlink ref="V48" r:id="rId272" display="http://pbs.twimg.com/profile_images/1112013081872396293/M4-ePv6w_normal.jpg"/>
    <hyperlink ref="V49" r:id="rId273" display="http://pbs.twimg.com/profile_images/1112013081872396293/M4-ePv6w_normal.jpg"/>
    <hyperlink ref="V50" r:id="rId274" display="http://pbs.twimg.com/profile_images/1090091248105467910/GGJ3ZMrm_normal.jpg"/>
    <hyperlink ref="V51" r:id="rId275" display="http://pbs.twimg.com/profile_images/1090091248105467910/GGJ3ZMrm_normal.jpg"/>
    <hyperlink ref="V52" r:id="rId276" display="http://pbs.twimg.com/profile_images/782931488778153984/b6Vekxzz_normal.jpg"/>
    <hyperlink ref="V53" r:id="rId277" display="http://pbs.twimg.com/profile_images/1136139926473453568/H4rK52Pc_normal.jpg"/>
    <hyperlink ref="V54" r:id="rId278" display="http://pbs.twimg.com/profile_images/1125333144121614336/TS0hchxH_normal.jpg"/>
    <hyperlink ref="V55" r:id="rId279" display="http://pbs.twimg.com/profile_images/1125333144121614336/TS0hchxH_normal.jpg"/>
    <hyperlink ref="V56" r:id="rId280" display="http://pbs.twimg.com/profile_images/1125333144121614336/TS0hchxH_normal.jpg"/>
    <hyperlink ref="V57" r:id="rId281" display="http://pbs.twimg.com/profile_images/1125333144121614336/TS0hchxH_normal.jpg"/>
    <hyperlink ref="V58" r:id="rId282" display="http://pbs.twimg.com/profile_images/1125333144121614336/TS0hchxH_normal.jpg"/>
    <hyperlink ref="V59" r:id="rId283" display="http://pbs.twimg.com/profile_images/1067488823389683712/TQjEWoeD_normal.jpg"/>
    <hyperlink ref="V60" r:id="rId284" display="http://pbs.twimg.com/profile_images/1067488823389683712/TQjEWoeD_normal.jpg"/>
    <hyperlink ref="V61" r:id="rId285" display="http://pbs.twimg.com/profile_images/665529427498041348/SJQpfcEb_normal.jpg"/>
    <hyperlink ref="V62" r:id="rId286" display="http://pbs.twimg.com/profile_images/665529427498041348/SJQpfcEb_normal.jpg"/>
    <hyperlink ref="V63" r:id="rId287" display="http://pbs.twimg.com/profile_images/1128733158013394945/N8x0Bei7_normal.jpg"/>
    <hyperlink ref="V64" r:id="rId288" display="http://pbs.twimg.com/profile_images/1128733158013394945/N8x0Bei7_normal.jpg"/>
    <hyperlink ref="V65" r:id="rId289" display="http://pbs.twimg.com/profile_images/1109512491988594688/NjPeZgPD_normal.jpg"/>
    <hyperlink ref="V66" r:id="rId290" display="http://pbs.twimg.com/profile_images/1109512491988594688/NjPeZgPD_normal.jpg"/>
    <hyperlink ref="V67" r:id="rId291" display="http://abs.twimg.com/sticky/default_profile_images/default_profile_normal.png"/>
    <hyperlink ref="V68" r:id="rId292" display="http://abs.twimg.com/sticky/default_profile_images/default_profile_normal.png"/>
    <hyperlink ref="V69" r:id="rId293" display="http://pbs.twimg.com/profile_images/498935244117250048/ys75pcov_normal.jpeg"/>
    <hyperlink ref="V70" r:id="rId294" display="http://pbs.twimg.com/profile_images/498935244117250048/ys75pcov_normal.jpeg"/>
    <hyperlink ref="V71" r:id="rId295" display="http://pbs.twimg.com/profile_images/1062427635404472322/ohEi3hbI_normal.png"/>
    <hyperlink ref="V72" r:id="rId296" display="http://pbs.twimg.com/profile_images/1062427635404472322/ohEi3hbI_normal.png"/>
    <hyperlink ref="V73" r:id="rId297" display="http://pbs.twimg.com/profile_images/2173705988/2012-04-28_13-58-56_688_1__normal.jpg"/>
    <hyperlink ref="V74" r:id="rId298" display="http://pbs.twimg.com/profile_images/2173705988/2012-04-28_13-58-56_688_1__normal.jpg"/>
    <hyperlink ref="V75" r:id="rId299" display="http://pbs.twimg.com/profile_images/2173705988/2012-04-28_13-58-56_688_1__normal.jpg"/>
    <hyperlink ref="V76" r:id="rId300" display="http://pbs.twimg.com/profile_images/2173705988/2012-04-28_13-58-56_688_1__normal.jpg"/>
    <hyperlink ref="V77" r:id="rId301" display="http://pbs.twimg.com/profile_images/2173705988/2012-04-28_13-58-56_688_1__normal.jpg"/>
    <hyperlink ref="V78" r:id="rId302" display="http://pbs.twimg.com/profile_images/2173705988/2012-04-28_13-58-56_688_1__normal.jpg"/>
    <hyperlink ref="V79" r:id="rId303" display="http://pbs.twimg.com/profile_images/2173705988/2012-04-28_13-58-56_688_1__normal.jpg"/>
    <hyperlink ref="V80" r:id="rId304" display="http://pbs.twimg.com/profile_images/2173705988/2012-04-28_13-58-56_688_1__normal.jpg"/>
    <hyperlink ref="V81" r:id="rId305" display="http://pbs.twimg.com/profile_images/2173705988/2012-04-28_13-58-56_688_1__normal.jpg"/>
    <hyperlink ref="V82" r:id="rId306" display="http://pbs.twimg.com/profile_images/1082042793911074817/Zcfd7FVy_normal.jpg"/>
    <hyperlink ref="V83" r:id="rId307" display="http://pbs.twimg.com/profile_images/1125333144121614336/TS0hchxH_normal.jpg"/>
    <hyperlink ref="V84" r:id="rId308" display="http://pbs.twimg.com/profile_images/1125333144121614336/TS0hchxH_normal.jpg"/>
    <hyperlink ref="V85" r:id="rId309" display="http://pbs.twimg.com/profile_images/1125333144121614336/TS0hchxH_normal.jpg"/>
    <hyperlink ref="V86" r:id="rId310" display="http://pbs.twimg.com/profile_images/1082042793911074817/Zcfd7FVy_normal.jpg"/>
    <hyperlink ref="V87" r:id="rId311" display="https://pbs.twimg.com/media/D8cZqIWXsAAN7sT.png"/>
    <hyperlink ref="V88" r:id="rId312" display="http://pbs.twimg.com/profile_images/1080958313532133378/K0P0Yp5f_normal.jpg"/>
    <hyperlink ref="V89" r:id="rId313" display="http://pbs.twimg.com/profile_images/1080958313532133378/K0P0Yp5f_normal.jpg"/>
    <hyperlink ref="V90" r:id="rId314" display="http://pbs.twimg.com/profile_images/1092519455844896769/aZmBJYcC_normal.jpg"/>
    <hyperlink ref="V91" r:id="rId315" display="http://pbs.twimg.com/profile_images/1137613366745128960/S_4ZwTfx_normal.jpg"/>
    <hyperlink ref="V92" r:id="rId316" display="http://pbs.twimg.com/profile_images/1134678811285622785/zG_purS6_normal.jpg"/>
    <hyperlink ref="V93" r:id="rId317" display="http://pbs.twimg.com/profile_images/1134678811285622785/zG_purS6_normal.jpg"/>
    <hyperlink ref="V94" r:id="rId318" display="http://pbs.twimg.com/profile_images/430171399760519170/lgOJZ1d3_normal.jpeg"/>
    <hyperlink ref="V95" r:id="rId319" display="http://pbs.twimg.com/profile_images/1069692795588349952/_FfPT1-n_normal.jpg"/>
    <hyperlink ref="V96" r:id="rId320" display="http://pbs.twimg.com/profile_images/727657945740263425/7vc-avWU_normal.jpg"/>
    <hyperlink ref="V97" r:id="rId321" display="http://pbs.twimg.com/profile_images/727657945740263425/7vc-avWU_normal.jpg"/>
    <hyperlink ref="V98" r:id="rId322" display="https://pbs.twimg.com/media/D86MHT3VsAARSzv.jpg"/>
    <hyperlink ref="V99" r:id="rId323" display="http://pbs.twimg.com/profile_images/1092786664374706177/aqHN4bdn_normal.jpg"/>
    <hyperlink ref="V100" r:id="rId324" display="http://pbs.twimg.com/profile_images/1092786664374706177/aqHN4bdn_normal.jpg"/>
    <hyperlink ref="V101" r:id="rId325" display="http://pbs.twimg.com/profile_images/843312466280960000/lGHSSd0X_normal.jpg"/>
    <hyperlink ref="V102" r:id="rId326" display="http://pbs.twimg.com/profile_images/843312466280960000/lGHSSd0X_normal.jpg"/>
    <hyperlink ref="V103" r:id="rId327" display="http://pbs.twimg.com/profile_images/843312466280960000/lGHSSd0X_normal.jpg"/>
    <hyperlink ref="V104" r:id="rId328" display="http://pbs.twimg.com/profile_images/843312466280960000/lGHSSd0X_normal.jpg"/>
    <hyperlink ref="V105" r:id="rId329" display="http://pbs.twimg.com/profile_images/843312466280960000/lGHSSd0X_normal.jpg"/>
    <hyperlink ref="V106" r:id="rId330" display="http://pbs.twimg.com/profile_images/843312466280960000/lGHSSd0X_normal.jpg"/>
    <hyperlink ref="V107" r:id="rId331" display="http://pbs.twimg.com/profile_images/843312466280960000/lGHSSd0X_normal.jpg"/>
    <hyperlink ref="V108" r:id="rId332" display="http://pbs.twimg.com/profile_images/843312466280960000/lGHSSd0X_normal.jpg"/>
    <hyperlink ref="V109" r:id="rId333" display="http://pbs.twimg.com/profile_images/843312466280960000/lGHSSd0X_normal.jpg"/>
    <hyperlink ref="V110" r:id="rId334" display="http://pbs.twimg.com/profile_images/843312466280960000/lGHSSd0X_normal.jpg"/>
    <hyperlink ref="V111" r:id="rId335" display="http://pbs.twimg.com/profile_images/843312466280960000/lGHSSd0X_normal.jpg"/>
    <hyperlink ref="V112" r:id="rId336" display="http://pbs.twimg.com/profile_images/843312466280960000/lGHSSd0X_normal.jpg"/>
    <hyperlink ref="V113" r:id="rId337" display="http://pbs.twimg.com/profile_images/843312466280960000/lGHSSd0X_normal.jpg"/>
    <hyperlink ref="V114" r:id="rId338" display="http://pbs.twimg.com/profile_images/843312466280960000/lGHSSd0X_normal.jpg"/>
    <hyperlink ref="V115" r:id="rId339" display="http://pbs.twimg.com/profile_images/843312466280960000/lGHSSd0X_normal.jpg"/>
    <hyperlink ref="V116" r:id="rId340" display="http://pbs.twimg.com/profile_images/843312466280960000/lGHSSd0X_normal.jpg"/>
    <hyperlink ref="V117" r:id="rId341" display="http://pbs.twimg.com/profile_images/843312466280960000/lGHSSd0X_normal.jpg"/>
    <hyperlink ref="V118" r:id="rId342" display="https://pbs.twimg.com/media/D9H38z8XYAEeDkC.jpg"/>
    <hyperlink ref="V119" r:id="rId343" display="https://pbs.twimg.com/media/D6elJx_WsAAlQVq.jpg"/>
    <hyperlink ref="V120" r:id="rId344" display="https://pbs.twimg.com/media/D7w4Zk8WsAAuOiE.jpg"/>
    <hyperlink ref="V121" r:id="rId345" display="https://pbs.twimg.com/media/D7w5H4mW0AwL5IA.jpg"/>
    <hyperlink ref="V122" r:id="rId346" display="http://pbs.twimg.com/profile_images/1108400744191967233/DTqBl-kM_normal.png"/>
    <hyperlink ref="V123" r:id="rId347" display="https://pbs.twimg.com/media/D8LDSAMXUAA8jXi.jpg"/>
    <hyperlink ref="V124" r:id="rId348" display="https://pbs.twimg.com/media/D8QFcUsXYAI11zP.png"/>
    <hyperlink ref="V125" r:id="rId349" display="http://pbs.twimg.com/profile_images/1108400744191967233/DTqBl-kM_normal.png"/>
    <hyperlink ref="V126" r:id="rId350" display="http://pbs.twimg.com/profile_images/1108400744191967233/DTqBl-kM_normal.png"/>
    <hyperlink ref="V127" r:id="rId351" display="http://pbs.twimg.com/profile_images/1108400744191967233/DTqBl-kM_normal.png"/>
    <hyperlink ref="V128" r:id="rId352" display="http://pbs.twimg.com/profile_images/1108400744191967233/DTqBl-kM_normal.png"/>
    <hyperlink ref="V129" r:id="rId353" display="https://pbs.twimg.com/media/D9Cgg8RWkAY4-wN.jpg"/>
    <hyperlink ref="V130" r:id="rId354" display="http://pbs.twimg.com/profile_images/1108400744191967233/DTqBl-kM_normal.png"/>
    <hyperlink ref="V131" r:id="rId355" display="http://pbs.twimg.com/profile_images/908327820484501504/WvgTayLK_normal.jpg"/>
    <hyperlink ref="V132" r:id="rId356" display="http://pbs.twimg.com/profile_images/908327820484501504/WvgTayLK_normal.jpg"/>
    <hyperlink ref="V133" r:id="rId357" display="http://pbs.twimg.com/profile_images/908327820484501504/WvgTayLK_normal.jpg"/>
    <hyperlink ref="V134" r:id="rId358" display="http://pbs.twimg.com/profile_images/908327820484501504/WvgTayLK_normal.jpg"/>
    <hyperlink ref="V135" r:id="rId359" display="http://pbs.twimg.com/profile_images/908327820484501504/WvgTayLK_normal.jpg"/>
    <hyperlink ref="V136" r:id="rId360" display="http://pbs.twimg.com/profile_images/908327820484501504/WvgTayLK_normal.jpg"/>
    <hyperlink ref="V137" r:id="rId361" display="http://pbs.twimg.com/profile_images/908327820484501504/WvgTayLK_normal.jpg"/>
    <hyperlink ref="V138" r:id="rId362" display="http://pbs.twimg.com/profile_images/908327820484501504/WvgTayLK_normal.jpg"/>
    <hyperlink ref="V139" r:id="rId363" display="http://pbs.twimg.com/profile_images/908327820484501504/WvgTayLK_normal.jpg"/>
    <hyperlink ref="V140" r:id="rId364" display="http://pbs.twimg.com/profile_images/908327820484501504/WvgTayLK_normal.jpg"/>
    <hyperlink ref="V141" r:id="rId365" display="http://pbs.twimg.com/profile_images/908327820484501504/WvgTayLK_normal.jpg"/>
    <hyperlink ref="V142" r:id="rId366" display="http://pbs.twimg.com/profile_images/908327820484501504/WvgTayLK_normal.jpg"/>
    <hyperlink ref="V143" r:id="rId367" display="http://pbs.twimg.com/profile_images/908327820484501504/WvgTayLK_normal.jpg"/>
    <hyperlink ref="V144" r:id="rId368" display="http://pbs.twimg.com/profile_images/908327820484501504/WvgTayLK_normal.jpg"/>
    <hyperlink ref="V145" r:id="rId369" display="http://pbs.twimg.com/profile_images/908327820484501504/WvgTayLK_normal.jpg"/>
    <hyperlink ref="V146" r:id="rId370" display="http://pbs.twimg.com/profile_images/908327820484501504/WvgTayLK_normal.jpg"/>
    <hyperlink ref="V147" r:id="rId371" display="http://pbs.twimg.com/profile_images/908327820484501504/WvgTayLK_normal.jpg"/>
    <hyperlink ref="V148" r:id="rId372" display="http://pbs.twimg.com/profile_images/908327820484501504/WvgTayLK_normal.jpg"/>
    <hyperlink ref="V149" r:id="rId373" display="http://pbs.twimg.com/profile_images/908327820484501504/WvgTayLK_normal.jpg"/>
    <hyperlink ref="V150" r:id="rId374" display="http://pbs.twimg.com/profile_images/908327820484501504/WvgTayLK_normal.jpg"/>
    <hyperlink ref="V151" r:id="rId375" display="http://pbs.twimg.com/profile_images/908327820484501504/WvgTayLK_normal.jpg"/>
    <hyperlink ref="V152" r:id="rId376" display="http://pbs.twimg.com/profile_images/908327820484501504/WvgTayLK_normal.jpg"/>
    <hyperlink ref="V153" r:id="rId377" display="http://pbs.twimg.com/profile_images/908327820484501504/WvgTayLK_normal.jpg"/>
    <hyperlink ref="V154" r:id="rId378" display="http://pbs.twimg.com/profile_images/908327820484501504/WvgTayLK_normal.jpg"/>
    <hyperlink ref="V155" r:id="rId379" display="http://pbs.twimg.com/profile_images/1127433461306875904/jgj7icyC_normal.jpg"/>
    <hyperlink ref="V156" r:id="rId380" display="http://pbs.twimg.com/profile_images/793300428368654336/o0AieVw3_normal.jpg"/>
    <hyperlink ref="V157" r:id="rId381" display="http://pbs.twimg.com/profile_images/1127433461306875904/jgj7icyC_normal.jpg"/>
    <hyperlink ref="V158" r:id="rId382" display="http://pbs.twimg.com/profile_images/793300428368654336/o0AieVw3_normal.jpg"/>
    <hyperlink ref="V159" r:id="rId383" display="http://pbs.twimg.com/profile_images/793300428368654336/o0AieVw3_normal.jpg"/>
    <hyperlink ref="V160" r:id="rId384" display="https://pbs.twimg.com/media/D8JEXJIX4AAbJbS.jpg"/>
    <hyperlink ref="V161" r:id="rId385" display="https://pbs.twimg.com/media/D7vR9TiXoAYM4HM.jpg"/>
    <hyperlink ref="V162" r:id="rId386" display="https://pbs.twimg.com/ext_tw_video_thumb/1136143601187078144/pu/img/NkEGSzZpB6E4ZDf3.jpg"/>
    <hyperlink ref="V163" r:id="rId387" display="https://pbs.twimg.com/ext_tw_video_thumb/1136617524152471553/pu/img/PRAmH0NjFylYopL7.jpg"/>
    <hyperlink ref="V164" r:id="rId388" display="https://pbs.twimg.com/ext_tw_video_thumb/1137760950155694081/pu/img/lQDwavE6lLN8CIhW.jpg"/>
    <hyperlink ref="V165" r:id="rId389" display="https://pbs.twimg.com/media/D89YrvGW4AIqzdy.jpg"/>
    <hyperlink ref="V166" r:id="rId390" display="https://pbs.twimg.com/ext_tw_video_thumb/1140006393010884608/pu/img/swcM2m2wgd9K9w-Q.jpg"/>
    <hyperlink ref="V167" r:id="rId391" display="https://pbs.twimg.com/media/D9WR9hdW4AElUHk.jpg"/>
    <hyperlink ref="V168" r:id="rId392" display="https://pbs.twimg.com/ext_tw_video_thumb/1141382613799772161/pu/img/4NorFphbDep04Z67.jpg"/>
    <hyperlink ref="V169" r:id="rId393" display="http://pbs.twimg.com/profile_images/1030065129092722690/rH_poR4g_normal.jpg"/>
    <hyperlink ref="V170" r:id="rId394" display="http://pbs.twimg.com/profile_images/1030065129092722690/rH_poR4g_normal.jpg"/>
    <hyperlink ref="V171" r:id="rId395" display="http://pbs.twimg.com/profile_images/1030065129092722690/rH_poR4g_normal.jpg"/>
    <hyperlink ref="V172" r:id="rId396" display="http://pbs.twimg.com/profile_images/378800000252550034/e150e4afb19558f7c899a50be7d57797_normal.jpeg"/>
    <hyperlink ref="V173" r:id="rId397" display="http://pbs.twimg.com/profile_images/378800000252550034/e150e4afb19558f7c899a50be7d57797_normal.jpeg"/>
    <hyperlink ref="V174" r:id="rId398" display="http://pbs.twimg.com/profile_images/378800000252550034/e150e4afb19558f7c899a50be7d57797_normal.jpeg"/>
    <hyperlink ref="V175" r:id="rId399" display="http://pbs.twimg.com/profile_images/793498273403199488/OoFtxree_normal.jpg"/>
    <hyperlink ref="V176" r:id="rId400" display="http://pbs.twimg.com/profile_images/793498273403199488/OoFtxree_normal.jpg"/>
    <hyperlink ref="V177" r:id="rId401" display="http://pbs.twimg.com/profile_images/1132049204086476801/PymMSsLb_normal.jpg"/>
    <hyperlink ref="V178" r:id="rId402" display="http://pbs.twimg.com/profile_images/1132049204086476801/PymMSsLb_normal.jpg"/>
    <hyperlink ref="V179" r:id="rId403" display="http://pbs.twimg.com/profile_images/793498273403199488/OoFtxree_normal.jpg"/>
    <hyperlink ref="V180" r:id="rId404" display="http://pbs.twimg.com/profile_images/1019268912238637056/ZvCRqDMw_normal.jpg"/>
    <hyperlink ref="V181" r:id="rId405" display="http://pbs.twimg.com/profile_images/793498273403199488/OoFtxree_normal.jpg"/>
    <hyperlink ref="V182" r:id="rId406" display="http://pbs.twimg.com/profile_images/1019268912238637056/ZvCRqDMw_normal.jpg"/>
    <hyperlink ref="V183" r:id="rId407" display="http://pbs.twimg.com/profile_images/793498273403199488/OoFtxree_normal.jpg"/>
    <hyperlink ref="V184" r:id="rId408" display="http://pbs.twimg.com/profile_images/1078405649996963846/UdlS5bIo_normal.jpg"/>
    <hyperlink ref="V185" r:id="rId409" display="http://pbs.twimg.com/profile_images/793498273403199488/OoFtxree_normal.jpg"/>
    <hyperlink ref="V186" r:id="rId410" display="http://pbs.twimg.com/profile_images/793498273403199488/OoFtxree_normal.jpg"/>
    <hyperlink ref="V187" r:id="rId411" display="http://pbs.twimg.com/profile_images/793498273403199488/OoFtxree_normal.jpg"/>
    <hyperlink ref="V188" r:id="rId412" display="http://pbs.twimg.com/profile_images/793498273403199488/OoFtxree_normal.jpg"/>
    <hyperlink ref="V189" r:id="rId413" display="http://pbs.twimg.com/profile_images/793498273403199488/OoFtxree_normal.jpg"/>
    <hyperlink ref="V190" r:id="rId414" display="http://pbs.twimg.com/profile_images/793498273403199488/OoFtxree_normal.jpg"/>
    <hyperlink ref="V191" r:id="rId415" display="http://pbs.twimg.com/profile_images/727657945740263425/7vc-avWU_normal.jpg"/>
    <hyperlink ref="V192" r:id="rId416" display="http://pbs.twimg.com/profile_images/727657945740263425/7vc-avWU_normal.jpg"/>
    <hyperlink ref="V193" r:id="rId417" display="http://pbs.twimg.com/profile_images/727657945740263425/7vc-avWU_normal.jpg"/>
    <hyperlink ref="V194" r:id="rId418" display="http://pbs.twimg.com/profile_images/727657945740263425/7vc-avWU_normal.jpg"/>
    <hyperlink ref="V195" r:id="rId419" display="http://pbs.twimg.com/profile_images/727657945740263425/7vc-avWU_normal.jpg"/>
    <hyperlink ref="V196" r:id="rId420" display="http://pbs.twimg.com/profile_images/727657945740263425/7vc-avWU_normal.jpg"/>
    <hyperlink ref="V197" r:id="rId421" display="http://pbs.twimg.com/profile_images/727657945740263425/7vc-avWU_normal.jpg"/>
    <hyperlink ref="V198" r:id="rId422" display="http://pbs.twimg.com/profile_images/727657945740263425/7vc-avWU_normal.jpg"/>
    <hyperlink ref="V199" r:id="rId423" display="http://pbs.twimg.com/profile_images/727657945740263425/7vc-avWU_normal.jpg"/>
    <hyperlink ref="V200" r:id="rId424" display="http://pbs.twimg.com/profile_images/727657945740263425/7vc-avWU_normal.jpg"/>
    <hyperlink ref="V201" r:id="rId425" display="http://pbs.twimg.com/profile_images/727657945740263425/7vc-avWU_normal.jpg"/>
    <hyperlink ref="V202" r:id="rId426" display="http://pbs.twimg.com/profile_images/727657945740263425/7vc-avWU_normal.jpg"/>
    <hyperlink ref="V203" r:id="rId427" display="http://pbs.twimg.com/profile_images/793498273403199488/OoFtxree_normal.jpg"/>
    <hyperlink ref="V204" r:id="rId428" display="https://pbs.twimg.com/tweet_video_thumb/D70_pXVXoAAhViH.jpg"/>
    <hyperlink ref="V205" r:id="rId429" display="http://pbs.twimg.com/profile_images/1600285497/SDIM2073fuzzy2_normal.png"/>
    <hyperlink ref="V206" r:id="rId430" display="http://pbs.twimg.com/profile_images/793498273403199488/OoFtxree_normal.jpg"/>
    <hyperlink ref="V207" r:id="rId431" display="http://pbs.twimg.com/profile_images/793498273403199488/OoFtxree_normal.jpg"/>
    <hyperlink ref="V208" r:id="rId432" display="http://pbs.twimg.com/profile_images/793498273403199488/OoFtxree_normal.jpg"/>
    <hyperlink ref="V209" r:id="rId433" display="http://pbs.twimg.com/profile_images/1119294281410281473/6u6LtBd6_normal.png"/>
    <hyperlink ref="V210" r:id="rId434" display="http://pbs.twimg.com/profile_images/793498273403199488/OoFtxree_normal.jpg"/>
    <hyperlink ref="V211" r:id="rId435" display="http://pbs.twimg.com/profile_images/1129118683022921741/O4y72ZOT_normal.png"/>
    <hyperlink ref="V212" r:id="rId436" display="http://pbs.twimg.com/profile_images/793498273403199488/OoFtxree_normal.jpg"/>
    <hyperlink ref="V213" r:id="rId437" display="http://pbs.twimg.com/profile_images/1043929965971075072/JzNWxVl7_normal.jpg"/>
    <hyperlink ref="V214" r:id="rId438" display="http://pbs.twimg.com/profile_images/1043929965971075072/JzNWxVl7_normal.jpg"/>
    <hyperlink ref="V215" r:id="rId439" display="http://pbs.twimg.com/profile_images/793498273403199488/OoFtxree_normal.jpg"/>
    <hyperlink ref="V216" r:id="rId440" display="https://pbs.twimg.com/tweet_video_thumb/D75batpWwAELXTe.jpg"/>
    <hyperlink ref="V217" r:id="rId441" display="http://pbs.twimg.com/profile_images/946074422192066560/gbEcD8bS_normal.jpg"/>
    <hyperlink ref="V218" r:id="rId442" display="http://pbs.twimg.com/profile_images/793498273403199488/OoFtxree_normal.jpg"/>
    <hyperlink ref="V219" r:id="rId443" display="https://pbs.twimg.com/media/D75fdClU8AEYsDI.jpg"/>
    <hyperlink ref="V220" r:id="rId444" display="http://pbs.twimg.com/profile_images/793498273403199488/OoFtxree_normal.jpg"/>
    <hyperlink ref="V221" r:id="rId445" display="http://pbs.twimg.com/profile_images/793498273403199488/OoFtxree_normal.jpg"/>
    <hyperlink ref="V222" r:id="rId446" display="http://abs.twimg.com/sticky/default_profile_images/default_profile_normal.png"/>
    <hyperlink ref="V223" r:id="rId447" display="http://pbs.twimg.com/profile_images/793498273403199488/OoFtxree_normal.jpg"/>
    <hyperlink ref="V224" r:id="rId448" display="http://pbs.twimg.com/profile_images/793498273403199488/OoFtxree_normal.jpg"/>
    <hyperlink ref="V225" r:id="rId449" display="http://pbs.twimg.com/profile_images/946074422192066560/gbEcD8bS_normal.jpg"/>
    <hyperlink ref="V226" r:id="rId450" display="http://pbs.twimg.com/profile_images/946074422192066560/gbEcD8bS_normal.jpg"/>
    <hyperlink ref="V227" r:id="rId451" display="http://pbs.twimg.com/profile_images/946074422192066560/gbEcD8bS_normal.jpg"/>
    <hyperlink ref="V228" r:id="rId452" display="http://pbs.twimg.com/profile_images/946074422192066560/gbEcD8bS_normal.jpg"/>
    <hyperlink ref="V229" r:id="rId453" display="http://pbs.twimg.com/profile_images/793498273403199488/OoFtxree_normal.jpg"/>
    <hyperlink ref="V230" r:id="rId454" display="http://pbs.twimg.com/profile_images/793498273403199488/OoFtxree_normal.jpg"/>
    <hyperlink ref="V231" r:id="rId455" display="http://pbs.twimg.com/profile_images/793498273403199488/OoFtxree_normal.jpg"/>
    <hyperlink ref="V232" r:id="rId456" display="http://pbs.twimg.com/profile_images/793498273403199488/OoFtxree_normal.jpg"/>
    <hyperlink ref="V233" r:id="rId457" display="http://pbs.twimg.com/profile_images/793498273403199488/OoFtxree_normal.jpg"/>
    <hyperlink ref="V234" r:id="rId458" display="http://pbs.twimg.com/profile_images/793498273403199488/OoFtxree_normal.jpg"/>
    <hyperlink ref="V235" r:id="rId459" display="https://pbs.twimg.com/tweet_video_thumb/D76fg95W4AEb7oH.jpg"/>
    <hyperlink ref="V236" r:id="rId460" display="https://pbs.twimg.com/media/D724w3WWsAACvPa.jpg"/>
    <hyperlink ref="V237" r:id="rId461" display="http://pbs.twimg.com/profile_images/793498273403199488/OoFtxree_normal.jpg"/>
    <hyperlink ref="V238" r:id="rId462" display="https://pbs.twimg.com/media/D76nottXYAUNC1x.jpg"/>
    <hyperlink ref="V239" r:id="rId463" display="http://pbs.twimg.com/profile_images/793498273403199488/OoFtxree_normal.jpg"/>
    <hyperlink ref="V240" r:id="rId464" display="https://pbs.twimg.com/media/D704DWlWwAA7739.jpg"/>
    <hyperlink ref="V241" r:id="rId465" display="http://pbs.twimg.com/profile_images/793498273403199488/OoFtxree_normal.jpg"/>
    <hyperlink ref="V242" r:id="rId466" display="http://pbs.twimg.com/profile_images/793498273403199488/OoFtxree_normal.jpg"/>
    <hyperlink ref="V243" r:id="rId467" display="http://pbs.twimg.com/profile_images/793498273403199488/OoFtxree_normal.jpg"/>
    <hyperlink ref="V244" r:id="rId468" display="https://pbs.twimg.com/media/D75kFdKXoAAGY5q.jpg"/>
    <hyperlink ref="V245" r:id="rId469" display="https://pbs.twimg.com/media/D75kFdKXoAAGY5q.jpg"/>
    <hyperlink ref="V246" r:id="rId470" display="http://pbs.twimg.com/profile_images/793498273403199488/OoFtxree_normal.jpg"/>
    <hyperlink ref="V247" r:id="rId471" display="http://pbs.twimg.com/profile_images/793498273403199488/OoFtxree_normal.jpg"/>
    <hyperlink ref="V248" r:id="rId472" display="http://pbs.twimg.com/profile_images/793498273403199488/OoFtxree_normal.jpg"/>
    <hyperlink ref="V249" r:id="rId473" display="http://pbs.twimg.com/profile_images/793498273403199488/OoFtxree_normal.jpg"/>
    <hyperlink ref="V250" r:id="rId474" display="http://pbs.twimg.com/profile_images/1140400849098825731/Q80NqNJY_normal.png"/>
    <hyperlink ref="V251" r:id="rId475" display="http://pbs.twimg.com/profile_images/1140400849098825731/Q80NqNJY_normal.png"/>
    <hyperlink ref="V252" r:id="rId476" display="http://pbs.twimg.com/profile_images/1140400849098825731/Q80NqNJY_normal.png"/>
    <hyperlink ref="V253" r:id="rId477" display="http://pbs.twimg.com/profile_images/793498273403199488/OoFtxree_normal.jpg"/>
    <hyperlink ref="V254" r:id="rId478" display="https://pbs.twimg.com/media/D7u_WFJWkAEjGjK.png"/>
    <hyperlink ref="V255" r:id="rId479" display="https://pbs.twimg.com/media/D70QpaIW4AQD-Wv.png"/>
    <hyperlink ref="V256" r:id="rId480" display="https://pbs.twimg.com/media/D70Jw9RW4AA0hec.png"/>
    <hyperlink ref="V257" r:id="rId481" display="https://pbs.twimg.com/media/D70O-4qWsAAz78V.png"/>
    <hyperlink ref="V258" r:id="rId482" display="https://pbs.twimg.com/media/D75WQbZWkAAXMbz.png"/>
    <hyperlink ref="V259" r:id="rId483" display="https://pbs.twimg.com/media/D8Iwn18WkAA2Q2z.png"/>
    <hyperlink ref="V260" r:id="rId484" display="http://pbs.twimg.com/profile_images/793498273403199488/OoFtxree_normal.jpg"/>
    <hyperlink ref="V261" r:id="rId485" display="http://pbs.twimg.com/profile_images/793498273403199488/OoFtxree_normal.jpg"/>
    <hyperlink ref="V262" r:id="rId486" display="http://pbs.twimg.com/profile_images/793498273403199488/OoFtxree_normal.jpg"/>
    <hyperlink ref="V263" r:id="rId487" display="https://pbs.twimg.com/media/D70O-4qWsAAz78V.png"/>
    <hyperlink ref="V264" r:id="rId488" display="http://pbs.twimg.com/profile_images/793498273403199488/OoFtxree_normal.jpg"/>
    <hyperlink ref="V265" r:id="rId489" display="http://pbs.twimg.com/profile_images/793498273403199488/OoFtxree_normal.jpg"/>
    <hyperlink ref="V266" r:id="rId490" display="http://pbs.twimg.com/profile_images/793498273403199488/OoFtxree_normal.jpg"/>
    <hyperlink ref="V267" r:id="rId491" display="https://pbs.twimg.com/media/D8Q9Qk3UEAAhirl.jpg"/>
    <hyperlink ref="V268" r:id="rId492" display="http://pbs.twimg.com/profile_images/793498273403199488/OoFtxree_normal.jpg"/>
    <hyperlink ref="V269" r:id="rId493" display="http://pbs.twimg.com/profile_images/793498273403199488/OoFtxree_normal.jpg"/>
    <hyperlink ref="V270" r:id="rId494" display="http://pbs.twimg.com/profile_images/793498273403199488/OoFtxree_normal.jpg"/>
    <hyperlink ref="V271" r:id="rId495" display="http://pbs.twimg.com/profile_images/1113842429784932354/OerMamLy_normal.jpg"/>
    <hyperlink ref="V272" r:id="rId496" display="http://pbs.twimg.com/profile_images/793498273403199488/OoFtxree_normal.jpg"/>
    <hyperlink ref="V273" r:id="rId497" display="http://pbs.twimg.com/profile_images/793498273403199488/OoFtxree_normal.jpg"/>
    <hyperlink ref="V274" r:id="rId498" display="https://pbs.twimg.com/media/D8KL5yoXsAIAxZL.jpg"/>
    <hyperlink ref="V275" r:id="rId499" display="http://pbs.twimg.com/profile_images/793498273403199488/OoFtxree_normal.jpg"/>
    <hyperlink ref="V276" r:id="rId500" display="http://pbs.twimg.com/profile_images/901170317749571585/wdLRMqgZ_normal.jpg"/>
    <hyperlink ref="V277" r:id="rId501" display="http://pbs.twimg.com/profile_images/793498273403199488/OoFtxree_normal.jpg"/>
    <hyperlink ref="V278" r:id="rId502" display="http://pbs.twimg.com/profile_images/793498273403199488/OoFtxree_normal.jpg"/>
    <hyperlink ref="V279" r:id="rId503" display="http://pbs.twimg.com/profile_images/793498273403199488/OoFtxree_normal.jpg"/>
    <hyperlink ref="V280" r:id="rId504" display="http://pbs.twimg.com/profile_images/793498273403199488/OoFtxree_normal.jpg"/>
    <hyperlink ref="V281" r:id="rId505" display="http://pbs.twimg.com/profile_images/889113257734230016/sUqQEIoN_normal.jpg"/>
    <hyperlink ref="V282" r:id="rId506" display="http://pbs.twimg.com/profile_images/793498273403199488/OoFtxree_normal.jpg"/>
    <hyperlink ref="V283" r:id="rId507" display="http://pbs.twimg.com/profile_images/1109480390740377600/0xX508Nw_normal.jpg"/>
    <hyperlink ref="V284" r:id="rId508" display="http://pbs.twimg.com/profile_images/793498273403199488/OoFtxree_normal.jpg"/>
    <hyperlink ref="V285" r:id="rId509" display="https://pbs.twimg.com/media/D8pb-3nUIAEGgip.jpg"/>
    <hyperlink ref="V286" r:id="rId510" display="http://pbs.twimg.com/profile_images/1084920961361600512/XEq12JCQ_normal.jpg"/>
    <hyperlink ref="V287" r:id="rId511" display="http://pbs.twimg.com/profile_images/793498273403199488/OoFtxree_normal.jpg"/>
    <hyperlink ref="V288" r:id="rId512" display="http://pbs.twimg.com/profile_images/793498273403199488/OoFtxree_normal.jpg"/>
    <hyperlink ref="V289" r:id="rId513" display="http://pbs.twimg.com/profile_images/793498273403199488/OoFtxree_normal.jpg"/>
    <hyperlink ref="V290" r:id="rId514" display="http://pbs.twimg.com/profile_images/1618053519/24af04a0-4f77-4d85-b5b6-c9002de8930b_normal.png"/>
    <hyperlink ref="V291" r:id="rId515" display="http://pbs.twimg.com/profile_images/793498273403199488/OoFtxree_normal.jpg"/>
    <hyperlink ref="V292" r:id="rId516" display="http://pbs.twimg.com/profile_images/793498273403199488/OoFtxree_normal.jpg"/>
    <hyperlink ref="V293" r:id="rId517" display="http://pbs.twimg.com/profile_images/996881289876787210/LnAshaWP_normal.jpg"/>
    <hyperlink ref="V294" r:id="rId518" display="http://pbs.twimg.com/profile_images/793498273403199488/OoFtxree_normal.jpg"/>
    <hyperlink ref="V295" r:id="rId519" display="http://pbs.twimg.com/profile_images/793498273403199488/OoFtxree_normal.jpg"/>
    <hyperlink ref="V296" r:id="rId520" display="http://pbs.twimg.com/profile_images/378800000739460035/caecda512bd9e4cda723efea42a480c8_normal.jpeg"/>
    <hyperlink ref="V297" r:id="rId521" display="http://pbs.twimg.com/profile_images/793498273403199488/OoFtxree_normal.jpg"/>
    <hyperlink ref="V298" r:id="rId522" display="http://pbs.twimg.com/profile_images/793498273403199488/OoFtxree_normal.jpg"/>
    <hyperlink ref="V299" r:id="rId523" display="http://pbs.twimg.com/profile_images/793498273403199488/OoFtxree_normal.jpg"/>
    <hyperlink ref="V300" r:id="rId524" display="http://pbs.twimg.com/profile_images/502107091603976192/K3Kpwasd_normal.jpeg"/>
    <hyperlink ref="V301" r:id="rId525" display="http://pbs.twimg.com/profile_images/502107091603976192/K3Kpwasd_normal.jpeg"/>
    <hyperlink ref="V302" r:id="rId526" display="http://pbs.twimg.com/profile_images/502107091603976192/K3Kpwasd_normal.jpeg"/>
    <hyperlink ref="V303" r:id="rId527" display="http://pbs.twimg.com/profile_images/793498273403199488/OoFtxree_normal.jpg"/>
    <hyperlink ref="V304" r:id="rId528" display="http://pbs.twimg.com/profile_images/793498273403199488/OoFtxree_normal.jpg"/>
    <hyperlink ref="V305" r:id="rId529" display="http://pbs.twimg.com/profile_images/793498273403199488/OoFtxree_normal.jpg"/>
    <hyperlink ref="V306" r:id="rId530" display="https://pbs.twimg.com/media/D8vLXHuX4AEVsba.jpg"/>
    <hyperlink ref="V307" r:id="rId531" display="http://pbs.twimg.com/profile_images/793498273403199488/OoFtxree_normal.jpg"/>
    <hyperlink ref="V308" r:id="rId532" display="http://pbs.twimg.com/profile_images/793498273403199488/OoFtxree_normal.jpg"/>
    <hyperlink ref="V309" r:id="rId533" display="http://pbs.twimg.com/profile_images/1127433461306875904/jgj7icyC_normal.jpg"/>
    <hyperlink ref="V310" r:id="rId534" display="http://pbs.twimg.com/profile_images/793498273403199488/OoFtxree_normal.jpg"/>
    <hyperlink ref="V311" r:id="rId535" display="http://pbs.twimg.com/profile_images/793498273403199488/OoFtxree_normal.jpg"/>
    <hyperlink ref="V312" r:id="rId536" display="http://pbs.twimg.com/profile_images/378800000252550034/e150e4afb19558f7c899a50be7d57797_normal.jpeg"/>
    <hyperlink ref="V313" r:id="rId537" display="http://pbs.twimg.com/profile_images/378800000252550034/e150e4afb19558f7c899a50be7d57797_normal.jpeg"/>
    <hyperlink ref="V314" r:id="rId538" display="http://pbs.twimg.com/profile_images/378800000252550034/e150e4afb19558f7c899a50be7d57797_normal.jpeg"/>
    <hyperlink ref="V315" r:id="rId539" display="http://pbs.twimg.com/profile_images/378800000252550034/e150e4afb19558f7c899a50be7d57797_normal.jpeg"/>
    <hyperlink ref="V316" r:id="rId540" display="http://pbs.twimg.com/profile_images/378800000252550034/e150e4afb19558f7c899a50be7d57797_normal.jpeg"/>
    <hyperlink ref="V317" r:id="rId541" display="http://pbs.twimg.com/profile_images/793498273403199488/OoFtxree_normal.jpg"/>
    <hyperlink ref="V318" r:id="rId542" display="http://pbs.twimg.com/profile_images/793498273403199488/OoFtxree_normal.jpg"/>
    <hyperlink ref="V319" r:id="rId543" display="http://pbs.twimg.com/profile_images/793498273403199488/OoFtxree_normal.jpg"/>
    <hyperlink ref="V320" r:id="rId544" display="http://pbs.twimg.com/profile_images/793498273403199488/OoFtxree_normal.jpg"/>
    <hyperlink ref="V321" r:id="rId545" display="https://pbs.twimg.com/media/D5FdNwoX4AACAOO.jpg"/>
    <hyperlink ref="V322" r:id="rId546" display="https://pbs.twimg.com/ext_tw_video_thumb/1121780711990673408/pu/img/e0c4iKeCQfmzPPP8.jpg"/>
    <hyperlink ref="V323" r:id="rId547" display="https://pbs.twimg.com/media/D7kIA1iW0AAz5xb.jpg"/>
    <hyperlink ref="V324" r:id="rId548" display="https://pbs.twimg.com/media/D7kIrCHWwAEVSkP.jpg"/>
    <hyperlink ref="V325" r:id="rId549" display="https://pbs.twimg.com/media/D7kI3BhXsAAhgEL.jpg"/>
    <hyperlink ref="V326" r:id="rId550" display="https://pbs.twimg.com/media/D7kJK1nWwAEJJSJ.jpg"/>
    <hyperlink ref="V327" r:id="rId551" display="https://pbs.twimg.com/media/D7kJkTnW0AAGIdG.jpg"/>
    <hyperlink ref="V328" r:id="rId552" display="https://pbs.twimg.com/media/D7kJuZyXkAIPVo3.jpg"/>
    <hyperlink ref="V329" r:id="rId553" display="https://pbs.twimg.com/media/D7kKH3JW0AU_d5r.jpg"/>
    <hyperlink ref="V330" r:id="rId554" display="https://pbs.twimg.com/media/D7kKuXFXoAARh24.jpg"/>
    <hyperlink ref="V331" r:id="rId555" display="https://pbs.twimg.com/ext_tw_video_thumb/1132948848672956418/pu/img/EQVFY63iuMStKyji.jpg"/>
    <hyperlink ref="V332" r:id="rId556" display="https://pbs.twimg.com/media/D7kLPIWWwAAl1S1.jpg"/>
    <hyperlink ref="V333" r:id="rId557" display="https://pbs.twimg.com/media/D7kLlTuXkAU0zTh.jpg"/>
    <hyperlink ref="V334" r:id="rId558" display="https://pbs.twimg.com/media/D7kSMNyXsAAmyjJ.jpg"/>
    <hyperlink ref="V335" r:id="rId559" display="https://pbs.twimg.com/media/D7kSoANXoAEZ5z8.jpg"/>
    <hyperlink ref="V336" r:id="rId560" display="http://pbs.twimg.com/profile_images/1129293338002247680/e7IOJlpO_normal.jpg"/>
    <hyperlink ref="V337" r:id="rId561" display="https://pbs.twimg.com/media/D8Q9Qk3UEAAhirl.jpg"/>
    <hyperlink ref="V338" r:id="rId562" display="http://pbs.twimg.com/profile_images/2173705988/2012-04-28_13-58-56_688_1__normal.jpg"/>
    <hyperlink ref="V339" r:id="rId563" display="https://pbs.twimg.com/media/D8Tny4XUwAEchcJ.jpg"/>
    <hyperlink ref="V340" r:id="rId564" display="http://pbs.twimg.com/profile_images/2173705988/2012-04-28_13-58-56_688_1__normal.jpg"/>
    <hyperlink ref="V341" r:id="rId565" display="http://pbs.twimg.com/profile_images/2173705988/2012-04-28_13-58-56_688_1__normal.jpg"/>
    <hyperlink ref="V342" r:id="rId566" display="http://pbs.twimg.com/profile_images/2173705988/2012-04-28_13-58-56_688_1__normal.jpg"/>
    <hyperlink ref="V343" r:id="rId567" display="http://pbs.twimg.com/profile_images/2173705988/2012-04-28_13-58-56_688_1__normal.jpg"/>
    <hyperlink ref="V344" r:id="rId568" display="http://pbs.twimg.com/profile_images/2173705988/2012-04-28_13-58-56_688_1__normal.jpg"/>
    <hyperlink ref="V345" r:id="rId569" display="http://pbs.twimg.com/profile_images/2173705988/2012-04-28_13-58-56_688_1__normal.jpg"/>
    <hyperlink ref="V346" r:id="rId570" display="http://pbs.twimg.com/profile_images/2173705988/2012-04-28_13-58-56_688_1__normal.jpg"/>
    <hyperlink ref="V347" r:id="rId571" display="http://pbs.twimg.com/profile_images/2173705988/2012-04-28_13-58-56_688_1__normal.jpg"/>
    <hyperlink ref="V348" r:id="rId572" display="http://pbs.twimg.com/profile_images/793498273403199488/OoFtxree_normal.jpg"/>
    <hyperlink ref="V349" r:id="rId573" display="http://pbs.twimg.com/profile_images/793498273403199488/OoFtxree_normal.jpg"/>
    <hyperlink ref="V350" r:id="rId574" display="http://pbs.twimg.com/profile_images/449530728141684737/rWeG8oOH_normal.png"/>
    <hyperlink ref="V351" r:id="rId575" display="http://pbs.twimg.com/profile_images/793498273403199488/OoFtxree_normal.jpg"/>
    <hyperlink ref="V352" r:id="rId576" display="https://pbs.twimg.com/media/D8s-pMaXoAAJbEG.jpg"/>
    <hyperlink ref="V353" r:id="rId577" display="http://pbs.twimg.com/profile_images/449530728141684737/rWeG8oOH_normal.png"/>
    <hyperlink ref="V354" r:id="rId578" display="https://pbs.twimg.com/media/D8XxtPKXkAA5RXu.jpg"/>
    <hyperlink ref="V355" r:id="rId579" display="https://pbs.twimg.com/media/D9cZiWJXkAAZ1Ra.jpg"/>
    <hyperlink ref="V356" r:id="rId580" display="https://pbs.twimg.com/media/D9uZdBCWwAAy7Zz.jpg"/>
    <hyperlink ref="V357" r:id="rId581" display="https://pbs.twimg.com/media/D8XxtPKXkAA5RXu.jpg"/>
    <hyperlink ref="V358" r:id="rId582" display="https://pbs.twimg.com/media/D9cZiWJXkAAZ1Ra.jpg"/>
    <hyperlink ref="V359" r:id="rId583" display="https://pbs.twimg.com/media/D9uZdBCWwAAy7Zz.jpg"/>
    <hyperlink ref="X3" r:id="rId584" display="https://twitter.com/#!/jdrfresearch/status/1134520384122961921"/>
    <hyperlink ref="X4" r:id="rId585" display="https://twitter.com/#!/gingervieira/status/1135535881069170689"/>
    <hyperlink ref="X5" r:id="rId586" display="https://twitter.com/#!/hemadurrehman/status/1133765451698323456"/>
    <hyperlink ref="X6" r:id="rId587" display="https://twitter.com/#!/claire_cropper/status/1133922601661861890"/>
    <hyperlink ref="X7" r:id="rId588" display="https://twitter.com/#!/claire_cropper/status/1133922601661861890"/>
    <hyperlink ref="X8" r:id="rId589" display="https://twitter.com/#!/claire_cropper/status/1133922601661861890"/>
    <hyperlink ref="X9" r:id="rId590" display="https://twitter.com/#!/jafazzone/status/1134089933390589954"/>
    <hyperlink ref="X10" r:id="rId591" display="https://twitter.com/#!/jafazzone/status/1134089933390589954"/>
    <hyperlink ref="X11" r:id="rId592" display="https://twitter.com/#!/plowboytrading/status/1134562339292950528"/>
    <hyperlink ref="X12" r:id="rId593" display="https://twitter.com/#!/palaceian/status/1134621250054000645"/>
    <hyperlink ref="X13" r:id="rId594" display="https://twitter.com/#!/palaceian/status/1134630378885353473"/>
    <hyperlink ref="X14" r:id="rId595" display="https://twitter.com/#!/palaceian/status/1134621250054000645"/>
    <hyperlink ref="X15" r:id="rId596" display="https://twitter.com/#!/palaceian/status/1134630378885353473"/>
    <hyperlink ref="X16" r:id="rId597" display="https://twitter.com/#!/portfare/status/1134930802674937856"/>
    <hyperlink ref="X17" r:id="rId598" display="https://twitter.com/#!/portfare/status/1134991308571979776"/>
    <hyperlink ref="X18" r:id="rId599" display="https://twitter.com/#!/portfare/status/1134991308571979776"/>
    <hyperlink ref="X19" r:id="rId600" display="https://twitter.com/#!/alejaddamo/status/1135009503311798272"/>
    <hyperlink ref="X20" r:id="rId601" display="https://twitter.com/#!/ronicolet/status/1135024764576305152"/>
    <hyperlink ref="X21" r:id="rId602" display="https://twitter.com/#!/ronicolet/status/1135024764576305152"/>
    <hyperlink ref="X22" r:id="rId603" display="https://twitter.com/#!/ronicolet/status/1135024764576305152"/>
    <hyperlink ref="X23" r:id="rId604" display="https://twitter.com/#!/mmarotis/status/1135271939117899777"/>
    <hyperlink ref="X24" r:id="rId605" display="https://twitter.com/#!/mmarotis/status/1135271939117899777"/>
    <hyperlink ref="X25" r:id="rId606" display="https://twitter.com/#!/moniquegaitan/status/1135272223399391234"/>
    <hyperlink ref="X26" r:id="rId607" display="https://twitter.com/#!/moniquegaitan/status/1135272223399391234"/>
    <hyperlink ref="X27" r:id="rId608" display="https://twitter.com/#!/estherrobotham/status/1135300579683643395"/>
    <hyperlink ref="X28" r:id="rId609" display="https://twitter.com/#!/lilidebeni/status/1135310534499328000"/>
    <hyperlink ref="X29" r:id="rId610" display="https://twitter.com/#!/lilidebeni/status/1135310534499328000"/>
    <hyperlink ref="X30" r:id="rId611" display="https://twitter.com/#!/aivliscuca/status/1135311749341745153"/>
    <hyperlink ref="X31" r:id="rId612" display="https://twitter.com/#!/aivliscuca/status/1135311749341745153"/>
    <hyperlink ref="X32" r:id="rId613" display="https://twitter.com/#!/gastonmarraok/status/1135322595224674308"/>
    <hyperlink ref="X33" r:id="rId614" display="https://twitter.com/#!/gastonmarraok/status/1135322595224674308"/>
    <hyperlink ref="X34" r:id="rId615" display="https://twitter.com/#!/monica_b123/status/1135322789592870916"/>
    <hyperlink ref="X35" r:id="rId616" display="https://twitter.com/#!/monica_b123/status/1135322789592870916"/>
    <hyperlink ref="X36" r:id="rId617" display="https://twitter.com/#!/kdvin/status/1135323071404003332"/>
    <hyperlink ref="X37" r:id="rId618" display="https://twitter.com/#!/kdvin/status/1135323071404003332"/>
    <hyperlink ref="X38" r:id="rId619" display="https://twitter.com/#!/graciela266/status/1135323893453996032"/>
    <hyperlink ref="X39" r:id="rId620" display="https://twitter.com/#!/graciela266/status/1135323893453996032"/>
    <hyperlink ref="X40" r:id="rId621" display="https://twitter.com/#!/lvarangot/status/1135364633726992386"/>
    <hyperlink ref="X41" r:id="rId622" display="https://twitter.com/#!/lvarangot/status/1135364633726992386"/>
    <hyperlink ref="X42" r:id="rId623" display="https://twitter.com/#!/myribeatriz/status/1135365066017128448"/>
    <hyperlink ref="X43" r:id="rId624" display="https://twitter.com/#!/myribeatriz/status/1135365066017128448"/>
    <hyperlink ref="X44" r:id="rId625" display="https://twitter.com/#!/maredondos72/status/1135367972279767041"/>
    <hyperlink ref="X45" r:id="rId626" display="https://twitter.com/#!/maredondos72/status/1135367972279767041"/>
    <hyperlink ref="X46" r:id="rId627" display="https://twitter.com/#!/xeneixexxx/status/1135504343497609221"/>
    <hyperlink ref="X47" r:id="rId628" display="https://twitter.com/#!/xeneixexxx/status/1135504343497609221"/>
    <hyperlink ref="X48" r:id="rId629" display="https://twitter.com/#!/exitosaabogada/status/1135550580850593793"/>
    <hyperlink ref="X49" r:id="rId630" display="https://twitter.com/#!/exitosaabogada/status/1135550580850593793"/>
    <hyperlink ref="X50" r:id="rId631" display="https://twitter.com/#!/rodoteescribe/status/1135558036330831872"/>
    <hyperlink ref="X51" r:id="rId632" display="https://twitter.com/#!/rodoteescribe/status/1135558036330831872"/>
    <hyperlink ref="X52" r:id="rId633" display="https://twitter.com/#!/caovaequipos/status/1136009761516924929"/>
    <hyperlink ref="X53" r:id="rId634" display="https://twitter.com/#!/oar6lsee0alzk4t/status/1136169797136334849"/>
    <hyperlink ref="X54" r:id="rId635" display="https://twitter.com/#!/semarroy72/status/1136336005814988801"/>
    <hyperlink ref="X55" r:id="rId636" display="https://twitter.com/#!/semarroy72/status/1136336005814988801"/>
    <hyperlink ref="X56" r:id="rId637" display="https://twitter.com/#!/semarroy72/status/1136336005814988801"/>
    <hyperlink ref="X57" r:id="rId638" display="https://twitter.com/#!/semarroy72/status/1136336005814988801"/>
    <hyperlink ref="X58" r:id="rId639" display="https://twitter.com/#!/semarroy72/status/1136336005814988801"/>
    <hyperlink ref="X59" r:id="rId640" display="https://twitter.com/#!/helvelyn1960/status/1136338172542160897"/>
    <hyperlink ref="X60" r:id="rId641" display="https://twitter.com/#!/helvelyn1960/status/1136338172542160897"/>
    <hyperlink ref="X61" r:id="rId642" display="https://twitter.com/#!/katybowers87/status/1136338626311274496"/>
    <hyperlink ref="X62" r:id="rId643" display="https://twitter.com/#!/katybowers87/status/1136338626311274496"/>
    <hyperlink ref="X63" r:id="rId644" display="https://twitter.com/#!/tillybather/status/1136345053385940992"/>
    <hyperlink ref="X64" r:id="rId645" display="https://twitter.com/#!/tillybather/status/1136345053385940992"/>
    <hyperlink ref="X65" r:id="rId646" display="https://twitter.com/#!/iammrswild/status/1136345161640947713"/>
    <hyperlink ref="X66" r:id="rId647" display="https://twitter.com/#!/iammrswild/status/1136345161640947713"/>
    <hyperlink ref="X67" r:id="rId648" display="https://twitter.com/#!/wilby71/status/1136379130256269313"/>
    <hyperlink ref="X68" r:id="rId649" display="https://twitter.com/#!/wilby71/status/1136379130256269313"/>
    <hyperlink ref="X69" r:id="rId650" display="https://twitter.com/#!/lesleydmwest/status/1136382012703612930"/>
    <hyperlink ref="X70" r:id="rId651" display="https://twitter.com/#!/lesleydmwest/status/1136382012703612930"/>
    <hyperlink ref="X71" r:id="rId652" display="https://twitter.com/#!/diabetes_leeds/status/1136537647978098688"/>
    <hyperlink ref="X72" r:id="rId653" display="https://twitter.com/#!/diabetes_leeds/status/1136537647978098688"/>
    <hyperlink ref="X73" r:id="rId654" display="https://twitter.com/#!/steelhoof/status/1136651407619006466"/>
    <hyperlink ref="X74" r:id="rId655" display="https://twitter.com/#!/steelhoof/status/1136456918560415745"/>
    <hyperlink ref="X75" r:id="rId656" display="https://twitter.com/#!/steelhoof/status/1136622420075302912"/>
    <hyperlink ref="X76" r:id="rId657" display="https://twitter.com/#!/steelhoof/status/1136671752442875905"/>
    <hyperlink ref="X77" r:id="rId658" display="https://twitter.com/#!/steelhoof/status/1136651407619006466"/>
    <hyperlink ref="X78" r:id="rId659" display="https://twitter.com/#!/steelhoof/status/1136671752442875905"/>
    <hyperlink ref="X79" r:id="rId660" display="https://twitter.com/#!/steelhoof/status/1136622420075302912"/>
    <hyperlink ref="X80" r:id="rId661" display="https://twitter.com/#!/steelhoof/status/1136651407619006466"/>
    <hyperlink ref="X81" r:id="rId662" display="https://twitter.com/#!/steelhoof/status/1136671752442875905"/>
    <hyperlink ref="X82" r:id="rId663" display="https://twitter.com/#!/omissyangel/status/1136870338766225415"/>
    <hyperlink ref="X83" r:id="rId664" display="https://twitter.com/#!/semarroy72/status/1136336005814988801"/>
    <hyperlink ref="X84" r:id="rId665" display="https://twitter.com/#!/semarroy72/status/1136336005814988801"/>
    <hyperlink ref="X85" r:id="rId666" display="https://twitter.com/#!/semarroy72/status/1136336005814988801"/>
    <hyperlink ref="X86" r:id="rId667" display="https://twitter.com/#!/omissyangel/status/1136870338766225415"/>
    <hyperlink ref="X87" r:id="rId668" display="https://twitter.com/#!/diabetesforo/status/1136905644626366464"/>
    <hyperlink ref="X88" r:id="rId669" display="https://twitter.com/#!/jamerz1826/status/1136982538222755840"/>
    <hyperlink ref="X89" r:id="rId670" display="https://twitter.com/#!/jamerz1826/status/1136982538222755840"/>
    <hyperlink ref="X90" r:id="rId671" display="https://twitter.com/#!/mum_type/status/1137273293483008000"/>
    <hyperlink ref="X91" r:id="rId672" display="https://twitter.com/#!/moyaelgueta/status/1137752047766450176"/>
    <hyperlink ref="X92" r:id="rId673" display="https://twitter.com/#!/stuffbydelle/status/1138225993536200704"/>
    <hyperlink ref="X93" r:id="rId674" display="https://twitter.com/#!/stuffbydelle/status/1138225993536200704"/>
    <hyperlink ref="X94" r:id="rId675" display="https://twitter.com/#!/abhinshah/status/1138490015594483714"/>
    <hyperlink ref="X95" r:id="rId676" display="https://twitter.com/#!/juntos_salud/status/1138840067395350529"/>
    <hyperlink ref="X96" r:id="rId677" display="https://twitter.com/#!/t1djohnny/status/1133805901230596099"/>
    <hyperlink ref="X97" r:id="rId678" display="https://twitter.com/#!/t1djohnny/status/1133805901230596099"/>
    <hyperlink ref="X98" r:id="rId679" display="https://twitter.com/#!/gogobli/status/1139002009464365061"/>
    <hyperlink ref="X99" r:id="rId680" display="https://twitter.com/#!/organiclemon/status/1139116062295953408"/>
    <hyperlink ref="X100" r:id="rId681" display="https://twitter.com/#!/organiclemon/status/1139151284068585474"/>
    <hyperlink ref="X101" r:id="rId682" display="https://twitter.com/#!/sweetpeagifts/status/1133910297025138690"/>
    <hyperlink ref="X102" r:id="rId683" display="https://twitter.com/#!/sweetpeagifts/status/1133910356676481025"/>
    <hyperlink ref="X103" r:id="rId684" display="https://twitter.com/#!/sweetpeagifts/status/1134536223727521794"/>
    <hyperlink ref="X104" r:id="rId685" display="https://twitter.com/#!/sweetpeagifts/status/1134629330598998016"/>
    <hyperlink ref="X105" r:id="rId686" display="https://twitter.com/#!/sweetpeagifts/status/1134846040467791872"/>
    <hyperlink ref="X106" r:id="rId687" display="https://twitter.com/#!/sweetpeagifts/status/1134861204470607872"/>
    <hyperlink ref="X107" r:id="rId688" display="https://twitter.com/#!/sweetpeagifts/status/1135221303349321728"/>
    <hyperlink ref="X108" r:id="rId689" display="https://twitter.com/#!/sweetpeagifts/status/1135616483088904193"/>
    <hyperlink ref="X109" r:id="rId690" display="https://twitter.com/#!/sweetpeagifts/status/1135988772624117762"/>
    <hyperlink ref="X110" r:id="rId691" display="https://twitter.com/#!/sweetpeagifts/status/1136438930025451521"/>
    <hyperlink ref="X111" r:id="rId692" display="https://twitter.com/#!/sweetpeagifts/status/1137764693249069056"/>
    <hyperlink ref="X112" r:id="rId693" display="https://twitter.com/#!/sweetpeagifts/status/1137766920390926336"/>
    <hyperlink ref="X113" r:id="rId694" display="https://twitter.com/#!/sweetpeagifts/status/1138403155899801605"/>
    <hyperlink ref="X114" r:id="rId695" display="https://twitter.com/#!/sweetpeagifts/status/1138531233007374342"/>
    <hyperlink ref="X115" r:id="rId696" display="https://twitter.com/#!/sweetpeagifts/status/1138531654698446850"/>
    <hyperlink ref="X116" r:id="rId697" display="https://twitter.com/#!/sweetpeagifts/status/1138589533409284097"/>
    <hyperlink ref="X117" r:id="rId698" display="https://twitter.com/#!/sweetpeagifts/status/1139197433232220160"/>
    <hyperlink ref="X118" r:id="rId699" display="https://twitter.com/#!/shafiq_ahmed/status/1139964811352166402"/>
    <hyperlink ref="X119" r:id="rId700" display="https://twitter.com/#!/accuchekchile/status/1128283821978279939"/>
    <hyperlink ref="X120" r:id="rId701" display="https://twitter.com/#!/accuchekchile/status/1134172625716928513"/>
    <hyperlink ref="X121" r:id="rId702" display="https://twitter.com/#!/accuchekchile/status/1134444421091606528"/>
    <hyperlink ref="X122" r:id="rId703" display="https://twitter.com/#!/accuchekchile/status/1135531582725459969"/>
    <hyperlink ref="X123" r:id="rId704" display="https://twitter.com/#!/accuchekchile/status/1135893972847595520"/>
    <hyperlink ref="X124" r:id="rId705" display="https://twitter.com/#!/accuchekchile/status/1136618745831383041"/>
    <hyperlink ref="X125" r:id="rId706" display="https://twitter.com/#!/accuchekchile/status/1136981132774445056"/>
    <hyperlink ref="X126" r:id="rId707" display="https://twitter.com/#!/accuchekchile/status/1137343521298366464"/>
    <hyperlink ref="X127" r:id="rId708" display="https://twitter.com/#!/accuchekchile/status/1137434116985507841"/>
    <hyperlink ref="X128" r:id="rId709" display="https://twitter.com/#!/accuchekchile/status/1138068298317402112"/>
    <hyperlink ref="X129" r:id="rId710" display="https://twitter.com/#!/accuchekchile/status/1140303019541594112"/>
    <hyperlink ref="X130" r:id="rId711" display="https://twitter.com/#!/accuchekchile/status/1140393616000466946"/>
    <hyperlink ref="X131" r:id="rId712" display="https://twitter.com/#!/lipbalmdesigns/status/1134926549373870080"/>
    <hyperlink ref="X132" r:id="rId713" display="https://twitter.com/#!/lipbalmdesigns/status/1134926719620718593"/>
    <hyperlink ref="X133" r:id="rId714" display="https://twitter.com/#!/lipbalmdesigns/status/1134951576563527680"/>
    <hyperlink ref="X134" r:id="rId715" display="https://twitter.com/#!/lipbalmdesigns/status/1134951889194369025"/>
    <hyperlink ref="X135" r:id="rId716" display="https://twitter.com/#!/lipbalmdesigns/status/1134990298134786049"/>
    <hyperlink ref="X136" r:id="rId717" display="https://twitter.com/#!/lipbalmdesigns/status/1135198659216384001"/>
    <hyperlink ref="X137" r:id="rId718" display="https://twitter.com/#!/lipbalmdesigns/status/1135221015133544449"/>
    <hyperlink ref="X138" r:id="rId719" display="https://twitter.com/#!/lipbalmdesigns/status/1135620938203107329"/>
    <hyperlink ref="X139" r:id="rId720" display="https://twitter.com/#!/lipbalmdesigns/status/1135621555080376321"/>
    <hyperlink ref="X140" r:id="rId721" display="https://twitter.com/#!/lipbalmdesigns/status/1135655813836615681"/>
    <hyperlink ref="X141" r:id="rId722" display="https://twitter.com/#!/lipbalmdesigns/status/1137862970791342082"/>
    <hyperlink ref="X142" r:id="rId723" display="https://twitter.com/#!/lipbalmdesigns/status/1137864068138700802"/>
    <hyperlink ref="X143" r:id="rId724" display="https://twitter.com/#!/lipbalmdesigns/status/1137874769188216832"/>
    <hyperlink ref="X144" r:id="rId725" display="https://twitter.com/#!/lipbalmdesigns/status/1137875232210001921"/>
    <hyperlink ref="X145" r:id="rId726" display="https://twitter.com/#!/lipbalmdesigns/status/1137906862161113089"/>
    <hyperlink ref="X146" r:id="rId727" display="https://twitter.com/#!/lipbalmdesigns/status/1138096968339771392"/>
    <hyperlink ref="X147" r:id="rId728" display="https://twitter.com/#!/lipbalmdesigns/status/1138100295387504642"/>
    <hyperlink ref="X148" r:id="rId729" display="https://twitter.com/#!/lipbalmdesigns/status/1138166174611640320"/>
    <hyperlink ref="X149" r:id="rId730" display="https://twitter.com/#!/lipbalmdesigns/status/1138196411978326016"/>
    <hyperlink ref="X150" r:id="rId731" display="https://twitter.com/#!/lipbalmdesigns/status/1138232536310722561"/>
    <hyperlink ref="X151" r:id="rId732" display="https://twitter.com/#!/lipbalmdesigns/status/1138235979645554693"/>
    <hyperlink ref="X152" r:id="rId733" display="https://twitter.com/#!/lipbalmdesigns/status/1138639527373922304"/>
    <hyperlink ref="X153" r:id="rId734" display="https://twitter.com/#!/lipbalmdesigns/status/1139246008628592641"/>
    <hyperlink ref="X154" r:id="rId735" display="https://twitter.com/#!/lipbalmdesigns/status/1140710825558192129"/>
    <hyperlink ref="X155" r:id="rId736" display="https://twitter.com/#!/sumitsh25408426/status/1139934578464813056"/>
    <hyperlink ref="X156" r:id="rId737" display="https://twitter.com/#!/accuchekindia/status/1141002263063695360"/>
    <hyperlink ref="X157" r:id="rId738" display="https://twitter.com/#!/sumitsh25408426/status/1139934578464813056"/>
    <hyperlink ref="X158" r:id="rId739" display="https://twitter.com/#!/accuchekindia/status/1141002263063695360"/>
    <hyperlink ref="X159" r:id="rId740" display="https://twitter.com/#!/accuchekindia/status/1141002263063695360"/>
    <hyperlink ref="X160" r:id="rId741" display="https://twitter.com/#!/accuchek_pk/status/1135545227907936257"/>
    <hyperlink ref="X161" r:id="rId742" display="https://twitter.com/#!/accuchek_pk/status/1133730595908071424"/>
    <hyperlink ref="X162" r:id="rId743" display="https://twitter.com/#!/accuchek_pk/status/1136143713665736704"/>
    <hyperlink ref="X163" r:id="rId744" display="https://twitter.com/#!/accuchek_pk/status/1136618060503310342"/>
    <hyperlink ref="X164" r:id="rId745" display="https://twitter.com/#!/accuchek_pk/status/1137760976550465536"/>
    <hyperlink ref="X165" r:id="rId746" display="https://twitter.com/#!/accuchek_pk/status/1139226750225932288"/>
    <hyperlink ref="X166" r:id="rId747" display="https://twitter.com/#!/accuchek_pk/status/1140006416826216448"/>
    <hyperlink ref="X167" r:id="rId748" display="https://twitter.com/#!/accuchek_pk/status/1140978575644024832"/>
    <hyperlink ref="X168" r:id="rId749" display="https://twitter.com/#!/accuchek_pk/status/1141382736969719809"/>
    <hyperlink ref="X169" r:id="rId750" display="https://twitter.com/#!/nextwavet2d/status/1141426583263174656"/>
    <hyperlink ref="X170" r:id="rId751" display="https://twitter.com/#!/nextwavet2d/status/1141426583263174656"/>
    <hyperlink ref="X171" r:id="rId752" display="https://twitter.com/#!/nextwavet2d/status/1141426583263174656"/>
    <hyperlink ref="X172" r:id="rId753" display="https://twitter.com/#!/rlapedis/status/1139603590601854976"/>
    <hyperlink ref="X173" r:id="rId754" display="https://twitter.com/#!/rlapedis/status/1140261556350939137"/>
    <hyperlink ref="X174" r:id="rId755" display="https://twitter.com/#!/rlapedis/status/1141699976168214528"/>
    <hyperlink ref="X175" r:id="rId756" display="https://twitter.com/#!/accuchek_us/status/1133724872817991680"/>
    <hyperlink ref="X176" r:id="rId757" display="https://twitter.com/#!/accuchek_us/status/1133830758756491264"/>
    <hyperlink ref="X177" r:id="rId758" display="https://twitter.com/#!/marie_thompson1/status/1133778208908820481"/>
    <hyperlink ref="X178" r:id="rId759" display="https://twitter.com/#!/marie_thompson1/status/1133832495349293056"/>
    <hyperlink ref="X179" r:id="rId760" display="https://twitter.com/#!/accuchek_us/status/1133831878987927552"/>
    <hyperlink ref="X180" r:id="rId761" display="https://twitter.com/#!/carmarky/status/1133835753643921408"/>
    <hyperlink ref="X181" r:id="rId762" display="https://twitter.com/#!/accuchek_us/status/1133832090976444416"/>
    <hyperlink ref="X182" r:id="rId763" display="https://twitter.com/#!/carmarky/status/1133835753643921408"/>
    <hyperlink ref="X183" r:id="rId764" display="https://twitter.com/#!/accuchek_us/status/1133832090976444416"/>
    <hyperlink ref="X184" r:id="rId765" display="https://twitter.com/#!/anniecoops/status/1133833168405061634"/>
    <hyperlink ref="X185" r:id="rId766" display="https://twitter.com/#!/accuchek_us/status/1133832812526788608"/>
    <hyperlink ref="X186" r:id="rId767" display="https://twitter.com/#!/accuchek_us/status/1133834211692089345"/>
    <hyperlink ref="X187" r:id="rId768" display="https://twitter.com/#!/accuchek_us/status/1133841292729999361"/>
    <hyperlink ref="X188" r:id="rId769" display="https://twitter.com/#!/accuchek_us/status/1133829234340892672"/>
    <hyperlink ref="X189" r:id="rId770" display="https://twitter.com/#!/accuchek_us/status/1134078600339214337"/>
    <hyperlink ref="X190" r:id="rId771" display="https://twitter.com/#!/accuchek_us/status/1134079730184007681"/>
    <hyperlink ref="X191" r:id="rId772" display="https://twitter.com/#!/t1djohnny/status/1133805901230596099"/>
    <hyperlink ref="X192" r:id="rId773" display="https://twitter.com/#!/t1djohnny/status/1133855077779869697"/>
    <hyperlink ref="X193" r:id="rId774" display="https://twitter.com/#!/t1djohnny/status/1133857852777467909"/>
    <hyperlink ref="X194" r:id="rId775" display="https://twitter.com/#!/t1djohnny/status/1133860076228366336"/>
    <hyperlink ref="X195" r:id="rId776" display="https://twitter.com/#!/t1djohnny/status/1133861404065304576"/>
    <hyperlink ref="X196" r:id="rId777" display="https://twitter.com/#!/t1djohnny/status/1133875011918401536"/>
    <hyperlink ref="X197" r:id="rId778" display="https://twitter.com/#!/t1djohnny/status/1133920746718289920"/>
    <hyperlink ref="X198" r:id="rId779" display="https://twitter.com/#!/t1djohnny/status/1133926993895022592"/>
    <hyperlink ref="X199" r:id="rId780" display="https://twitter.com/#!/t1djohnny/status/1134181216352182272"/>
    <hyperlink ref="X200" r:id="rId781" display="https://twitter.com/#!/t1djohnny/status/1134345590140276736"/>
    <hyperlink ref="X201" r:id="rId782" display="https://twitter.com/#!/t1djohnny/status/1134489026034118656"/>
    <hyperlink ref="X202" r:id="rId783" display="https://twitter.com/#!/t1djohnny/status/1138929190160539649"/>
    <hyperlink ref="X203" r:id="rId784" display="https://twitter.com/#!/accuchek_us/status/1134116659185291265"/>
    <hyperlink ref="X204" r:id="rId785" display="https://twitter.com/#!/accuchek_us/status/1134132667191103488"/>
    <hyperlink ref="X205" r:id="rId786" display="https://twitter.com/#!/joltdude/status/1134594748143013889"/>
    <hyperlink ref="X206" r:id="rId787" display="https://twitter.com/#!/accuchek_us/status/1134152136340791296"/>
    <hyperlink ref="X207" r:id="rId788" display="https://twitter.com/#!/accuchek_us/status/1134155376897724416"/>
    <hyperlink ref="X208" r:id="rId789" display="https://twitter.com/#!/accuchek_us/status/1134155376897724416"/>
    <hyperlink ref="X209" r:id="rId790" display="https://twitter.com/#!/ieatkillerbees/status/1134171889818058753"/>
    <hyperlink ref="X210" r:id="rId791" display="https://twitter.com/#!/accuchek_us/status/1134155940259880963"/>
    <hyperlink ref="X211" r:id="rId792" display="https://twitter.com/#!/t2dremission/status/1133756231137599488"/>
    <hyperlink ref="X212" r:id="rId793" display="https://twitter.com/#!/accuchek_us/status/1134156657649442818"/>
    <hyperlink ref="X213" r:id="rId794" display="https://twitter.com/#!/thehangrywoman/status/1134097643779579904"/>
    <hyperlink ref="X214" r:id="rId795" display="https://twitter.com/#!/thehangrywoman/status/1134459659388108801"/>
    <hyperlink ref="X215" r:id="rId796" display="https://twitter.com/#!/accuchek_us/status/1134132885018042369"/>
    <hyperlink ref="X216" r:id="rId797" display="https://twitter.com/#!/accuchek_us/status/1134444681113346048"/>
    <hyperlink ref="X217" r:id="rId798" display="https://twitter.com/#!/hispurpleshirt/status/1134459541972815873"/>
    <hyperlink ref="X218" r:id="rId799" display="https://twitter.com/#!/accuchek_us/status/1134449278875766784"/>
    <hyperlink ref="X219" r:id="rId800" display="https://twitter.com/#!/cdcdiabetes/status/1134449241764458499"/>
    <hyperlink ref="X220" r:id="rId801" display="https://twitter.com/#!/accuchek_us/status/1134458064487297024"/>
    <hyperlink ref="X221" r:id="rId802" display="https://twitter.com/#!/accuchek_us/status/1134478748450004993"/>
    <hyperlink ref="X222" r:id="rId803" display="https://twitter.com/#!/sharmilacommins/status/1134203945675444224"/>
    <hyperlink ref="X223" r:id="rId804" display="https://twitter.com/#!/accuchek_us/status/1134479140109848576"/>
    <hyperlink ref="X224" r:id="rId805" display="https://twitter.com/#!/accuchek_us/status/1134479172737404933"/>
    <hyperlink ref="X225" r:id="rId806" display="https://twitter.com/#!/hispurpleshirt/status/1134459541972815873"/>
    <hyperlink ref="X226" r:id="rId807" display="https://twitter.com/#!/hispurpleshirt/status/1134459541972815873"/>
    <hyperlink ref="X227" r:id="rId808" display="https://twitter.com/#!/hispurpleshirt/status/1134459541972815873"/>
    <hyperlink ref="X228" r:id="rId809" display="https://twitter.com/#!/hispurpleshirt/status/1134543769905352704"/>
    <hyperlink ref="X229" r:id="rId810" display="https://twitter.com/#!/accuchek_us/status/1134449278875766784"/>
    <hyperlink ref="X230" r:id="rId811" display="https://twitter.com/#!/accuchek_us/status/1134480058754719744"/>
    <hyperlink ref="X231" r:id="rId812" display="https://twitter.com/#!/accuchek_us/status/1134510781851209728"/>
    <hyperlink ref="X232" r:id="rId813" display="https://twitter.com/#!/accuchek_us/status/1134511858122186753"/>
    <hyperlink ref="X233" r:id="rId814" display="https://twitter.com/#!/accuchek_us/status/1134517341713293312"/>
    <hyperlink ref="X234" r:id="rId815" display="https://twitter.com/#!/accuchek_us/status/1134517627798396929"/>
    <hyperlink ref="X235" r:id="rId816" display="https://twitter.com/#!/accuchek_us/status/1134519555269758976"/>
    <hyperlink ref="X236" r:id="rId817" display="https://twitter.com/#!/justalittlesuga/status/1134265896686563328"/>
    <hyperlink ref="X237" r:id="rId818" display="https://twitter.com/#!/accuchek_us/status/1134520541208109056"/>
    <hyperlink ref="X238" r:id="rId819" display="https://twitter.com/#!/aadediabetes/status/1134528477313548288"/>
    <hyperlink ref="X239" r:id="rId820" display="https://twitter.com/#!/accuchek_us/status/1134534888563105792"/>
    <hyperlink ref="X240" r:id="rId821" display="https://twitter.com/#!/aadediabetes/status/1134124314515689474"/>
    <hyperlink ref="X241" r:id="rId822" display="https://twitter.com/#!/accuchek_us/status/1134152066174263296"/>
    <hyperlink ref="X242" r:id="rId823" display="https://twitter.com/#!/accuchek_us/status/1134534888563105792"/>
    <hyperlink ref="X243" r:id="rId824" display="https://twitter.com/#!/accuchek_us/status/1134544330406973440"/>
    <hyperlink ref="X244" r:id="rId825" display="https://twitter.com/#!/diabetes4cast/status/1134557663059038208"/>
    <hyperlink ref="X245" r:id="rId826" display="https://twitter.com/#!/accuchek_us/status/1134564024232873985"/>
    <hyperlink ref="X246" r:id="rId827" display="https://twitter.com/#!/accuchek_us/status/1134566270723133441"/>
    <hyperlink ref="X247" r:id="rId828" display="https://twitter.com/#!/accuchek_us/status/1134566795002679297"/>
    <hyperlink ref="X248" r:id="rId829" display="https://twitter.com/#!/accuchek_us/status/1135538646398984193"/>
    <hyperlink ref="X249" r:id="rId830" display="https://twitter.com/#!/accuchek_us/status/1135538646398984193"/>
    <hyperlink ref="X250" r:id="rId831" display="https://twitter.com/#!/soylapolaca/status/1135271241689047046"/>
    <hyperlink ref="X251" r:id="rId832" display="https://twitter.com/#!/soylapolaca/status/1135271241689047046"/>
    <hyperlink ref="X252" r:id="rId833" display="https://twitter.com/#!/soylapolaca/status/1135307144235032582"/>
    <hyperlink ref="X253" r:id="rId834" display="https://twitter.com/#!/accuchek_us/status/1135576349756788736"/>
    <hyperlink ref="X254" r:id="rId835" display="https://twitter.com/#!/diabetesmine/status/1133710127129923585"/>
    <hyperlink ref="X255" r:id="rId836" display="https://twitter.com/#!/diabetesmine/status/1134104677568507904"/>
    <hyperlink ref="X256" r:id="rId837" display="https://twitter.com/#!/diabetesmine/status/1134089578610974720"/>
    <hyperlink ref="X257" r:id="rId838" display="https://twitter.com/#!/diabetesmine/status/1134180174172319745"/>
    <hyperlink ref="X258" r:id="rId839" display="https://twitter.com/#!/diabetesmine/status/1134542562990133248"/>
    <hyperlink ref="X259" r:id="rId840" display="https://twitter.com/#!/diabetesmine/status/1135584429634547717"/>
    <hyperlink ref="X260" r:id="rId841" display="https://twitter.com/#!/accuchek_us/status/1133842037919195136"/>
    <hyperlink ref="X261" r:id="rId842" display="https://twitter.com/#!/accuchek_us/status/1134111651479904256"/>
    <hyperlink ref="X262" r:id="rId843" display="https://twitter.com/#!/accuchek_us/status/1134152593758982144"/>
    <hyperlink ref="X263" r:id="rId844" display="https://twitter.com/#!/accuchek_us/status/1134194353700839424"/>
    <hyperlink ref="X264" r:id="rId845" display="https://twitter.com/#!/accuchek_us/status/1134449278875766784"/>
    <hyperlink ref="X265" r:id="rId846" display="https://twitter.com/#!/accuchek_us/status/1134545624412622848"/>
    <hyperlink ref="X266" r:id="rId847" display="https://twitter.com/#!/accuchek_us/status/1135613876584759296"/>
    <hyperlink ref="X267" r:id="rId848" display="https://twitter.com/#!/steelhoof/status/1136102590368763906"/>
    <hyperlink ref="X268" r:id="rId849" display="https://twitter.com/#!/accuchek_us/status/1135654379263025158"/>
    <hyperlink ref="X269" r:id="rId850" display="https://twitter.com/#!/accuchek_us/status/1135654379263025158"/>
    <hyperlink ref="X270" r:id="rId851" display="https://twitter.com/#!/accuchek_us/status/1136305405846536192"/>
    <hyperlink ref="X271" r:id="rId852" display="https://twitter.com/#!/stubblefie1/status/1136973500776943618"/>
    <hyperlink ref="X272" r:id="rId853" display="https://twitter.com/#!/accuchek_us/status/1136960024557830149"/>
    <hyperlink ref="X273" r:id="rId854" display="https://twitter.com/#!/accuchek_us/status/1138098464687083521"/>
    <hyperlink ref="X274" r:id="rId855" display="https://twitter.com/#!/accuchek_us/status/1135667477613023232"/>
    <hyperlink ref="X275" r:id="rId856" display="https://twitter.com/#!/accuchek_us/status/1138099104704319489"/>
    <hyperlink ref="X276" r:id="rId857" display="https://twitter.com/#!/grumpy_pumper/status/1134444331589390337"/>
    <hyperlink ref="X277" r:id="rId858" display="https://twitter.com/#!/accuchek_us/status/1133842037919195136"/>
    <hyperlink ref="X278" r:id="rId859" display="https://twitter.com/#!/accuchek_us/status/1134444073119617026"/>
    <hyperlink ref="X279" r:id="rId860" display="https://twitter.com/#!/accuchek_us/status/1134444794967658497"/>
    <hyperlink ref="X280" r:id="rId861" display="https://twitter.com/#!/accuchek_us/status/1138099104704319489"/>
    <hyperlink ref="X281" r:id="rId862" display="https://twitter.com/#!/lividlipids/status/1138110041301639168"/>
    <hyperlink ref="X282" r:id="rId863" display="https://twitter.com/#!/accuchek_us/status/1138126758346199041"/>
    <hyperlink ref="X283" r:id="rId864" display="https://twitter.com/#!/princessxtia/status/1138138298273193984"/>
    <hyperlink ref="X284" r:id="rId865" display="https://twitter.com/#!/accuchek_us/status/1138136855340290049"/>
    <hyperlink ref="X285" r:id="rId866" display="https://twitter.com/#!/beyondtype2/status/1137822997115310080"/>
    <hyperlink ref="X286" r:id="rId867" display="https://twitter.com/#!/beyondtype2/status/1134141624546496513"/>
    <hyperlink ref="X287" r:id="rId868" display="https://twitter.com/#!/accuchek_us/status/1134142508458553344"/>
    <hyperlink ref="X288" r:id="rId869" display="https://twitter.com/#!/accuchek_us/status/1134449278875766784"/>
    <hyperlink ref="X289" r:id="rId870" display="https://twitter.com/#!/accuchek_us/status/1138141667373080576"/>
    <hyperlink ref="X290" r:id="rId871" display="https://twitter.com/#!/diabetesalish/status/1138086894107893760"/>
    <hyperlink ref="X291" r:id="rId872" display="https://twitter.com/#!/accuchek_us/status/1138151275642703872"/>
    <hyperlink ref="X292" r:id="rId873" display="https://twitter.com/#!/accuchek_us/status/1138151962313187335"/>
    <hyperlink ref="X293" r:id="rId874" display="https://twitter.com/#!/jeezecriminy/status/1138154305251418113"/>
    <hyperlink ref="X294" r:id="rId875" display="https://twitter.com/#!/accuchek_us/status/1138152635364773889"/>
    <hyperlink ref="X295" r:id="rId876" display="https://twitter.com/#!/accuchek_us/status/1138162038352613376"/>
    <hyperlink ref="X296" r:id="rId877" display="https://twitter.com/#!/kikisbetes/status/1138153163209490432"/>
    <hyperlink ref="X297" r:id="rId878" display="https://twitter.com/#!/accuchek_us/status/1134551946369613824"/>
    <hyperlink ref="X298" r:id="rId879" display="https://twitter.com/#!/accuchek_us/status/1138150399372869633"/>
    <hyperlink ref="X299" r:id="rId880" display="https://twitter.com/#!/accuchek_us/status/1138162177402163202"/>
    <hyperlink ref="X300" r:id="rId881" display="https://twitter.com/#!/rrobinson1216/status/1137101860148563968"/>
    <hyperlink ref="X301" r:id="rId882" display="https://twitter.com/#!/rrobinson1216/status/1138110971527008256"/>
    <hyperlink ref="X302" r:id="rId883" display="https://twitter.com/#!/rrobinson1216/status/1138166276910649345"/>
    <hyperlink ref="X303" r:id="rId884" display="https://twitter.com/#!/accuchek_us/status/1138102083348062208"/>
    <hyperlink ref="X304" r:id="rId885" display="https://twitter.com/#!/accuchek_us/status/1138124749777899522"/>
    <hyperlink ref="X305" r:id="rId886" display="https://twitter.com/#!/accuchek_us/status/1138173461514395648"/>
    <hyperlink ref="X306" r:id="rId887" display="https://twitter.com/#!/diabetessisters/status/1138226931160231936"/>
    <hyperlink ref="X307" r:id="rId888" display="https://twitter.com/#!/accuchek_us/status/1134459376360656896"/>
    <hyperlink ref="X308" r:id="rId889" display="https://twitter.com/#!/accuchek_us/status/1138414114714394629"/>
    <hyperlink ref="X309" r:id="rId890" display="https://twitter.com/#!/sumitsh25408426/status/1139934578464813056"/>
    <hyperlink ref="X310" r:id="rId891" display="https://twitter.com/#!/accuchek_us/status/1140634620217700352"/>
    <hyperlink ref="X311" r:id="rId892" display="https://twitter.com/#!/accuchek_us/status/1140646317917687809"/>
    <hyperlink ref="X312" r:id="rId893" display="https://twitter.com/#!/rlapedis/status/1139603590601854976"/>
    <hyperlink ref="X313" r:id="rId894" display="https://twitter.com/#!/rlapedis/status/1140261556350939137"/>
    <hyperlink ref="X314" r:id="rId895" display="https://twitter.com/#!/rlapedis/status/1140808263778258944"/>
    <hyperlink ref="X315" r:id="rId896" display="https://twitter.com/#!/rlapedis/status/1141071430471147521"/>
    <hyperlink ref="X316" r:id="rId897" display="https://twitter.com/#!/rlapedis/status/1141699976168214528"/>
    <hyperlink ref="X317" r:id="rId898" display="https://twitter.com/#!/accuchek_us/status/1140632004003807233"/>
    <hyperlink ref="X318" r:id="rId899" display="https://twitter.com/#!/accuchek_us/status/1140999253101297670"/>
    <hyperlink ref="X319" r:id="rId900" display="https://twitter.com/#!/accuchek_us/status/1141079921726566401"/>
    <hyperlink ref="X320" r:id="rId901" display="https://twitter.com/#!/accuchek_us/status/1141734148891140097"/>
    <hyperlink ref="X321" r:id="rId902" display="https://twitter.com/#!/accuchek_nl/status/1134106438849220609"/>
    <hyperlink ref="X322" r:id="rId903" display="https://twitter.com/#!/accuchek_nl/status/1134469329536266240"/>
    <hyperlink ref="X323" r:id="rId904" display="https://twitter.com/#!/accuchek_nl/status/1135426889387057153"/>
    <hyperlink ref="X324" r:id="rId905" display="https://twitter.com/#!/accuchek_nl/status/1136152419803357185"/>
    <hyperlink ref="X325" r:id="rId906" display="https://twitter.com/#!/accuchek_nl/status/1136545258185998338"/>
    <hyperlink ref="X326" r:id="rId907" display="https://twitter.com/#!/accuchek_nl/status/1136636107351842822"/>
    <hyperlink ref="X327" r:id="rId908" display="https://twitter.com/#!/accuchek_nl/status/1137995313317367808"/>
    <hyperlink ref="X328" r:id="rId909" display="https://twitter.com/#!/accuchek_nl/status/1138358204251852800"/>
    <hyperlink ref="X329" r:id="rId910" display="https://twitter.com/#!/accuchek_nl/status/1138690896772440067"/>
    <hyperlink ref="X330" r:id="rId911" display="https://twitter.com/#!/accuchek_nl/status/1139099086320263170"/>
    <hyperlink ref="X331" r:id="rId912" display="https://twitter.com/#!/accuchek_nl/status/1139537223764840450"/>
    <hyperlink ref="X332" r:id="rId913" display="https://twitter.com/#!/accuchek_nl/status/1140156554009649152"/>
    <hyperlink ref="X333" r:id="rId914" display="https://twitter.com/#!/accuchek_nl/status/1140534292977635328"/>
    <hyperlink ref="X334" r:id="rId915" display="https://twitter.com/#!/accuchek_nl/status/1141281466443161601"/>
    <hyperlink ref="X335" r:id="rId916" display="https://twitter.com/#!/accuchek_nl/status/1141961447053778947"/>
    <hyperlink ref="X336" r:id="rId917" display="https://twitter.com/#!/nikimatts/status/1142388505915592704"/>
    <hyperlink ref="X337" r:id="rId918" display="https://twitter.com/#!/steelhoof/status/1136102590368763906"/>
    <hyperlink ref="X338" r:id="rId919" display="https://twitter.com/#!/steelhoof/status/1136286723900469248"/>
    <hyperlink ref="X339" r:id="rId920" display="https://twitter.com/#!/steelhoof/status/1136287947391553539"/>
    <hyperlink ref="X340" r:id="rId921" display="https://twitter.com/#!/steelhoof/status/1136456213309222913"/>
    <hyperlink ref="X341" r:id="rId922" display="https://twitter.com/#!/steelhoof/status/1136456213309222913"/>
    <hyperlink ref="X342" r:id="rId923" display="https://twitter.com/#!/steelhoof/status/1136456918560415745"/>
    <hyperlink ref="X343" r:id="rId924" display="https://twitter.com/#!/steelhoof/status/1136614941270560768"/>
    <hyperlink ref="X344" r:id="rId925" display="https://twitter.com/#!/steelhoof/status/1136614941270560768"/>
    <hyperlink ref="X345" r:id="rId926" display="https://twitter.com/#!/steelhoof/status/1136622420075302912"/>
    <hyperlink ref="X346" r:id="rId927" display="https://twitter.com/#!/steelhoof/status/1136651407619006466"/>
    <hyperlink ref="X347" r:id="rId928" display="https://twitter.com/#!/steelhoof/status/1136671752442875905"/>
    <hyperlink ref="X348" r:id="rId929" display="https://twitter.com/#!/accuchek_us/status/1136269988984164355"/>
    <hyperlink ref="X349" r:id="rId930" display="https://twitter.com/#!/accuchek_us/status/1136355014035816448"/>
    <hyperlink ref="X350" r:id="rId931" display="https://twitter.com/#!/mysugr/status/1136577869889581056"/>
    <hyperlink ref="X351" r:id="rId932" display="https://twitter.com/#!/accuchek_us/status/1134136607576076288"/>
    <hyperlink ref="X352" r:id="rId933" display="https://twitter.com/#!/accuchek_us/status/1138083399434813443"/>
    <hyperlink ref="X353" r:id="rId934" display="https://twitter.com/#!/mysugr/status/1136577869889581056"/>
    <hyperlink ref="X354" r:id="rId935" display="https://twitter.com/#!/mysugr/status/1136580243689496576"/>
    <hyperlink ref="X355" r:id="rId936" display="https://twitter.com/#!/mysugr/status/1141409111495598080"/>
    <hyperlink ref="X356" r:id="rId937" display="https://twitter.com/#!/mysugr/status/1142675656561614850"/>
    <hyperlink ref="X357" r:id="rId938" display="https://twitter.com/#!/mysugr/status/1136580243689496576"/>
    <hyperlink ref="X358" r:id="rId939" display="https://twitter.com/#!/mysugr/status/1141409111495598080"/>
    <hyperlink ref="X359" r:id="rId940" display="https://twitter.com/#!/mysugr/status/1142675656561614850"/>
    <hyperlink ref="AZ9" r:id="rId941" display="https://api.twitter.com/1.1/geo/id/008a6343d42a42f3.json"/>
    <hyperlink ref="AZ10" r:id="rId942" display="https://api.twitter.com/1.1/geo/id/008a6343d42a42f3.json"/>
    <hyperlink ref="AZ73" r:id="rId943" display="https://api.twitter.com/1.1/geo/id/d98e7ce217ade2c5.json"/>
    <hyperlink ref="AZ77" r:id="rId944" display="https://api.twitter.com/1.1/geo/id/d98e7ce217ade2c5.json"/>
    <hyperlink ref="AZ80" r:id="rId945" display="https://api.twitter.com/1.1/geo/id/d98e7ce217ade2c5.json"/>
    <hyperlink ref="AZ346" r:id="rId946" display="https://api.twitter.com/1.1/geo/id/d98e7ce217ade2c5.json"/>
  </hyperlinks>
  <printOptions/>
  <pageMargins left="0.7" right="0.7" top="0.75" bottom="0.75" header="0.3" footer="0.3"/>
  <pageSetup horizontalDpi="600" verticalDpi="600" orientation="portrait" r:id="rId950"/>
  <legacyDrawing r:id="rId948"/>
  <tableParts>
    <tablePart r:id="rId9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3163</v>
      </c>
      <c r="B1" s="13" t="s">
        <v>3644</v>
      </c>
      <c r="C1" s="13" t="s">
        <v>3645</v>
      </c>
      <c r="D1" s="13" t="s">
        <v>144</v>
      </c>
      <c r="E1" s="13" t="s">
        <v>3647</v>
      </c>
      <c r="F1" s="13" t="s">
        <v>3648</v>
      </c>
      <c r="G1" s="13" t="s">
        <v>3649</v>
      </c>
    </row>
    <row r="2" spans="1:7" ht="15">
      <c r="A2" s="78" t="s">
        <v>2711</v>
      </c>
      <c r="B2" s="78">
        <v>227</v>
      </c>
      <c r="C2" s="121">
        <v>0.034730722154222765</v>
      </c>
      <c r="D2" s="78" t="s">
        <v>3646</v>
      </c>
      <c r="E2" s="78"/>
      <c r="F2" s="78"/>
      <c r="G2" s="78"/>
    </row>
    <row r="3" spans="1:7" ht="15">
      <c r="A3" s="78" t="s">
        <v>2712</v>
      </c>
      <c r="B3" s="78">
        <v>80</v>
      </c>
      <c r="C3" s="121">
        <v>0.012239902080783354</v>
      </c>
      <c r="D3" s="78" t="s">
        <v>3646</v>
      </c>
      <c r="E3" s="78"/>
      <c r="F3" s="78"/>
      <c r="G3" s="78"/>
    </row>
    <row r="4" spans="1:7" ht="15">
      <c r="A4" s="78" t="s">
        <v>2713</v>
      </c>
      <c r="B4" s="78">
        <v>0</v>
      </c>
      <c r="C4" s="121">
        <v>0</v>
      </c>
      <c r="D4" s="78" t="s">
        <v>3646</v>
      </c>
      <c r="E4" s="78"/>
      <c r="F4" s="78"/>
      <c r="G4" s="78"/>
    </row>
    <row r="5" spans="1:7" ht="15">
      <c r="A5" s="78" t="s">
        <v>2714</v>
      </c>
      <c r="B5" s="78">
        <v>6229</v>
      </c>
      <c r="C5" s="121">
        <v>0.9530293757649939</v>
      </c>
      <c r="D5" s="78" t="s">
        <v>3646</v>
      </c>
      <c r="E5" s="78"/>
      <c r="F5" s="78"/>
      <c r="G5" s="78"/>
    </row>
    <row r="6" spans="1:7" ht="15">
      <c r="A6" s="78" t="s">
        <v>2715</v>
      </c>
      <c r="B6" s="78">
        <v>6536</v>
      </c>
      <c r="C6" s="121">
        <v>1</v>
      </c>
      <c r="D6" s="78" t="s">
        <v>3646</v>
      </c>
      <c r="E6" s="78"/>
      <c r="F6" s="78"/>
      <c r="G6" s="78"/>
    </row>
    <row r="7" spans="1:7" ht="15">
      <c r="A7" s="84" t="s">
        <v>2668</v>
      </c>
      <c r="B7" s="84">
        <v>75</v>
      </c>
      <c r="C7" s="122">
        <v>0.009887834669271628</v>
      </c>
      <c r="D7" s="84" t="s">
        <v>3646</v>
      </c>
      <c r="E7" s="84" t="b">
        <v>0</v>
      </c>
      <c r="F7" s="84" t="b">
        <v>0</v>
      </c>
      <c r="G7" s="84" t="b">
        <v>0</v>
      </c>
    </row>
    <row r="8" spans="1:7" ht="15">
      <c r="A8" s="84" t="s">
        <v>268</v>
      </c>
      <c r="B8" s="84">
        <v>72</v>
      </c>
      <c r="C8" s="122">
        <v>0.009891624604129137</v>
      </c>
      <c r="D8" s="84" t="s">
        <v>3646</v>
      </c>
      <c r="E8" s="84" t="b">
        <v>0</v>
      </c>
      <c r="F8" s="84" t="b">
        <v>0</v>
      </c>
      <c r="G8" s="84" t="b">
        <v>0</v>
      </c>
    </row>
    <row r="9" spans="1:7" ht="15">
      <c r="A9" s="84" t="s">
        <v>2716</v>
      </c>
      <c r="B9" s="84">
        <v>71</v>
      </c>
      <c r="C9" s="122">
        <v>0.009856147247348141</v>
      </c>
      <c r="D9" s="84" t="s">
        <v>3646</v>
      </c>
      <c r="E9" s="84" t="b">
        <v>0</v>
      </c>
      <c r="F9" s="84" t="b">
        <v>0</v>
      </c>
      <c r="G9" s="84" t="b">
        <v>0</v>
      </c>
    </row>
    <row r="10" spans="1:7" ht="15">
      <c r="A10" s="84" t="s">
        <v>2717</v>
      </c>
      <c r="B10" s="84">
        <v>69</v>
      </c>
      <c r="C10" s="122">
        <v>0.009780897410477567</v>
      </c>
      <c r="D10" s="84" t="s">
        <v>3646</v>
      </c>
      <c r="E10" s="84" t="b">
        <v>0</v>
      </c>
      <c r="F10" s="84" t="b">
        <v>0</v>
      </c>
      <c r="G10" s="84" t="b">
        <v>0</v>
      </c>
    </row>
    <row r="11" spans="1:7" ht="15">
      <c r="A11" s="84" t="s">
        <v>2718</v>
      </c>
      <c r="B11" s="84">
        <v>54</v>
      </c>
      <c r="C11" s="122">
        <v>0.01083429082344222</v>
      </c>
      <c r="D11" s="84" t="s">
        <v>3646</v>
      </c>
      <c r="E11" s="84" t="b">
        <v>0</v>
      </c>
      <c r="F11" s="84" t="b">
        <v>0</v>
      </c>
      <c r="G11" s="84" t="b">
        <v>0</v>
      </c>
    </row>
    <row r="12" spans="1:7" ht="15">
      <c r="A12" s="84" t="s">
        <v>2763</v>
      </c>
      <c r="B12" s="84">
        <v>48</v>
      </c>
      <c r="C12" s="122">
        <v>0.0090300908833435</v>
      </c>
      <c r="D12" s="84" t="s">
        <v>3646</v>
      </c>
      <c r="E12" s="84" t="b">
        <v>0</v>
      </c>
      <c r="F12" s="84" t="b">
        <v>0</v>
      </c>
      <c r="G12" s="84" t="b">
        <v>0</v>
      </c>
    </row>
    <row r="13" spans="1:7" ht="15">
      <c r="A13" s="84" t="s">
        <v>302</v>
      </c>
      <c r="B13" s="84">
        <v>43</v>
      </c>
      <c r="C13" s="122">
        <v>0.008089456416328552</v>
      </c>
      <c r="D13" s="84" t="s">
        <v>3646</v>
      </c>
      <c r="E13" s="84" t="b">
        <v>0</v>
      </c>
      <c r="F13" s="84" t="b">
        <v>0</v>
      </c>
      <c r="G13" s="84" t="b">
        <v>0</v>
      </c>
    </row>
    <row r="14" spans="1:7" ht="15">
      <c r="A14" s="84" t="s">
        <v>2765</v>
      </c>
      <c r="B14" s="84">
        <v>40</v>
      </c>
      <c r="C14" s="122">
        <v>0.007817792085156153</v>
      </c>
      <c r="D14" s="84" t="s">
        <v>3646</v>
      </c>
      <c r="E14" s="84" t="b">
        <v>0</v>
      </c>
      <c r="F14" s="84" t="b">
        <v>0</v>
      </c>
      <c r="G14" s="84" t="b">
        <v>0</v>
      </c>
    </row>
    <row r="15" spans="1:7" ht="15">
      <c r="A15" s="84" t="s">
        <v>343</v>
      </c>
      <c r="B15" s="84">
        <v>37</v>
      </c>
      <c r="C15" s="122">
        <v>0.008435440380743635</v>
      </c>
      <c r="D15" s="84" t="s">
        <v>3646</v>
      </c>
      <c r="E15" s="84" t="b">
        <v>0</v>
      </c>
      <c r="F15" s="84" t="b">
        <v>0</v>
      </c>
      <c r="G15" s="84" t="b">
        <v>0</v>
      </c>
    </row>
    <row r="16" spans="1:7" ht="15">
      <c r="A16" s="84" t="s">
        <v>2720</v>
      </c>
      <c r="B16" s="84">
        <v>36</v>
      </c>
      <c r="C16" s="122">
        <v>0.007419812890662976</v>
      </c>
      <c r="D16" s="84" t="s">
        <v>3646</v>
      </c>
      <c r="E16" s="84" t="b">
        <v>0</v>
      </c>
      <c r="F16" s="84" t="b">
        <v>0</v>
      </c>
      <c r="G16" s="84" t="b">
        <v>0</v>
      </c>
    </row>
    <row r="17" spans="1:7" ht="15">
      <c r="A17" s="84" t="s">
        <v>2722</v>
      </c>
      <c r="B17" s="84">
        <v>35</v>
      </c>
      <c r="C17" s="122">
        <v>0.007313475377451763</v>
      </c>
      <c r="D17" s="84" t="s">
        <v>3646</v>
      </c>
      <c r="E17" s="84" t="b">
        <v>0</v>
      </c>
      <c r="F17" s="84" t="b">
        <v>0</v>
      </c>
      <c r="G17" s="84" t="b">
        <v>0</v>
      </c>
    </row>
    <row r="18" spans="1:7" ht="15">
      <c r="A18" s="84" t="s">
        <v>2729</v>
      </c>
      <c r="B18" s="84">
        <v>35</v>
      </c>
      <c r="C18" s="122">
        <v>0.01082101596960469</v>
      </c>
      <c r="D18" s="84" t="s">
        <v>3646</v>
      </c>
      <c r="E18" s="84" t="b">
        <v>0</v>
      </c>
      <c r="F18" s="84" t="b">
        <v>0</v>
      </c>
      <c r="G18" s="84" t="b">
        <v>0</v>
      </c>
    </row>
    <row r="19" spans="1:7" ht="15">
      <c r="A19" s="84" t="s">
        <v>2764</v>
      </c>
      <c r="B19" s="84">
        <v>34</v>
      </c>
      <c r="C19" s="122">
        <v>0.00720424641444099</v>
      </c>
      <c r="D19" s="84" t="s">
        <v>3646</v>
      </c>
      <c r="E19" s="84" t="b">
        <v>0</v>
      </c>
      <c r="F19" s="84" t="b">
        <v>0</v>
      </c>
      <c r="G19" s="84" t="b">
        <v>0</v>
      </c>
    </row>
    <row r="20" spans="1:7" ht="15">
      <c r="A20" s="84" t="s">
        <v>2723</v>
      </c>
      <c r="B20" s="84">
        <v>32</v>
      </c>
      <c r="C20" s="122">
        <v>0.007526898921947663</v>
      </c>
      <c r="D20" s="84" t="s">
        <v>3646</v>
      </c>
      <c r="E20" s="84" t="b">
        <v>0</v>
      </c>
      <c r="F20" s="84" t="b">
        <v>0</v>
      </c>
      <c r="G20" s="84" t="b">
        <v>0</v>
      </c>
    </row>
    <row r="21" spans="1:7" ht="15">
      <c r="A21" s="84" t="s">
        <v>2730</v>
      </c>
      <c r="B21" s="84">
        <v>31</v>
      </c>
      <c r="C21" s="122">
        <v>0.007661144699664949</v>
      </c>
      <c r="D21" s="84" t="s">
        <v>3646</v>
      </c>
      <c r="E21" s="84" t="b">
        <v>0</v>
      </c>
      <c r="F21" s="84" t="b">
        <v>0</v>
      </c>
      <c r="G21" s="84" t="b">
        <v>0</v>
      </c>
    </row>
    <row r="22" spans="1:7" ht="15">
      <c r="A22" s="84" t="s">
        <v>2721</v>
      </c>
      <c r="B22" s="84">
        <v>29</v>
      </c>
      <c r="C22" s="122">
        <v>0.006611561379501768</v>
      </c>
      <c r="D22" s="84" t="s">
        <v>3646</v>
      </c>
      <c r="E22" s="84" t="b">
        <v>0</v>
      </c>
      <c r="F22" s="84" t="b">
        <v>0</v>
      </c>
      <c r="G22" s="84" t="b">
        <v>0</v>
      </c>
    </row>
    <row r="23" spans="1:7" ht="15">
      <c r="A23" s="84" t="s">
        <v>2766</v>
      </c>
      <c r="B23" s="84">
        <v>29</v>
      </c>
      <c r="C23" s="122">
        <v>0.006611561379501768</v>
      </c>
      <c r="D23" s="84" t="s">
        <v>3646</v>
      </c>
      <c r="E23" s="84" t="b">
        <v>0</v>
      </c>
      <c r="F23" s="84" t="b">
        <v>0</v>
      </c>
      <c r="G23" s="84" t="b">
        <v>0</v>
      </c>
    </row>
    <row r="24" spans="1:7" ht="15">
      <c r="A24" s="84" t="s">
        <v>3164</v>
      </c>
      <c r="B24" s="84">
        <v>24</v>
      </c>
      <c r="C24" s="122">
        <v>0.006142514825217213</v>
      </c>
      <c r="D24" s="84" t="s">
        <v>3646</v>
      </c>
      <c r="E24" s="84" t="b">
        <v>0</v>
      </c>
      <c r="F24" s="84" t="b">
        <v>0</v>
      </c>
      <c r="G24" s="84" t="b">
        <v>0</v>
      </c>
    </row>
    <row r="25" spans="1:7" ht="15">
      <c r="A25" s="84" t="s">
        <v>2767</v>
      </c>
      <c r="B25" s="84">
        <v>24</v>
      </c>
      <c r="C25" s="122">
        <v>0.005931208799740606</v>
      </c>
      <c r="D25" s="84" t="s">
        <v>3646</v>
      </c>
      <c r="E25" s="84" t="b">
        <v>0</v>
      </c>
      <c r="F25" s="84" t="b">
        <v>0</v>
      </c>
      <c r="G25" s="84" t="b">
        <v>0</v>
      </c>
    </row>
    <row r="26" spans="1:7" ht="15">
      <c r="A26" s="84" t="s">
        <v>2746</v>
      </c>
      <c r="B26" s="84">
        <v>23</v>
      </c>
      <c r="C26" s="122">
        <v>0.006486622482711955</v>
      </c>
      <c r="D26" s="84" t="s">
        <v>3646</v>
      </c>
      <c r="E26" s="84" t="b">
        <v>0</v>
      </c>
      <c r="F26" s="84" t="b">
        <v>0</v>
      </c>
      <c r="G26" s="84" t="b">
        <v>0</v>
      </c>
    </row>
    <row r="27" spans="1:7" ht="15">
      <c r="A27" s="84" t="s">
        <v>3165</v>
      </c>
      <c r="B27" s="84">
        <v>23</v>
      </c>
      <c r="C27" s="122">
        <v>0.005783124105101438</v>
      </c>
      <c r="D27" s="84" t="s">
        <v>3646</v>
      </c>
      <c r="E27" s="84" t="b">
        <v>0</v>
      </c>
      <c r="F27" s="84" t="b">
        <v>0</v>
      </c>
      <c r="G27" s="84" t="b">
        <v>0</v>
      </c>
    </row>
    <row r="28" spans="1:7" ht="15">
      <c r="A28" s="84" t="s">
        <v>2804</v>
      </c>
      <c r="B28" s="84">
        <v>22</v>
      </c>
      <c r="C28" s="122">
        <v>0.005842809855737932</v>
      </c>
      <c r="D28" s="84" t="s">
        <v>3646</v>
      </c>
      <c r="E28" s="84" t="b">
        <v>0</v>
      </c>
      <c r="F28" s="84" t="b">
        <v>0</v>
      </c>
      <c r="G28" s="84" t="b">
        <v>0</v>
      </c>
    </row>
    <row r="29" spans="1:7" ht="15">
      <c r="A29" s="84" t="s">
        <v>3166</v>
      </c>
      <c r="B29" s="84">
        <v>21</v>
      </c>
      <c r="C29" s="122">
        <v>0.005473552081537108</v>
      </c>
      <c r="D29" s="84" t="s">
        <v>3646</v>
      </c>
      <c r="E29" s="84" t="b">
        <v>1</v>
      </c>
      <c r="F29" s="84" t="b">
        <v>0</v>
      </c>
      <c r="G29" s="84" t="b">
        <v>0</v>
      </c>
    </row>
    <row r="30" spans="1:7" ht="15">
      <c r="A30" s="84" t="s">
        <v>3167</v>
      </c>
      <c r="B30" s="84">
        <v>20</v>
      </c>
      <c r="C30" s="122">
        <v>0.008117143885038204</v>
      </c>
      <c r="D30" s="84" t="s">
        <v>3646</v>
      </c>
      <c r="E30" s="84" t="b">
        <v>0</v>
      </c>
      <c r="F30" s="84" t="b">
        <v>0</v>
      </c>
      <c r="G30" s="84" t="b">
        <v>0</v>
      </c>
    </row>
    <row r="31" spans="1:7" ht="15">
      <c r="A31" s="84" t="s">
        <v>3168</v>
      </c>
      <c r="B31" s="84">
        <v>19</v>
      </c>
      <c r="C31" s="122">
        <v>0.005475068240628277</v>
      </c>
      <c r="D31" s="84" t="s">
        <v>3646</v>
      </c>
      <c r="E31" s="84" t="b">
        <v>1</v>
      </c>
      <c r="F31" s="84" t="b">
        <v>0</v>
      </c>
      <c r="G31" s="84" t="b">
        <v>0</v>
      </c>
    </row>
    <row r="32" spans="1:7" ht="15">
      <c r="A32" s="84" t="s">
        <v>3169</v>
      </c>
      <c r="B32" s="84">
        <v>19</v>
      </c>
      <c r="C32" s="122">
        <v>0.005144677106508711</v>
      </c>
      <c r="D32" s="84" t="s">
        <v>3646</v>
      </c>
      <c r="E32" s="84" t="b">
        <v>0</v>
      </c>
      <c r="F32" s="84" t="b">
        <v>0</v>
      </c>
      <c r="G32" s="84" t="b">
        <v>0</v>
      </c>
    </row>
    <row r="33" spans="1:7" ht="15">
      <c r="A33" s="84" t="s">
        <v>3170</v>
      </c>
      <c r="B33" s="84">
        <v>19</v>
      </c>
      <c r="C33" s="122">
        <v>0.005475068240628277</v>
      </c>
      <c r="D33" s="84" t="s">
        <v>3646</v>
      </c>
      <c r="E33" s="84" t="b">
        <v>0</v>
      </c>
      <c r="F33" s="84" t="b">
        <v>0</v>
      </c>
      <c r="G33" s="84" t="b">
        <v>0</v>
      </c>
    </row>
    <row r="34" spans="1:7" ht="15">
      <c r="A34" s="84" t="s">
        <v>3171</v>
      </c>
      <c r="B34" s="84">
        <v>18</v>
      </c>
      <c r="C34" s="122">
        <v>0.004972380798069527</v>
      </c>
      <c r="D34" s="84" t="s">
        <v>3646</v>
      </c>
      <c r="E34" s="84" t="b">
        <v>0</v>
      </c>
      <c r="F34" s="84" t="b">
        <v>0</v>
      </c>
      <c r="G34" s="84" t="b">
        <v>0</v>
      </c>
    </row>
    <row r="35" spans="1:7" ht="15">
      <c r="A35" s="84" t="s">
        <v>3172</v>
      </c>
      <c r="B35" s="84">
        <v>18</v>
      </c>
      <c r="C35" s="122">
        <v>0.004972380798069527</v>
      </c>
      <c r="D35" s="84" t="s">
        <v>3646</v>
      </c>
      <c r="E35" s="84" t="b">
        <v>0</v>
      </c>
      <c r="F35" s="84" t="b">
        <v>0</v>
      </c>
      <c r="G35" s="84" t="b">
        <v>0</v>
      </c>
    </row>
    <row r="36" spans="1:7" ht="15">
      <c r="A36" s="84" t="s">
        <v>3173</v>
      </c>
      <c r="B36" s="84">
        <v>18</v>
      </c>
      <c r="C36" s="122">
        <v>0.004972380798069527</v>
      </c>
      <c r="D36" s="84" t="s">
        <v>3646</v>
      </c>
      <c r="E36" s="84" t="b">
        <v>0</v>
      </c>
      <c r="F36" s="84" t="b">
        <v>0</v>
      </c>
      <c r="G36" s="84" t="b">
        <v>0</v>
      </c>
    </row>
    <row r="37" spans="1:7" ht="15">
      <c r="A37" s="84" t="s">
        <v>3174</v>
      </c>
      <c r="B37" s="84">
        <v>18</v>
      </c>
      <c r="C37" s="122">
        <v>0.004972380798069527</v>
      </c>
      <c r="D37" s="84" t="s">
        <v>3646</v>
      </c>
      <c r="E37" s="84" t="b">
        <v>0</v>
      </c>
      <c r="F37" s="84" t="b">
        <v>0</v>
      </c>
      <c r="G37" s="84" t="b">
        <v>0</v>
      </c>
    </row>
    <row r="38" spans="1:7" ht="15">
      <c r="A38" s="84" t="s">
        <v>3175</v>
      </c>
      <c r="B38" s="84">
        <v>17</v>
      </c>
      <c r="C38" s="122">
        <v>0.004794460095917532</v>
      </c>
      <c r="D38" s="84" t="s">
        <v>3646</v>
      </c>
      <c r="E38" s="84" t="b">
        <v>0</v>
      </c>
      <c r="F38" s="84" t="b">
        <v>0</v>
      </c>
      <c r="G38" s="84" t="b">
        <v>0</v>
      </c>
    </row>
    <row r="39" spans="1:7" ht="15">
      <c r="A39" s="84" t="s">
        <v>3176</v>
      </c>
      <c r="B39" s="84">
        <v>17</v>
      </c>
      <c r="C39" s="122">
        <v>0.004794460095917532</v>
      </c>
      <c r="D39" s="84" t="s">
        <v>3646</v>
      </c>
      <c r="E39" s="84" t="b">
        <v>0</v>
      </c>
      <c r="F39" s="84" t="b">
        <v>0</v>
      </c>
      <c r="G39" s="84" t="b">
        <v>0</v>
      </c>
    </row>
    <row r="40" spans="1:7" ht="15">
      <c r="A40" s="84" t="s">
        <v>3177</v>
      </c>
      <c r="B40" s="84">
        <v>17</v>
      </c>
      <c r="C40" s="122">
        <v>0.004794460095917532</v>
      </c>
      <c r="D40" s="84" t="s">
        <v>3646</v>
      </c>
      <c r="E40" s="84" t="b">
        <v>0</v>
      </c>
      <c r="F40" s="84" t="b">
        <v>0</v>
      </c>
      <c r="G40" s="84" t="b">
        <v>0</v>
      </c>
    </row>
    <row r="41" spans="1:7" ht="15">
      <c r="A41" s="84" t="s">
        <v>2744</v>
      </c>
      <c r="B41" s="84">
        <v>17</v>
      </c>
      <c r="C41" s="122">
        <v>0.004794460095917532</v>
      </c>
      <c r="D41" s="84" t="s">
        <v>3646</v>
      </c>
      <c r="E41" s="84" t="b">
        <v>0</v>
      </c>
      <c r="F41" s="84" t="b">
        <v>0</v>
      </c>
      <c r="G41" s="84" t="b">
        <v>0</v>
      </c>
    </row>
    <row r="42" spans="1:7" ht="15">
      <c r="A42" s="84" t="s">
        <v>3178</v>
      </c>
      <c r="B42" s="84">
        <v>16</v>
      </c>
      <c r="C42" s="122">
        <v>0.004610583781581707</v>
      </c>
      <c r="D42" s="84" t="s">
        <v>3646</v>
      </c>
      <c r="E42" s="84" t="b">
        <v>0</v>
      </c>
      <c r="F42" s="84" t="b">
        <v>0</v>
      </c>
      <c r="G42" s="84" t="b">
        <v>0</v>
      </c>
    </row>
    <row r="43" spans="1:7" ht="15">
      <c r="A43" s="84" t="s">
        <v>282</v>
      </c>
      <c r="B43" s="84">
        <v>16</v>
      </c>
      <c r="C43" s="122">
        <v>0.004610583781581707</v>
      </c>
      <c r="D43" s="84" t="s">
        <v>3646</v>
      </c>
      <c r="E43" s="84" t="b">
        <v>0</v>
      </c>
      <c r="F43" s="84" t="b">
        <v>0</v>
      </c>
      <c r="G43" s="84" t="b">
        <v>0</v>
      </c>
    </row>
    <row r="44" spans="1:7" ht="15">
      <c r="A44" s="84" t="s">
        <v>2739</v>
      </c>
      <c r="B44" s="84">
        <v>16</v>
      </c>
      <c r="C44" s="122">
        <v>0.004610583781581707</v>
      </c>
      <c r="D44" s="84" t="s">
        <v>3646</v>
      </c>
      <c r="E44" s="84" t="b">
        <v>0</v>
      </c>
      <c r="F44" s="84" t="b">
        <v>0</v>
      </c>
      <c r="G44" s="84" t="b">
        <v>0</v>
      </c>
    </row>
    <row r="45" spans="1:7" ht="15">
      <c r="A45" s="84" t="s">
        <v>2740</v>
      </c>
      <c r="B45" s="84">
        <v>16</v>
      </c>
      <c r="C45" s="122">
        <v>0.004610583781581707</v>
      </c>
      <c r="D45" s="84" t="s">
        <v>3646</v>
      </c>
      <c r="E45" s="84" t="b">
        <v>0</v>
      </c>
      <c r="F45" s="84" t="b">
        <v>0</v>
      </c>
      <c r="G45" s="84" t="b">
        <v>0</v>
      </c>
    </row>
    <row r="46" spans="1:7" ht="15">
      <c r="A46" s="84" t="s">
        <v>2741</v>
      </c>
      <c r="B46" s="84">
        <v>16</v>
      </c>
      <c r="C46" s="122">
        <v>0.004610583781581707</v>
      </c>
      <c r="D46" s="84" t="s">
        <v>3646</v>
      </c>
      <c r="E46" s="84" t="b">
        <v>0</v>
      </c>
      <c r="F46" s="84" t="b">
        <v>0</v>
      </c>
      <c r="G46" s="84" t="b">
        <v>0</v>
      </c>
    </row>
    <row r="47" spans="1:7" ht="15">
      <c r="A47" s="84" t="s">
        <v>2742</v>
      </c>
      <c r="B47" s="84">
        <v>16</v>
      </c>
      <c r="C47" s="122">
        <v>0.004610583781581707</v>
      </c>
      <c r="D47" s="84" t="s">
        <v>3646</v>
      </c>
      <c r="E47" s="84" t="b">
        <v>0</v>
      </c>
      <c r="F47" s="84" t="b">
        <v>0</v>
      </c>
      <c r="G47" s="84" t="b">
        <v>0</v>
      </c>
    </row>
    <row r="48" spans="1:7" ht="15">
      <c r="A48" s="84" t="s">
        <v>2743</v>
      </c>
      <c r="B48" s="84">
        <v>16</v>
      </c>
      <c r="C48" s="122">
        <v>0.004610583781581707</v>
      </c>
      <c r="D48" s="84" t="s">
        <v>3646</v>
      </c>
      <c r="E48" s="84" t="b">
        <v>0</v>
      </c>
      <c r="F48" s="84" t="b">
        <v>0</v>
      </c>
      <c r="G48" s="84" t="b">
        <v>0</v>
      </c>
    </row>
    <row r="49" spans="1:7" ht="15">
      <c r="A49" s="84" t="s">
        <v>3179</v>
      </c>
      <c r="B49" s="84">
        <v>16</v>
      </c>
      <c r="C49" s="122">
        <v>0.004610583781581707</v>
      </c>
      <c r="D49" s="84" t="s">
        <v>3646</v>
      </c>
      <c r="E49" s="84" t="b">
        <v>0</v>
      </c>
      <c r="F49" s="84" t="b">
        <v>0</v>
      </c>
      <c r="G49" s="84" t="b">
        <v>0</v>
      </c>
    </row>
    <row r="50" spans="1:7" ht="15">
      <c r="A50" s="84" t="s">
        <v>3180</v>
      </c>
      <c r="B50" s="84">
        <v>16</v>
      </c>
      <c r="C50" s="122">
        <v>0.004610583781581707</v>
      </c>
      <c r="D50" s="84" t="s">
        <v>3646</v>
      </c>
      <c r="E50" s="84" t="b">
        <v>0</v>
      </c>
      <c r="F50" s="84" t="b">
        <v>0</v>
      </c>
      <c r="G50" s="84" t="b">
        <v>0</v>
      </c>
    </row>
    <row r="51" spans="1:7" ht="15">
      <c r="A51" s="84" t="s">
        <v>3181</v>
      </c>
      <c r="B51" s="84">
        <v>15</v>
      </c>
      <c r="C51" s="122">
        <v>0.00442037915776865</v>
      </c>
      <c r="D51" s="84" t="s">
        <v>3646</v>
      </c>
      <c r="E51" s="84" t="b">
        <v>0</v>
      </c>
      <c r="F51" s="84" t="b">
        <v>0</v>
      </c>
      <c r="G51" s="84" t="b">
        <v>0</v>
      </c>
    </row>
    <row r="52" spans="1:7" ht="15">
      <c r="A52" s="84" t="s">
        <v>2783</v>
      </c>
      <c r="B52" s="84">
        <v>15</v>
      </c>
      <c r="C52" s="122">
        <v>0.00442037915776865</v>
      </c>
      <c r="D52" s="84" t="s">
        <v>3646</v>
      </c>
      <c r="E52" s="84" t="b">
        <v>0</v>
      </c>
      <c r="F52" s="84" t="b">
        <v>0</v>
      </c>
      <c r="G52" s="84" t="b">
        <v>0</v>
      </c>
    </row>
    <row r="53" spans="1:7" ht="15">
      <c r="A53" s="84" t="s">
        <v>3182</v>
      </c>
      <c r="B53" s="84">
        <v>14</v>
      </c>
      <c r="C53" s="122">
        <v>0.004223423730060046</v>
      </c>
      <c r="D53" s="84" t="s">
        <v>3646</v>
      </c>
      <c r="E53" s="84" t="b">
        <v>0</v>
      </c>
      <c r="F53" s="84" t="b">
        <v>0</v>
      </c>
      <c r="G53" s="84" t="b">
        <v>0</v>
      </c>
    </row>
    <row r="54" spans="1:7" ht="15">
      <c r="A54" s="84" t="s">
        <v>2724</v>
      </c>
      <c r="B54" s="84">
        <v>14</v>
      </c>
      <c r="C54" s="122">
        <v>0.004223423730060046</v>
      </c>
      <c r="D54" s="84" t="s">
        <v>3646</v>
      </c>
      <c r="E54" s="84" t="b">
        <v>0</v>
      </c>
      <c r="F54" s="84" t="b">
        <v>0</v>
      </c>
      <c r="G54" s="84" t="b">
        <v>0</v>
      </c>
    </row>
    <row r="55" spans="1:7" ht="15">
      <c r="A55" s="84" t="s">
        <v>2782</v>
      </c>
      <c r="B55" s="84">
        <v>14</v>
      </c>
      <c r="C55" s="122">
        <v>0.004223423730060046</v>
      </c>
      <c r="D55" s="84" t="s">
        <v>3646</v>
      </c>
      <c r="E55" s="84" t="b">
        <v>0</v>
      </c>
      <c r="F55" s="84" t="b">
        <v>0</v>
      </c>
      <c r="G55" s="84" t="b">
        <v>0</v>
      </c>
    </row>
    <row r="56" spans="1:7" ht="15">
      <c r="A56" s="84" t="s">
        <v>2727</v>
      </c>
      <c r="B56" s="84">
        <v>13</v>
      </c>
      <c r="C56" s="122">
        <v>0.004124525132392523</v>
      </c>
      <c r="D56" s="84" t="s">
        <v>3646</v>
      </c>
      <c r="E56" s="84" t="b">
        <v>1</v>
      </c>
      <c r="F56" s="84" t="b">
        <v>0</v>
      </c>
      <c r="G56" s="84" t="b">
        <v>0</v>
      </c>
    </row>
    <row r="57" spans="1:7" ht="15">
      <c r="A57" s="84" t="s">
        <v>2780</v>
      </c>
      <c r="B57" s="84">
        <v>13</v>
      </c>
      <c r="C57" s="122">
        <v>0.004124525132392523</v>
      </c>
      <c r="D57" s="84" t="s">
        <v>3646</v>
      </c>
      <c r="E57" s="84" t="b">
        <v>0</v>
      </c>
      <c r="F57" s="84" t="b">
        <v>0</v>
      </c>
      <c r="G57" s="84" t="b">
        <v>0</v>
      </c>
    </row>
    <row r="58" spans="1:7" ht="15">
      <c r="A58" s="84" t="s">
        <v>2787</v>
      </c>
      <c r="B58" s="84">
        <v>13</v>
      </c>
      <c r="C58" s="122">
        <v>0.0040192345029960285</v>
      </c>
      <c r="D58" s="84" t="s">
        <v>3646</v>
      </c>
      <c r="E58" s="84" t="b">
        <v>0</v>
      </c>
      <c r="F58" s="84" t="b">
        <v>0</v>
      </c>
      <c r="G58" s="84" t="b">
        <v>0</v>
      </c>
    </row>
    <row r="59" spans="1:7" ht="15">
      <c r="A59" s="84" t="s">
        <v>2751</v>
      </c>
      <c r="B59" s="84">
        <v>12</v>
      </c>
      <c r="C59" s="122">
        <v>0.0038072539683623287</v>
      </c>
      <c r="D59" s="84" t="s">
        <v>3646</v>
      </c>
      <c r="E59" s="84" t="b">
        <v>0</v>
      </c>
      <c r="F59" s="84" t="b">
        <v>0</v>
      </c>
      <c r="G59" s="84" t="b">
        <v>0</v>
      </c>
    </row>
    <row r="60" spans="1:7" ht="15">
      <c r="A60" s="84" t="s">
        <v>2749</v>
      </c>
      <c r="B60" s="84">
        <v>12</v>
      </c>
      <c r="C60" s="122">
        <v>0.003912906981100632</v>
      </c>
      <c r="D60" s="84" t="s">
        <v>3646</v>
      </c>
      <c r="E60" s="84" t="b">
        <v>0</v>
      </c>
      <c r="F60" s="84" t="b">
        <v>0</v>
      </c>
      <c r="G60" s="84" t="b">
        <v>0</v>
      </c>
    </row>
    <row r="61" spans="1:7" ht="15">
      <c r="A61" s="84" t="s">
        <v>2747</v>
      </c>
      <c r="B61" s="84">
        <v>12</v>
      </c>
      <c r="C61" s="122">
        <v>0.003912906981100632</v>
      </c>
      <c r="D61" s="84" t="s">
        <v>3646</v>
      </c>
      <c r="E61" s="84" t="b">
        <v>0</v>
      </c>
      <c r="F61" s="84" t="b">
        <v>0</v>
      </c>
      <c r="G61" s="84" t="b">
        <v>0</v>
      </c>
    </row>
    <row r="62" spans="1:7" ht="15">
      <c r="A62" s="84" t="s">
        <v>3183</v>
      </c>
      <c r="B62" s="84">
        <v>12</v>
      </c>
      <c r="C62" s="122">
        <v>0.0038072539683623287</v>
      </c>
      <c r="D62" s="84" t="s">
        <v>3646</v>
      </c>
      <c r="E62" s="84" t="b">
        <v>0</v>
      </c>
      <c r="F62" s="84" t="b">
        <v>0</v>
      </c>
      <c r="G62" s="84" t="b">
        <v>0</v>
      </c>
    </row>
    <row r="63" spans="1:7" ht="15">
      <c r="A63" s="84" t="s">
        <v>3184</v>
      </c>
      <c r="B63" s="84">
        <v>12</v>
      </c>
      <c r="C63" s="122">
        <v>0.0038072539683623287</v>
      </c>
      <c r="D63" s="84" t="s">
        <v>3646</v>
      </c>
      <c r="E63" s="84" t="b">
        <v>0</v>
      </c>
      <c r="F63" s="84" t="b">
        <v>0</v>
      </c>
      <c r="G63" s="84" t="b">
        <v>0</v>
      </c>
    </row>
    <row r="64" spans="1:7" ht="15">
      <c r="A64" s="84" t="s">
        <v>3185</v>
      </c>
      <c r="B64" s="84">
        <v>12</v>
      </c>
      <c r="C64" s="122">
        <v>0.0038072539683623287</v>
      </c>
      <c r="D64" s="84" t="s">
        <v>3646</v>
      </c>
      <c r="E64" s="84" t="b">
        <v>0</v>
      </c>
      <c r="F64" s="84" t="b">
        <v>0</v>
      </c>
      <c r="G64" s="84" t="b">
        <v>0</v>
      </c>
    </row>
    <row r="65" spans="1:7" ht="15">
      <c r="A65" s="84" t="s">
        <v>2725</v>
      </c>
      <c r="B65" s="84">
        <v>11</v>
      </c>
      <c r="C65" s="122">
        <v>0.003586831399342246</v>
      </c>
      <c r="D65" s="84" t="s">
        <v>3646</v>
      </c>
      <c r="E65" s="84" t="b">
        <v>0</v>
      </c>
      <c r="F65" s="84" t="b">
        <v>1</v>
      </c>
      <c r="G65" s="84" t="b">
        <v>0</v>
      </c>
    </row>
    <row r="66" spans="1:7" ht="15">
      <c r="A66" s="84" t="s">
        <v>296</v>
      </c>
      <c r="B66" s="84">
        <v>11</v>
      </c>
      <c r="C66" s="122">
        <v>0.003586831399342246</v>
      </c>
      <c r="D66" s="84" t="s">
        <v>3646</v>
      </c>
      <c r="E66" s="84" t="b">
        <v>0</v>
      </c>
      <c r="F66" s="84" t="b">
        <v>0</v>
      </c>
      <c r="G66" s="84" t="b">
        <v>0</v>
      </c>
    </row>
    <row r="67" spans="1:7" ht="15">
      <c r="A67" s="84" t="s">
        <v>2726</v>
      </c>
      <c r="B67" s="84">
        <v>11</v>
      </c>
      <c r="C67" s="122">
        <v>0.003586831399342246</v>
      </c>
      <c r="D67" s="84" t="s">
        <v>3646</v>
      </c>
      <c r="E67" s="84" t="b">
        <v>0</v>
      </c>
      <c r="F67" s="84" t="b">
        <v>0</v>
      </c>
      <c r="G67" s="84" t="b">
        <v>0</v>
      </c>
    </row>
    <row r="68" spans="1:7" ht="15">
      <c r="A68" s="84" t="s">
        <v>2733</v>
      </c>
      <c r="B68" s="84">
        <v>11</v>
      </c>
      <c r="C68" s="122">
        <v>0.003586831399342246</v>
      </c>
      <c r="D68" s="84" t="s">
        <v>3646</v>
      </c>
      <c r="E68" s="84" t="b">
        <v>0</v>
      </c>
      <c r="F68" s="84" t="b">
        <v>0</v>
      </c>
      <c r="G68" s="84" t="b">
        <v>0</v>
      </c>
    </row>
    <row r="69" spans="1:7" ht="15">
      <c r="A69" s="84" t="s">
        <v>3186</v>
      </c>
      <c r="B69" s="84">
        <v>11</v>
      </c>
      <c r="C69" s="122">
        <v>0.003586831399342246</v>
      </c>
      <c r="D69" s="84" t="s">
        <v>3646</v>
      </c>
      <c r="E69" s="84" t="b">
        <v>0</v>
      </c>
      <c r="F69" s="84" t="b">
        <v>0</v>
      </c>
      <c r="G69" s="84" t="b">
        <v>0</v>
      </c>
    </row>
    <row r="70" spans="1:7" ht="15">
      <c r="A70" s="84" t="s">
        <v>3187</v>
      </c>
      <c r="B70" s="84">
        <v>11</v>
      </c>
      <c r="C70" s="122">
        <v>0.003586831399342246</v>
      </c>
      <c r="D70" s="84" t="s">
        <v>3646</v>
      </c>
      <c r="E70" s="84" t="b">
        <v>0</v>
      </c>
      <c r="F70" s="84" t="b">
        <v>0</v>
      </c>
      <c r="G70" s="84" t="b">
        <v>0</v>
      </c>
    </row>
    <row r="71" spans="1:7" ht="15">
      <c r="A71" s="84" t="s">
        <v>3188</v>
      </c>
      <c r="B71" s="84">
        <v>11</v>
      </c>
      <c r="C71" s="122">
        <v>0.004261494908783158</v>
      </c>
      <c r="D71" s="84" t="s">
        <v>3646</v>
      </c>
      <c r="E71" s="84" t="b">
        <v>0</v>
      </c>
      <c r="F71" s="84" t="b">
        <v>0</v>
      </c>
      <c r="G71" s="84" t="b">
        <v>0</v>
      </c>
    </row>
    <row r="72" spans="1:7" ht="15">
      <c r="A72" s="84" t="s">
        <v>2737</v>
      </c>
      <c r="B72" s="84">
        <v>11</v>
      </c>
      <c r="C72" s="122">
        <v>0.003586831399342246</v>
      </c>
      <c r="D72" s="84" t="s">
        <v>3646</v>
      </c>
      <c r="E72" s="84" t="b">
        <v>0</v>
      </c>
      <c r="F72" s="84" t="b">
        <v>0</v>
      </c>
      <c r="G72" s="84" t="b">
        <v>0</v>
      </c>
    </row>
    <row r="73" spans="1:7" ht="15">
      <c r="A73" s="84" t="s">
        <v>718</v>
      </c>
      <c r="B73" s="84">
        <v>10</v>
      </c>
      <c r="C73" s="122">
        <v>0.003357197302109081</v>
      </c>
      <c r="D73" s="84" t="s">
        <v>3646</v>
      </c>
      <c r="E73" s="84" t="b">
        <v>0</v>
      </c>
      <c r="F73" s="84" t="b">
        <v>0</v>
      </c>
      <c r="G73" s="84" t="b">
        <v>0</v>
      </c>
    </row>
    <row r="74" spans="1:7" ht="15">
      <c r="A74" s="84" t="s">
        <v>2748</v>
      </c>
      <c r="B74" s="84">
        <v>10</v>
      </c>
      <c r="C74" s="122">
        <v>0.003582989503898588</v>
      </c>
      <c r="D74" s="84" t="s">
        <v>3646</v>
      </c>
      <c r="E74" s="84" t="b">
        <v>0</v>
      </c>
      <c r="F74" s="84" t="b">
        <v>0</v>
      </c>
      <c r="G74" s="84" t="b">
        <v>0</v>
      </c>
    </row>
    <row r="75" spans="1:7" ht="15">
      <c r="A75" s="84" t="s">
        <v>306</v>
      </c>
      <c r="B75" s="84">
        <v>10</v>
      </c>
      <c r="C75" s="122">
        <v>0.003582989503898588</v>
      </c>
      <c r="D75" s="84" t="s">
        <v>3646</v>
      </c>
      <c r="E75" s="84" t="b">
        <v>0</v>
      </c>
      <c r="F75" s="84" t="b">
        <v>0</v>
      </c>
      <c r="G75" s="84" t="b">
        <v>0</v>
      </c>
    </row>
    <row r="76" spans="1:7" ht="15">
      <c r="A76" s="84" t="s">
        <v>3189</v>
      </c>
      <c r="B76" s="84">
        <v>10</v>
      </c>
      <c r="C76" s="122">
        <v>0.0034638084171153137</v>
      </c>
      <c r="D76" s="84" t="s">
        <v>3646</v>
      </c>
      <c r="E76" s="84" t="b">
        <v>0</v>
      </c>
      <c r="F76" s="84" t="b">
        <v>0</v>
      </c>
      <c r="G76" s="84" t="b">
        <v>0</v>
      </c>
    </row>
    <row r="77" spans="1:7" ht="15">
      <c r="A77" s="84" t="s">
        <v>3190</v>
      </c>
      <c r="B77" s="84">
        <v>10</v>
      </c>
      <c r="C77" s="122">
        <v>0.003357197302109081</v>
      </c>
      <c r="D77" s="84" t="s">
        <v>3646</v>
      </c>
      <c r="E77" s="84" t="b">
        <v>0</v>
      </c>
      <c r="F77" s="84" t="b">
        <v>0</v>
      </c>
      <c r="G77" s="84" t="b">
        <v>0</v>
      </c>
    </row>
    <row r="78" spans="1:7" ht="15">
      <c r="A78" s="84" t="s">
        <v>3191</v>
      </c>
      <c r="B78" s="84">
        <v>10</v>
      </c>
      <c r="C78" s="122">
        <v>0.003357197302109081</v>
      </c>
      <c r="D78" s="84" t="s">
        <v>3646</v>
      </c>
      <c r="E78" s="84" t="b">
        <v>0</v>
      </c>
      <c r="F78" s="84" t="b">
        <v>0</v>
      </c>
      <c r="G78" s="84" t="b">
        <v>0</v>
      </c>
    </row>
    <row r="79" spans="1:7" ht="15">
      <c r="A79" s="84" t="s">
        <v>3192</v>
      </c>
      <c r="B79" s="84">
        <v>10</v>
      </c>
      <c r="C79" s="122">
        <v>0.003357197302109081</v>
      </c>
      <c r="D79" s="84" t="s">
        <v>3646</v>
      </c>
      <c r="E79" s="84" t="b">
        <v>0</v>
      </c>
      <c r="F79" s="84" t="b">
        <v>0</v>
      </c>
      <c r="G79" s="84" t="b">
        <v>0</v>
      </c>
    </row>
    <row r="80" spans="1:7" ht="15">
      <c r="A80" s="84" t="s">
        <v>3193</v>
      </c>
      <c r="B80" s="84">
        <v>10</v>
      </c>
      <c r="C80" s="122">
        <v>0.003357197302109081</v>
      </c>
      <c r="D80" s="84" t="s">
        <v>3646</v>
      </c>
      <c r="E80" s="84" t="b">
        <v>0</v>
      </c>
      <c r="F80" s="84" t="b">
        <v>0</v>
      </c>
      <c r="G80" s="84" t="b">
        <v>0</v>
      </c>
    </row>
    <row r="81" spans="1:7" ht="15">
      <c r="A81" s="84" t="s">
        <v>2784</v>
      </c>
      <c r="B81" s="84">
        <v>10</v>
      </c>
      <c r="C81" s="122">
        <v>0.003357197302109081</v>
      </c>
      <c r="D81" s="84" t="s">
        <v>3646</v>
      </c>
      <c r="E81" s="84" t="b">
        <v>0</v>
      </c>
      <c r="F81" s="84" t="b">
        <v>0</v>
      </c>
      <c r="G81" s="84" t="b">
        <v>0</v>
      </c>
    </row>
    <row r="82" spans="1:7" ht="15">
      <c r="A82" s="84" t="s">
        <v>2785</v>
      </c>
      <c r="B82" s="84">
        <v>10</v>
      </c>
      <c r="C82" s="122">
        <v>0.003357197302109081</v>
      </c>
      <c r="D82" s="84" t="s">
        <v>3646</v>
      </c>
      <c r="E82" s="84" t="b">
        <v>0</v>
      </c>
      <c r="F82" s="84" t="b">
        <v>0</v>
      </c>
      <c r="G82" s="84" t="b">
        <v>0</v>
      </c>
    </row>
    <row r="83" spans="1:7" ht="15">
      <c r="A83" s="84" t="s">
        <v>2786</v>
      </c>
      <c r="B83" s="84">
        <v>10</v>
      </c>
      <c r="C83" s="122">
        <v>0.003357197302109081</v>
      </c>
      <c r="D83" s="84" t="s">
        <v>3646</v>
      </c>
      <c r="E83" s="84" t="b">
        <v>0</v>
      </c>
      <c r="F83" s="84" t="b">
        <v>0</v>
      </c>
      <c r="G83" s="84" t="b">
        <v>0</v>
      </c>
    </row>
    <row r="84" spans="1:7" ht="15">
      <c r="A84" s="84" t="s">
        <v>3194</v>
      </c>
      <c r="B84" s="84">
        <v>10</v>
      </c>
      <c r="C84" s="122">
        <v>0.004058571942519102</v>
      </c>
      <c r="D84" s="84" t="s">
        <v>3646</v>
      </c>
      <c r="E84" s="84" t="b">
        <v>0</v>
      </c>
      <c r="F84" s="84" t="b">
        <v>0</v>
      </c>
      <c r="G84" s="84" t="b">
        <v>0</v>
      </c>
    </row>
    <row r="85" spans="1:7" ht="15">
      <c r="A85" s="84" t="s">
        <v>2732</v>
      </c>
      <c r="B85" s="84">
        <v>10</v>
      </c>
      <c r="C85" s="122">
        <v>0.003357197302109081</v>
      </c>
      <c r="D85" s="84" t="s">
        <v>3646</v>
      </c>
      <c r="E85" s="84" t="b">
        <v>1</v>
      </c>
      <c r="F85" s="84" t="b">
        <v>0</v>
      </c>
      <c r="G85" s="84" t="b">
        <v>0</v>
      </c>
    </row>
    <row r="86" spans="1:7" ht="15">
      <c r="A86" s="84" t="s">
        <v>2699</v>
      </c>
      <c r="B86" s="84">
        <v>10</v>
      </c>
      <c r="C86" s="122">
        <v>0.003357197302109081</v>
      </c>
      <c r="D86" s="84" t="s">
        <v>3646</v>
      </c>
      <c r="E86" s="84" t="b">
        <v>0</v>
      </c>
      <c r="F86" s="84" t="b">
        <v>0</v>
      </c>
      <c r="G86" s="84" t="b">
        <v>0</v>
      </c>
    </row>
    <row r="87" spans="1:7" ht="15">
      <c r="A87" s="84" t="s">
        <v>2731</v>
      </c>
      <c r="B87" s="84">
        <v>10</v>
      </c>
      <c r="C87" s="122">
        <v>0.0038740862807119616</v>
      </c>
      <c r="D87" s="84" t="s">
        <v>3646</v>
      </c>
      <c r="E87" s="84" t="b">
        <v>0</v>
      </c>
      <c r="F87" s="84" t="b">
        <v>0</v>
      </c>
      <c r="G87" s="84" t="b">
        <v>0</v>
      </c>
    </row>
    <row r="88" spans="1:7" ht="15">
      <c r="A88" s="84" t="s">
        <v>3195</v>
      </c>
      <c r="B88" s="84">
        <v>9</v>
      </c>
      <c r="C88" s="122">
        <v>0.0031174275754037822</v>
      </c>
      <c r="D88" s="84" t="s">
        <v>3646</v>
      </c>
      <c r="E88" s="84" t="b">
        <v>0</v>
      </c>
      <c r="F88" s="84" t="b">
        <v>0</v>
      </c>
      <c r="G88" s="84" t="b">
        <v>0</v>
      </c>
    </row>
    <row r="89" spans="1:7" ht="15">
      <c r="A89" s="84" t="s">
        <v>3196</v>
      </c>
      <c r="B89" s="84">
        <v>9</v>
      </c>
      <c r="C89" s="122">
        <v>0.0031174275754037822</v>
      </c>
      <c r="D89" s="84" t="s">
        <v>3646</v>
      </c>
      <c r="E89" s="84" t="b">
        <v>0</v>
      </c>
      <c r="F89" s="84" t="b">
        <v>0</v>
      </c>
      <c r="G89" s="84" t="b">
        <v>0</v>
      </c>
    </row>
    <row r="90" spans="1:7" ht="15">
      <c r="A90" s="84" t="s">
        <v>3197</v>
      </c>
      <c r="B90" s="84">
        <v>9</v>
      </c>
      <c r="C90" s="122">
        <v>0.0031174275754037822</v>
      </c>
      <c r="D90" s="84" t="s">
        <v>3646</v>
      </c>
      <c r="E90" s="84" t="b">
        <v>1</v>
      </c>
      <c r="F90" s="84" t="b">
        <v>0</v>
      </c>
      <c r="G90" s="84" t="b">
        <v>0</v>
      </c>
    </row>
    <row r="91" spans="1:7" ht="15">
      <c r="A91" s="84" t="s">
        <v>3198</v>
      </c>
      <c r="B91" s="84">
        <v>9</v>
      </c>
      <c r="C91" s="122">
        <v>0.0032246905535087294</v>
      </c>
      <c r="D91" s="84" t="s">
        <v>3646</v>
      </c>
      <c r="E91" s="84" t="b">
        <v>0</v>
      </c>
      <c r="F91" s="84" t="b">
        <v>0</v>
      </c>
      <c r="G91" s="84" t="b">
        <v>0</v>
      </c>
    </row>
    <row r="92" spans="1:7" ht="15">
      <c r="A92" s="84" t="s">
        <v>3199</v>
      </c>
      <c r="B92" s="84">
        <v>9</v>
      </c>
      <c r="C92" s="122">
        <v>0.0031174275754037822</v>
      </c>
      <c r="D92" s="84" t="s">
        <v>3646</v>
      </c>
      <c r="E92" s="84" t="b">
        <v>0</v>
      </c>
      <c r="F92" s="84" t="b">
        <v>0</v>
      </c>
      <c r="G92" s="84" t="b">
        <v>0</v>
      </c>
    </row>
    <row r="93" spans="1:7" ht="15">
      <c r="A93" s="84" t="s">
        <v>3200</v>
      </c>
      <c r="B93" s="84">
        <v>9</v>
      </c>
      <c r="C93" s="122">
        <v>0.0031174275754037822</v>
      </c>
      <c r="D93" s="84" t="s">
        <v>3646</v>
      </c>
      <c r="E93" s="84" t="b">
        <v>0</v>
      </c>
      <c r="F93" s="84" t="b">
        <v>0</v>
      </c>
      <c r="G93" s="84" t="b">
        <v>0</v>
      </c>
    </row>
    <row r="94" spans="1:7" ht="15">
      <c r="A94" s="84" t="s">
        <v>3201</v>
      </c>
      <c r="B94" s="84">
        <v>9</v>
      </c>
      <c r="C94" s="122">
        <v>0.0031174275754037822</v>
      </c>
      <c r="D94" s="84" t="s">
        <v>3646</v>
      </c>
      <c r="E94" s="84" t="b">
        <v>0</v>
      </c>
      <c r="F94" s="84" t="b">
        <v>0</v>
      </c>
      <c r="G94" s="84" t="b">
        <v>0</v>
      </c>
    </row>
    <row r="95" spans="1:7" ht="15">
      <c r="A95" s="84" t="s">
        <v>3202</v>
      </c>
      <c r="B95" s="84">
        <v>9</v>
      </c>
      <c r="C95" s="122">
        <v>0.0031174275754037822</v>
      </c>
      <c r="D95" s="84" t="s">
        <v>3646</v>
      </c>
      <c r="E95" s="84" t="b">
        <v>0</v>
      </c>
      <c r="F95" s="84" t="b">
        <v>0</v>
      </c>
      <c r="G95" s="84" t="b">
        <v>0</v>
      </c>
    </row>
    <row r="96" spans="1:7" ht="15">
      <c r="A96" s="84" t="s">
        <v>3203</v>
      </c>
      <c r="B96" s="84">
        <v>9</v>
      </c>
      <c r="C96" s="122">
        <v>0.003346295288550477</v>
      </c>
      <c r="D96" s="84" t="s">
        <v>3646</v>
      </c>
      <c r="E96" s="84" t="b">
        <v>0</v>
      </c>
      <c r="F96" s="84" t="b">
        <v>0</v>
      </c>
      <c r="G96" s="84" t="b">
        <v>0</v>
      </c>
    </row>
    <row r="97" spans="1:7" ht="15">
      <c r="A97" s="84" t="s">
        <v>3204</v>
      </c>
      <c r="B97" s="84">
        <v>9</v>
      </c>
      <c r="C97" s="122">
        <v>0.003346295288550477</v>
      </c>
      <c r="D97" s="84" t="s">
        <v>3646</v>
      </c>
      <c r="E97" s="84" t="b">
        <v>0</v>
      </c>
      <c r="F97" s="84" t="b">
        <v>0</v>
      </c>
      <c r="G97" s="84" t="b">
        <v>0</v>
      </c>
    </row>
    <row r="98" spans="1:7" ht="15">
      <c r="A98" s="84" t="s">
        <v>3205</v>
      </c>
      <c r="B98" s="84">
        <v>9</v>
      </c>
      <c r="C98" s="122">
        <v>0.003346295288550477</v>
      </c>
      <c r="D98" s="84" t="s">
        <v>3646</v>
      </c>
      <c r="E98" s="84" t="b">
        <v>0</v>
      </c>
      <c r="F98" s="84" t="b">
        <v>0</v>
      </c>
      <c r="G98" s="84" t="b">
        <v>0</v>
      </c>
    </row>
    <row r="99" spans="1:7" ht="15">
      <c r="A99" s="84" t="s">
        <v>3206</v>
      </c>
      <c r="B99" s="84">
        <v>9</v>
      </c>
      <c r="C99" s="122">
        <v>0.0031174275754037822</v>
      </c>
      <c r="D99" s="84" t="s">
        <v>3646</v>
      </c>
      <c r="E99" s="84" t="b">
        <v>0</v>
      </c>
      <c r="F99" s="84" t="b">
        <v>0</v>
      </c>
      <c r="G99" s="84" t="b">
        <v>0</v>
      </c>
    </row>
    <row r="100" spans="1:7" ht="15">
      <c r="A100" s="84" t="s">
        <v>2734</v>
      </c>
      <c r="B100" s="84">
        <v>9</v>
      </c>
      <c r="C100" s="122">
        <v>0.0031174275754037822</v>
      </c>
      <c r="D100" s="84" t="s">
        <v>3646</v>
      </c>
      <c r="E100" s="84" t="b">
        <v>0</v>
      </c>
      <c r="F100" s="84" t="b">
        <v>0</v>
      </c>
      <c r="G100" s="84" t="b">
        <v>0</v>
      </c>
    </row>
    <row r="101" spans="1:7" ht="15">
      <c r="A101" s="84" t="s">
        <v>2735</v>
      </c>
      <c r="B101" s="84">
        <v>9</v>
      </c>
      <c r="C101" s="122">
        <v>0.0031174275754037822</v>
      </c>
      <c r="D101" s="84" t="s">
        <v>3646</v>
      </c>
      <c r="E101" s="84" t="b">
        <v>0</v>
      </c>
      <c r="F101" s="84" t="b">
        <v>0</v>
      </c>
      <c r="G101" s="84" t="b">
        <v>0</v>
      </c>
    </row>
    <row r="102" spans="1:7" ht="15">
      <c r="A102" s="84" t="s">
        <v>2736</v>
      </c>
      <c r="B102" s="84">
        <v>9</v>
      </c>
      <c r="C102" s="122">
        <v>0.0031174275754037822</v>
      </c>
      <c r="D102" s="84" t="s">
        <v>3646</v>
      </c>
      <c r="E102" s="84" t="b">
        <v>0</v>
      </c>
      <c r="F102" s="84" t="b">
        <v>0</v>
      </c>
      <c r="G102" s="84" t="b">
        <v>0</v>
      </c>
    </row>
    <row r="103" spans="1:7" ht="15">
      <c r="A103" s="84" t="s">
        <v>2672</v>
      </c>
      <c r="B103" s="84">
        <v>9</v>
      </c>
      <c r="C103" s="122">
        <v>0.0031174275754037822</v>
      </c>
      <c r="D103" s="84" t="s">
        <v>3646</v>
      </c>
      <c r="E103" s="84" t="b">
        <v>0</v>
      </c>
      <c r="F103" s="84" t="b">
        <v>0</v>
      </c>
      <c r="G103" s="84" t="b">
        <v>0</v>
      </c>
    </row>
    <row r="104" spans="1:7" ht="15">
      <c r="A104" s="84" t="s">
        <v>3207</v>
      </c>
      <c r="B104" s="84">
        <v>9</v>
      </c>
      <c r="C104" s="122">
        <v>0.0031174275754037822</v>
      </c>
      <c r="D104" s="84" t="s">
        <v>3646</v>
      </c>
      <c r="E104" s="84" t="b">
        <v>0</v>
      </c>
      <c r="F104" s="84" t="b">
        <v>0</v>
      </c>
      <c r="G104" s="84" t="b">
        <v>0</v>
      </c>
    </row>
    <row r="105" spans="1:7" ht="15">
      <c r="A105" s="84" t="s">
        <v>3208</v>
      </c>
      <c r="B105" s="84">
        <v>9</v>
      </c>
      <c r="C105" s="122">
        <v>0.0031174275754037822</v>
      </c>
      <c r="D105" s="84" t="s">
        <v>3646</v>
      </c>
      <c r="E105" s="84" t="b">
        <v>0</v>
      </c>
      <c r="F105" s="84" t="b">
        <v>0</v>
      </c>
      <c r="G105" s="84" t="b">
        <v>0</v>
      </c>
    </row>
    <row r="106" spans="1:7" ht="15">
      <c r="A106" s="84" t="s">
        <v>3209</v>
      </c>
      <c r="B106" s="84">
        <v>8</v>
      </c>
      <c r="C106" s="122">
        <v>0.0028663916031188706</v>
      </c>
      <c r="D106" s="84" t="s">
        <v>3646</v>
      </c>
      <c r="E106" s="84" t="b">
        <v>1</v>
      </c>
      <c r="F106" s="84" t="b">
        <v>0</v>
      </c>
      <c r="G106" s="84" t="b">
        <v>0</v>
      </c>
    </row>
    <row r="107" spans="1:7" ht="15">
      <c r="A107" s="84" t="s">
        <v>3210</v>
      </c>
      <c r="B107" s="84">
        <v>8</v>
      </c>
      <c r="C107" s="122">
        <v>0.0028663916031188706</v>
      </c>
      <c r="D107" s="84" t="s">
        <v>3646</v>
      </c>
      <c r="E107" s="84" t="b">
        <v>1</v>
      </c>
      <c r="F107" s="84" t="b">
        <v>0</v>
      </c>
      <c r="G107" s="84" t="b">
        <v>0</v>
      </c>
    </row>
    <row r="108" spans="1:7" ht="15">
      <c r="A108" s="84" t="s">
        <v>3211</v>
      </c>
      <c r="B108" s="84">
        <v>8</v>
      </c>
      <c r="C108" s="122">
        <v>0.0034274913154468873</v>
      </c>
      <c r="D108" s="84" t="s">
        <v>3646</v>
      </c>
      <c r="E108" s="84" t="b">
        <v>0</v>
      </c>
      <c r="F108" s="84" t="b">
        <v>0</v>
      </c>
      <c r="G108" s="84" t="b">
        <v>0</v>
      </c>
    </row>
    <row r="109" spans="1:7" ht="15">
      <c r="A109" s="84" t="s">
        <v>283</v>
      </c>
      <c r="B109" s="84">
        <v>8</v>
      </c>
      <c r="C109" s="122">
        <v>0.0028663916031188706</v>
      </c>
      <c r="D109" s="84" t="s">
        <v>3646</v>
      </c>
      <c r="E109" s="84" t="b">
        <v>0</v>
      </c>
      <c r="F109" s="84" t="b">
        <v>0</v>
      </c>
      <c r="G109" s="84" t="b">
        <v>0</v>
      </c>
    </row>
    <row r="110" spans="1:7" ht="15">
      <c r="A110" s="84" t="s">
        <v>3212</v>
      </c>
      <c r="B110" s="84">
        <v>8</v>
      </c>
      <c r="C110" s="122">
        <v>0.002974484700933757</v>
      </c>
      <c r="D110" s="84" t="s">
        <v>3646</v>
      </c>
      <c r="E110" s="84" t="b">
        <v>0</v>
      </c>
      <c r="F110" s="84" t="b">
        <v>0</v>
      </c>
      <c r="G110" s="84" t="b">
        <v>0</v>
      </c>
    </row>
    <row r="111" spans="1:7" ht="15">
      <c r="A111" s="84" t="s">
        <v>3213</v>
      </c>
      <c r="B111" s="84">
        <v>8</v>
      </c>
      <c r="C111" s="122">
        <v>0.002974484700933757</v>
      </c>
      <c r="D111" s="84" t="s">
        <v>3646</v>
      </c>
      <c r="E111" s="84" t="b">
        <v>0</v>
      </c>
      <c r="F111" s="84" t="b">
        <v>0</v>
      </c>
      <c r="G111" s="84" t="b">
        <v>0</v>
      </c>
    </row>
    <row r="112" spans="1:7" ht="15">
      <c r="A112" s="84" t="s">
        <v>3214</v>
      </c>
      <c r="B112" s="84">
        <v>8</v>
      </c>
      <c r="C112" s="122">
        <v>0.0030992690245695695</v>
      </c>
      <c r="D112" s="84" t="s">
        <v>3646</v>
      </c>
      <c r="E112" s="84" t="b">
        <v>0</v>
      </c>
      <c r="F112" s="84" t="b">
        <v>0</v>
      </c>
      <c r="G112" s="84" t="b">
        <v>0</v>
      </c>
    </row>
    <row r="113" spans="1:7" ht="15">
      <c r="A113" s="84" t="s">
        <v>3215</v>
      </c>
      <c r="B113" s="84">
        <v>8</v>
      </c>
      <c r="C113" s="122">
        <v>0.002974484700933757</v>
      </c>
      <c r="D113" s="84" t="s">
        <v>3646</v>
      </c>
      <c r="E113" s="84" t="b">
        <v>0</v>
      </c>
      <c r="F113" s="84" t="b">
        <v>0</v>
      </c>
      <c r="G113" s="84" t="b">
        <v>0</v>
      </c>
    </row>
    <row r="114" spans="1:7" ht="15">
      <c r="A114" s="84" t="s">
        <v>2788</v>
      </c>
      <c r="B114" s="84">
        <v>8</v>
      </c>
      <c r="C114" s="122">
        <v>0.0028663916031188706</v>
      </c>
      <c r="D114" s="84" t="s">
        <v>3646</v>
      </c>
      <c r="E114" s="84" t="b">
        <v>0</v>
      </c>
      <c r="F114" s="84" t="b">
        <v>0</v>
      </c>
      <c r="G114" s="84" t="b">
        <v>0</v>
      </c>
    </row>
    <row r="115" spans="1:7" ht="15">
      <c r="A115" s="84" t="s">
        <v>2757</v>
      </c>
      <c r="B115" s="84">
        <v>8</v>
      </c>
      <c r="C115" s="122">
        <v>0.0030992690245695695</v>
      </c>
      <c r="D115" s="84" t="s">
        <v>3646</v>
      </c>
      <c r="E115" s="84" t="b">
        <v>0</v>
      </c>
      <c r="F115" s="84" t="b">
        <v>0</v>
      </c>
      <c r="G115" s="84" t="b">
        <v>0</v>
      </c>
    </row>
    <row r="116" spans="1:7" ht="15">
      <c r="A116" s="84" t="s">
        <v>239</v>
      </c>
      <c r="B116" s="84">
        <v>8</v>
      </c>
      <c r="C116" s="122">
        <v>0.0028663916031188706</v>
      </c>
      <c r="D116" s="84" t="s">
        <v>3646</v>
      </c>
      <c r="E116" s="84" t="b">
        <v>0</v>
      </c>
      <c r="F116" s="84" t="b">
        <v>0</v>
      </c>
      <c r="G116" s="84" t="b">
        <v>0</v>
      </c>
    </row>
    <row r="117" spans="1:7" ht="15">
      <c r="A117" s="84" t="s">
        <v>311</v>
      </c>
      <c r="B117" s="84">
        <v>8</v>
      </c>
      <c r="C117" s="122">
        <v>0.0028663916031188706</v>
      </c>
      <c r="D117" s="84" t="s">
        <v>3646</v>
      </c>
      <c r="E117" s="84" t="b">
        <v>0</v>
      </c>
      <c r="F117" s="84" t="b">
        <v>0</v>
      </c>
      <c r="G117" s="84" t="b">
        <v>0</v>
      </c>
    </row>
    <row r="118" spans="1:7" ht="15">
      <c r="A118" s="84" t="s">
        <v>3216</v>
      </c>
      <c r="B118" s="84">
        <v>7</v>
      </c>
      <c r="C118" s="122">
        <v>0.0026026741133170377</v>
      </c>
      <c r="D118" s="84" t="s">
        <v>3646</v>
      </c>
      <c r="E118" s="84" t="b">
        <v>0</v>
      </c>
      <c r="F118" s="84" t="b">
        <v>0</v>
      </c>
      <c r="G118" s="84" t="b">
        <v>0</v>
      </c>
    </row>
    <row r="119" spans="1:7" ht="15">
      <c r="A119" s="84" t="s">
        <v>3217</v>
      </c>
      <c r="B119" s="84">
        <v>7</v>
      </c>
      <c r="C119" s="122">
        <v>0.0026026741133170377</v>
      </c>
      <c r="D119" s="84" t="s">
        <v>3646</v>
      </c>
      <c r="E119" s="84" t="b">
        <v>0</v>
      </c>
      <c r="F119" s="84" t="b">
        <v>0</v>
      </c>
      <c r="G119" s="84" t="b">
        <v>0</v>
      </c>
    </row>
    <row r="120" spans="1:7" ht="15">
      <c r="A120" s="84" t="s">
        <v>3218</v>
      </c>
      <c r="B120" s="84">
        <v>7</v>
      </c>
      <c r="C120" s="122">
        <v>0.0026026741133170377</v>
      </c>
      <c r="D120" s="84" t="s">
        <v>3646</v>
      </c>
      <c r="E120" s="84" t="b">
        <v>0</v>
      </c>
      <c r="F120" s="84" t="b">
        <v>0</v>
      </c>
      <c r="G120" s="84" t="b">
        <v>0</v>
      </c>
    </row>
    <row r="121" spans="1:7" ht="15">
      <c r="A121" s="84" t="s">
        <v>3219</v>
      </c>
      <c r="B121" s="84">
        <v>7</v>
      </c>
      <c r="C121" s="122">
        <v>0.0026026741133170377</v>
      </c>
      <c r="D121" s="84" t="s">
        <v>3646</v>
      </c>
      <c r="E121" s="84" t="b">
        <v>0</v>
      </c>
      <c r="F121" s="84" t="b">
        <v>0</v>
      </c>
      <c r="G121" s="84" t="b">
        <v>0</v>
      </c>
    </row>
    <row r="122" spans="1:7" ht="15">
      <c r="A122" s="84" t="s">
        <v>3220</v>
      </c>
      <c r="B122" s="84">
        <v>7</v>
      </c>
      <c r="C122" s="122">
        <v>0.0026026741133170377</v>
      </c>
      <c r="D122" s="84" t="s">
        <v>3646</v>
      </c>
      <c r="E122" s="84" t="b">
        <v>0</v>
      </c>
      <c r="F122" s="84" t="b">
        <v>0</v>
      </c>
      <c r="G122" s="84" t="b">
        <v>0</v>
      </c>
    </row>
    <row r="123" spans="1:7" ht="15">
      <c r="A123" s="84" t="s">
        <v>3221</v>
      </c>
      <c r="B123" s="84">
        <v>7</v>
      </c>
      <c r="C123" s="122">
        <v>0.0026026741133170377</v>
      </c>
      <c r="D123" s="84" t="s">
        <v>3646</v>
      </c>
      <c r="E123" s="84" t="b">
        <v>0</v>
      </c>
      <c r="F123" s="84" t="b">
        <v>0</v>
      </c>
      <c r="G123" s="84" t="b">
        <v>0</v>
      </c>
    </row>
    <row r="124" spans="1:7" ht="15">
      <c r="A124" s="84" t="s">
        <v>3222</v>
      </c>
      <c r="B124" s="84">
        <v>7</v>
      </c>
      <c r="C124" s="122">
        <v>0.0027118603964983736</v>
      </c>
      <c r="D124" s="84" t="s">
        <v>3646</v>
      </c>
      <c r="E124" s="84" t="b">
        <v>0</v>
      </c>
      <c r="F124" s="84" t="b">
        <v>0</v>
      </c>
      <c r="G124" s="84" t="b">
        <v>0</v>
      </c>
    </row>
    <row r="125" spans="1:7" ht="15">
      <c r="A125" s="84" t="s">
        <v>3223</v>
      </c>
      <c r="B125" s="84">
        <v>7</v>
      </c>
      <c r="C125" s="122">
        <v>0.0026026741133170377</v>
      </c>
      <c r="D125" s="84" t="s">
        <v>3646</v>
      </c>
      <c r="E125" s="84" t="b">
        <v>0</v>
      </c>
      <c r="F125" s="84" t="b">
        <v>0</v>
      </c>
      <c r="G125" s="84" t="b">
        <v>0</v>
      </c>
    </row>
    <row r="126" spans="1:7" ht="15">
      <c r="A126" s="84" t="s">
        <v>3224</v>
      </c>
      <c r="B126" s="84">
        <v>7</v>
      </c>
      <c r="C126" s="122">
        <v>0.0026026741133170377</v>
      </c>
      <c r="D126" s="84" t="s">
        <v>3646</v>
      </c>
      <c r="E126" s="84" t="b">
        <v>0</v>
      </c>
      <c r="F126" s="84" t="b">
        <v>0</v>
      </c>
      <c r="G126" s="84" t="b">
        <v>0</v>
      </c>
    </row>
    <row r="127" spans="1:7" ht="15">
      <c r="A127" s="84" t="s">
        <v>3225</v>
      </c>
      <c r="B127" s="84">
        <v>7</v>
      </c>
      <c r="C127" s="122">
        <v>0.0026026741133170377</v>
      </c>
      <c r="D127" s="84" t="s">
        <v>3646</v>
      </c>
      <c r="E127" s="84" t="b">
        <v>0</v>
      </c>
      <c r="F127" s="84" t="b">
        <v>0</v>
      </c>
      <c r="G127" s="84" t="b">
        <v>0</v>
      </c>
    </row>
    <row r="128" spans="1:7" ht="15">
      <c r="A128" s="84" t="s">
        <v>3226</v>
      </c>
      <c r="B128" s="84">
        <v>7</v>
      </c>
      <c r="C128" s="122">
        <v>0.0026026741133170377</v>
      </c>
      <c r="D128" s="84" t="s">
        <v>3646</v>
      </c>
      <c r="E128" s="84" t="b">
        <v>0</v>
      </c>
      <c r="F128" s="84" t="b">
        <v>0</v>
      </c>
      <c r="G128" s="84" t="b">
        <v>0</v>
      </c>
    </row>
    <row r="129" spans="1:7" ht="15">
      <c r="A129" s="84" t="s">
        <v>3227</v>
      </c>
      <c r="B129" s="84">
        <v>6</v>
      </c>
      <c r="C129" s="122">
        <v>0.0023244517684271773</v>
      </c>
      <c r="D129" s="84" t="s">
        <v>3646</v>
      </c>
      <c r="E129" s="84" t="b">
        <v>1</v>
      </c>
      <c r="F129" s="84" t="b">
        <v>0</v>
      </c>
      <c r="G129" s="84" t="b">
        <v>0</v>
      </c>
    </row>
    <row r="130" spans="1:7" ht="15">
      <c r="A130" s="84" t="s">
        <v>3228</v>
      </c>
      <c r="B130" s="84">
        <v>6</v>
      </c>
      <c r="C130" s="122">
        <v>0.0023244517684271773</v>
      </c>
      <c r="D130" s="84" t="s">
        <v>3646</v>
      </c>
      <c r="E130" s="84" t="b">
        <v>0</v>
      </c>
      <c r="F130" s="84" t="b">
        <v>0</v>
      </c>
      <c r="G130" s="84" t="b">
        <v>0</v>
      </c>
    </row>
    <row r="131" spans="1:7" ht="15">
      <c r="A131" s="84" t="s">
        <v>3229</v>
      </c>
      <c r="B131" s="84">
        <v>6</v>
      </c>
      <c r="C131" s="122">
        <v>0.0023244517684271773</v>
      </c>
      <c r="D131" s="84" t="s">
        <v>3646</v>
      </c>
      <c r="E131" s="84" t="b">
        <v>1</v>
      </c>
      <c r="F131" s="84" t="b">
        <v>0</v>
      </c>
      <c r="G131" s="84" t="b">
        <v>0</v>
      </c>
    </row>
    <row r="132" spans="1:7" ht="15">
      <c r="A132" s="84" t="s">
        <v>3230</v>
      </c>
      <c r="B132" s="84">
        <v>6</v>
      </c>
      <c r="C132" s="122">
        <v>0.0023244517684271773</v>
      </c>
      <c r="D132" s="84" t="s">
        <v>3646</v>
      </c>
      <c r="E132" s="84" t="b">
        <v>0</v>
      </c>
      <c r="F132" s="84" t="b">
        <v>0</v>
      </c>
      <c r="G132" s="84" t="b">
        <v>0</v>
      </c>
    </row>
    <row r="133" spans="1:7" ht="15">
      <c r="A133" s="84" t="s">
        <v>3231</v>
      </c>
      <c r="B133" s="84">
        <v>6</v>
      </c>
      <c r="C133" s="122">
        <v>0.0023244517684271773</v>
      </c>
      <c r="D133" s="84" t="s">
        <v>3646</v>
      </c>
      <c r="E133" s="84" t="b">
        <v>0</v>
      </c>
      <c r="F133" s="84" t="b">
        <v>0</v>
      </c>
      <c r="G133" s="84" t="b">
        <v>0</v>
      </c>
    </row>
    <row r="134" spans="1:7" ht="15">
      <c r="A134" s="84" t="s">
        <v>2750</v>
      </c>
      <c r="B134" s="84">
        <v>6</v>
      </c>
      <c r="C134" s="122">
        <v>0.0023244517684271773</v>
      </c>
      <c r="D134" s="84" t="s">
        <v>3646</v>
      </c>
      <c r="E134" s="84" t="b">
        <v>0</v>
      </c>
      <c r="F134" s="84" t="b">
        <v>0</v>
      </c>
      <c r="G134" s="84" t="b">
        <v>0</v>
      </c>
    </row>
    <row r="135" spans="1:7" ht="15">
      <c r="A135" s="84" t="s">
        <v>3232</v>
      </c>
      <c r="B135" s="84">
        <v>6</v>
      </c>
      <c r="C135" s="122">
        <v>0.0023244517684271773</v>
      </c>
      <c r="D135" s="84" t="s">
        <v>3646</v>
      </c>
      <c r="E135" s="84" t="b">
        <v>0</v>
      </c>
      <c r="F135" s="84" t="b">
        <v>0</v>
      </c>
      <c r="G135" s="84" t="b">
        <v>0</v>
      </c>
    </row>
    <row r="136" spans="1:7" ht="15">
      <c r="A136" s="84" t="s">
        <v>3233</v>
      </c>
      <c r="B136" s="84">
        <v>6</v>
      </c>
      <c r="C136" s="122">
        <v>0.0023244517684271773</v>
      </c>
      <c r="D136" s="84" t="s">
        <v>3646</v>
      </c>
      <c r="E136" s="84" t="b">
        <v>0</v>
      </c>
      <c r="F136" s="84" t="b">
        <v>0</v>
      </c>
      <c r="G136" s="84" t="b">
        <v>0</v>
      </c>
    </row>
    <row r="137" spans="1:7" ht="15">
      <c r="A137" s="84" t="s">
        <v>3234</v>
      </c>
      <c r="B137" s="84">
        <v>6</v>
      </c>
      <c r="C137" s="122">
        <v>0.0023244517684271773</v>
      </c>
      <c r="D137" s="84" t="s">
        <v>3646</v>
      </c>
      <c r="E137" s="84" t="b">
        <v>0</v>
      </c>
      <c r="F137" s="84" t="b">
        <v>0</v>
      </c>
      <c r="G137" s="84" t="b">
        <v>0</v>
      </c>
    </row>
    <row r="138" spans="1:7" ht="15">
      <c r="A138" s="84" t="s">
        <v>3235</v>
      </c>
      <c r="B138" s="84">
        <v>6</v>
      </c>
      <c r="C138" s="122">
        <v>0.0023244517684271773</v>
      </c>
      <c r="D138" s="84" t="s">
        <v>3646</v>
      </c>
      <c r="E138" s="84" t="b">
        <v>0</v>
      </c>
      <c r="F138" s="84" t="b">
        <v>0</v>
      </c>
      <c r="G138" s="84" t="b">
        <v>0</v>
      </c>
    </row>
    <row r="139" spans="1:7" ht="15">
      <c r="A139" s="84" t="s">
        <v>3236</v>
      </c>
      <c r="B139" s="84">
        <v>6</v>
      </c>
      <c r="C139" s="122">
        <v>0.0023244517684271773</v>
      </c>
      <c r="D139" s="84" t="s">
        <v>3646</v>
      </c>
      <c r="E139" s="84" t="b">
        <v>0</v>
      </c>
      <c r="F139" s="84" t="b">
        <v>0</v>
      </c>
      <c r="G139" s="84" t="b">
        <v>0</v>
      </c>
    </row>
    <row r="140" spans="1:7" ht="15">
      <c r="A140" s="84" t="s">
        <v>3237</v>
      </c>
      <c r="B140" s="84">
        <v>6</v>
      </c>
      <c r="C140" s="122">
        <v>0.0023244517684271773</v>
      </c>
      <c r="D140" s="84" t="s">
        <v>3646</v>
      </c>
      <c r="E140" s="84" t="b">
        <v>0</v>
      </c>
      <c r="F140" s="84" t="b">
        <v>0</v>
      </c>
      <c r="G140" s="84" t="b">
        <v>0</v>
      </c>
    </row>
    <row r="141" spans="1:7" ht="15">
      <c r="A141" s="84" t="s">
        <v>3238</v>
      </c>
      <c r="B141" s="84">
        <v>6</v>
      </c>
      <c r="C141" s="122">
        <v>0.0023244517684271773</v>
      </c>
      <c r="D141" s="84" t="s">
        <v>3646</v>
      </c>
      <c r="E141" s="84" t="b">
        <v>0</v>
      </c>
      <c r="F141" s="84" t="b">
        <v>0</v>
      </c>
      <c r="G141" s="84" t="b">
        <v>0</v>
      </c>
    </row>
    <row r="142" spans="1:7" ht="15">
      <c r="A142" s="84" t="s">
        <v>3239</v>
      </c>
      <c r="B142" s="84">
        <v>6</v>
      </c>
      <c r="C142" s="122">
        <v>0.002570618486585166</v>
      </c>
      <c r="D142" s="84" t="s">
        <v>3646</v>
      </c>
      <c r="E142" s="84" t="b">
        <v>0</v>
      </c>
      <c r="F142" s="84" t="b">
        <v>0</v>
      </c>
      <c r="G142" s="84" t="b">
        <v>0</v>
      </c>
    </row>
    <row r="143" spans="1:7" ht="15">
      <c r="A143" s="84" t="s">
        <v>3240</v>
      </c>
      <c r="B143" s="84">
        <v>6</v>
      </c>
      <c r="C143" s="122">
        <v>0.002570618486585166</v>
      </c>
      <c r="D143" s="84" t="s">
        <v>3646</v>
      </c>
      <c r="E143" s="84" t="b">
        <v>0</v>
      </c>
      <c r="F143" s="84" t="b">
        <v>0</v>
      </c>
      <c r="G143" s="84" t="b">
        <v>0</v>
      </c>
    </row>
    <row r="144" spans="1:7" ht="15">
      <c r="A144" s="84" t="s">
        <v>3241</v>
      </c>
      <c r="B144" s="84">
        <v>6</v>
      </c>
      <c r="C144" s="122">
        <v>0.002435143165511462</v>
      </c>
      <c r="D144" s="84" t="s">
        <v>3646</v>
      </c>
      <c r="E144" s="84" t="b">
        <v>0</v>
      </c>
      <c r="F144" s="84" t="b">
        <v>0</v>
      </c>
      <c r="G144" s="84" t="b">
        <v>0</v>
      </c>
    </row>
    <row r="145" spans="1:7" ht="15">
      <c r="A145" s="84" t="s">
        <v>3242</v>
      </c>
      <c r="B145" s="84">
        <v>5</v>
      </c>
      <c r="C145" s="122">
        <v>0.002029285971259551</v>
      </c>
      <c r="D145" s="84" t="s">
        <v>3646</v>
      </c>
      <c r="E145" s="84" t="b">
        <v>0</v>
      </c>
      <c r="F145" s="84" t="b">
        <v>0</v>
      </c>
      <c r="G145" s="84" t="b">
        <v>0</v>
      </c>
    </row>
    <row r="146" spans="1:7" ht="15">
      <c r="A146" s="84" t="s">
        <v>3243</v>
      </c>
      <c r="B146" s="84">
        <v>5</v>
      </c>
      <c r="C146" s="122">
        <v>0.0022877304605609917</v>
      </c>
      <c r="D146" s="84" t="s">
        <v>3646</v>
      </c>
      <c r="E146" s="84" t="b">
        <v>0</v>
      </c>
      <c r="F146" s="84" t="b">
        <v>0</v>
      </c>
      <c r="G146" s="84" t="b">
        <v>0</v>
      </c>
    </row>
    <row r="147" spans="1:7" ht="15">
      <c r="A147" s="84" t="s">
        <v>3244</v>
      </c>
      <c r="B147" s="84">
        <v>5</v>
      </c>
      <c r="C147" s="122">
        <v>0.0021421820721543045</v>
      </c>
      <c r="D147" s="84" t="s">
        <v>3646</v>
      </c>
      <c r="E147" s="84" t="b">
        <v>0</v>
      </c>
      <c r="F147" s="84" t="b">
        <v>0</v>
      </c>
      <c r="G147" s="84" t="b">
        <v>0</v>
      </c>
    </row>
    <row r="148" spans="1:7" ht="15">
      <c r="A148" s="84" t="s">
        <v>3245</v>
      </c>
      <c r="B148" s="84">
        <v>5</v>
      </c>
      <c r="C148" s="122">
        <v>0.002029285971259551</v>
      </c>
      <c r="D148" s="84" t="s">
        <v>3646</v>
      </c>
      <c r="E148" s="84" t="b">
        <v>1</v>
      </c>
      <c r="F148" s="84" t="b">
        <v>0</v>
      </c>
      <c r="G148" s="84" t="b">
        <v>0</v>
      </c>
    </row>
    <row r="149" spans="1:7" ht="15">
      <c r="A149" s="84" t="s">
        <v>3246</v>
      </c>
      <c r="B149" s="84">
        <v>5</v>
      </c>
      <c r="C149" s="122">
        <v>0.002029285971259551</v>
      </c>
      <c r="D149" s="84" t="s">
        <v>3646</v>
      </c>
      <c r="E149" s="84" t="b">
        <v>0</v>
      </c>
      <c r="F149" s="84" t="b">
        <v>0</v>
      </c>
      <c r="G149" s="84" t="b">
        <v>0</v>
      </c>
    </row>
    <row r="150" spans="1:7" ht="15">
      <c r="A150" s="84" t="s">
        <v>3247</v>
      </c>
      <c r="B150" s="84">
        <v>5</v>
      </c>
      <c r="C150" s="122">
        <v>0.002029285971259551</v>
      </c>
      <c r="D150" s="84" t="s">
        <v>3646</v>
      </c>
      <c r="E150" s="84" t="b">
        <v>0</v>
      </c>
      <c r="F150" s="84" t="b">
        <v>0</v>
      </c>
      <c r="G150" s="84" t="b">
        <v>0</v>
      </c>
    </row>
    <row r="151" spans="1:7" ht="15">
      <c r="A151" s="84" t="s">
        <v>285</v>
      </c>
      <c r="B151" s="84">
        <v>5</v>
      </c>
      <c r="C151" s="122">
        <v>0.002029285971259551</v>
      </c>
      <c r="D151" s="84" t="s">
        <v>3646</v>
      </c>
      <c r="E151" s="84" t="b">
        <v>0</v>
      </c>
      <c r="F151" s="84" t="b">
        <v>0</v>
      </c>
      <c r="G151" s="84" t="b">
        <v>0</v>
      </c>
    </row>
    <row r="152" spans="1:7" ht="15">
      <c r="A152" s="84" t="s">
        <v>3248</v>
      </c>
      <c r="B152" s="84">
        <v>5</v>
      </c>
      <c r="C152" s="122">
        <v>0.0021421820721543045</v>
      </c>
      <c r="D152" s="84" t="s">
        <v>3646</v>
      </c>
      <c r="E152" s="84" t="b">
        <v>1</v>
      </c>
      <c r="F152" s="84" t="b">
        <v>0</v>
      </c>
      <c r="G152" s="84" t="b">
        <v>0</v>
      </c>
    </row>
    <row r="153" spans="1:7" ht="15">
      <c r="A153" s="84" t="s">
        <v>3249</v>
      </c>
      <c r="B153" s="84">
        <v>5</v>
      </c>
      <c r="C153" s="122">
        <v>0.002029285971259551</v>
      </c>
      <c r="D153" s="84" t="s">
        <v>3646</v>
      </c>
      <c r="E153" s="84" t="b">
        <v>0</v>
      </c>
      <c r="F153" s="84" t="b">
        <v>0</v>
      </c>
      <c r="G153" s="84" t="b">
        <v>0</v>
      </c>
    </row>
    <row r="154" spans="1:7" ht="15">
      <c r="A154" s="84" t="s">
        <v>3250</v>
      </c>
      <c r="B154" s="84">
        <v>5</v>
      </c>
      <c r="C154" s="122">
        <v>0.002029285971259551</v>
      </c>
      <c r="D154" s="84" t="s">
        <v>3646</v>
      </c>
      <c r="E154" s="84" t="b">
        <v>0</v>
      </c>
      <c r="F154" s="84" t="b">
        <v>0</v>
      </c>
      <c r="G154" s="84" t="b">
        <v>0</v>
      </c>
    </row>
    <row r="155" spans="1:7" ht="15">
      <c r="A155" s="84" t="s">
        <v>3251</v>
      </c>
      <c r="B155" s="84">
        <v>5</v>
      </c>
      <c r="C155" s="122">
        <v>0.002029285971259551</v>
      </c>
      <c r="D155" s="84" t="s">
        <v>3646</v>
      </c>
      <c r="E155" s="84" t="b">
        <v>0</v>
      </c>
      <c r="F155" s="84" t="b">
        <v>0</v>
      </c>
      <c r="G155" s="84" t="b">
        <v>0</v>
      </c>
    </row>
    <row r="156" spans="1:7" ht="15">
      <c r="A156" s="84" t="s">
        <v>777</v>
      </c>
      <c r="B156" s="84">
        <v>5</v>
      </c>
      <c r="C156" s="122">
        <v>0.002029285971259551</v>
      </c>
      <c r="D156" s="84" t="s">
        <v>3646</v>
      </c>
      <c r="E156" s="84" t="b">
        <v>0</v>
      </c>
      <c r="F156" s="84" t="b">
        <v>0</v>
      </c>
      <c r="G156" s="84" t="b">
        <v>0</v>
      </c>
    </row>
    <row r="157" spans="1:7" ht="15">
      <c r="A157" s="84" t="s">
        <v>3252</v>
      </c>
      <c r="B157" s="84">
        <v>5</v>
      </c>
      <c r="C157" s="122">
        <v>0.0021421820721543045</v>
      </c>
      <c r="D157" s="84" t="s">
        <v>3646</v>
      </c>
      <c r="E157" s="84" t="b">
        <v>0</v>
      </c>
      <c r="F157" s="84" t="b">
        <v>0</v>
      </c>
      <c r="G157" s="84" t="b">
        <v>0</v>
      </c>
    </row>
    <row r="158" spans="1:7" ht="15">
      <c r="A158" s="84" t="s">
        <v>3253</v>
      </c>
      <c r="B158" s="84">
        <v>5</v>
      </c>
      <c r="C158" s="122">
        <v>0.0022877304605609917</v>
      </c>
      <c r="D158" s="84" t="s">
        <v>3646</v>
      </c>
      <c r="E158" s="84" t="b">
        <v>0</v>
      </c>
      <c r="F158" s="84" t="b">
        <v>0</v>
      </c>
      <c r="G158" s="84" t="b">
        <v>0</v>
      </c>
    </row>
    <row r="159" spans="1:7" ht="15">
      <c r="A159" s="84" t="s">
        <v>3254</v>
      </c>
      <c r="B159" s="84">
        <v>5</v>
      </c>
      <c r="C159" s="122">
        <v>0.002029285971259551</v>
      </c>
      <c r="D159" s="84" t="s">
        <v>3646</v>
      </c>
      <c r="E159" s="84" t="b">
        <v>1</v>
      </c>
      <c r="F159" s="84" t="b">
        <v>0</v>
      </c>
      <c r="G159" s="84" t="b">
        <v>0</v>
      </c>
    </row>
    <row r="160" spans="1:7" ht="15">
      <c r="A160" s="84" t="s">
        <v>3255</v>
      </c>
      <c r="B160" s="84">
        <v>5</v>
      </c>
      <c r="C160" s="122">
        <v>0.002029285971259551</v>
      </c>
      <c r="D160" s="84" t="s">
        <v>3646</v>
      </c>
      <c r="E160" s="84" t="b">
        <v>0</v>
      </c>
      <c r="F160" s="84" t="b">
        <v>0</v>
      </c>
      <c r="G160" s="84" t="b">
        <v>0</v>
      </c>
    </row>
    <row r="161" spans="1:7" ht="15">
      <c r="A161" s="84" t="s">
        <v>3256</v>
      </c>
      <c r="B161" s="84">
        <v>5</v>
      </c>
      <c r="C161" s="122">
        <v>0.002029285971259551</v>
      </c>
      <c r="D161" s="84" t="s">
        <v>3646</v>
      </c>
      <c r="E161" s="84" t="b">
        <v>0</v>
      </c>
      <c r="F161" s="84" t="b">
        <v>0</v>
      </c>
      <c r="G161" s="84" t="b">
        <v>0</v>
      </c>
    </row>
    <row r="162" spans="1:7" ht="15">
      <c r="A162" s="84" t="s">
        <v>3257</v>
      </c>
      <c r="B162" s="84">
        <v>5</v>
      </c>
      <c r="C162" s="122">
        <v>0.002029285971259551</v>
      </c>
      <c r="D162" s="84" t="s">
        <v>3646</v>
      </c>
      <c r="E162" s="84" t="b">
        <v>0</v>
      </c>
      <c r="F162" s="84" t="b">
        <v>0</v>
      </c>
      <c r="G162" s="84" t="b">
        <v>0</v>
      </c>
    </row>
    <row r="163" spans="1:7" ht="15">
      <c r="A163" s="84" t="s">
        <v>3258</v>
      </c>
      <c r="B163" s="84">
        <v>5</v>
      </c>
      <c r="C163" s="122">
        <v>0.0021421820721543045</v>
      </c>
      <c r="D163" s="84" t="s">
        <v>3646</v>
      </c>
      <c r="E163" s="84" t="b">
        <v>0</v>
      </c>
      <c r="F163" s="84" t="b">
        <v>0</v>
      </c>
      <c r="G163" s="84" t="b">
        <v>0</v>
      </c>
    </row>
    <row r="164" spans="1:7" ht="15">
      <c r="A164" s="84" t="s">
        <v>3259</v>
      </c>
      <c r="B164" s="84">
        <v>5</v>
      </c>
      <c r="C164" s="122">
        <v>0.002029285971259551</v>
      </c>
      <c r="D164" s="84" t="s">
        <v>3646</v>
      </c>
      <c r="E164" s="84" t="b">
        <v>0</v>
      </c>
      <c r="F164" s="84" t="b">
        <v>0</v>
      </c>
      <c r="G164" s="84" t="b">
        <v>0</v>
      </c>
    </row>
    <row r="165" spans="1:7" ht="15">
      <c r="A165" s="84" t="s">
        <v>3260</v>
      </c>
      <c r="B165" s="84">
        <v>5</v>
      </c>
      <c r="C165" s="122">
        <v>0.002492869392359315</v>
      </c>
      <c r="D165" s="84" t="s">
        <v>3646</v>
      </c>
      <c r="E165" s="84" t="b">
        <v>0</v>
      </c>
      <c r="F165" s="84" t="b">
        <v>0</v>
      </c>
      <c r="G165" s="84" t="b">
        <v>0</v>
      </c>
    </row>
    <row r="166" spans="1:7" ht="15">
      <c r="A166" s="84" t="s">
        <v>247</v>
      </c>
      <c r="B166" s="84">
        <v>5</v>
      </c>
      <c r="C166" s="122">
        <v>0.0022877304605609917</v>
      </c>
      <c r="D166" s="84" t="s">
        <v>3646</v>
      </c>
      <c r="E166" s="84" t="b">
        <v>0</v>
      </c>
      <c r="F166" s="84" t="b">
        <v>0</v>
      </c>
      <c r="G166" s="84" t="b">
        <v>0</v>
      </c>
    </row>
    <row r="167" spans="1:7" ht="15">
      <c r="A167" s="84" t="s">
        <v>2755</v>
      </c>
      <c r="B167" s="84">
        <v>5</v>
      </c>
      <c r="C167" s="122">
        <v>0.0021421820721543045</v>
      </c>
      <c r="D167" s="84" t="s">
        <v>3646</v>
      </c>
      <c r="E167" s="84" t="b">
        <v>0</v>
      </c>
      <c r="F167" s="84" t="b">
        <v>0</v>
      </c>
      <c r="G167" s="84" t="b">
        <v>0</v>
      </c>
    </row>
    <row r="168" spans="1:7" ht="15">
      <c r="A168" s="84" t="s">
        <v>3261</v>
      </c>
      <c r="B168" s="84">
        <v>5</v>
      </c>
      <c r="C168" s="122">
        <v>0.002029285971259551</v>
      </c>
      <c r="D168" s="84" t="s">
        <v>3646</v>
      </c>
      <c r="E168" s="84" t="b">
        <v>0</v>
      </c>
      <c r="F168" s="84" t="b">
        <v>0</v>
      </c>
      <c r="G168" s="84" t="b">
        <v>0</v>
      </c>
    </row>
    <row r="169" spans="1:7" ht="15">
      <c r="A169" s="84" t="s">
        <v>3262</v>
      </c>
      <c r="B169" s="84">
        <v>5</v>
      </c>
      <c r="C169" s="122">
        <v>0.002029285971259551</v>
      </c>
      <c r="D169" s="84" t="s">
        <v>3646</v>
      </c>
      <c r="E169" s="84" t="b">
        <v>0</v>
      </c>
      <c r="F169" s="84" t="b">
        <v>0</v>
      </c>
      <c r="G169" s="84" t="b">
        <v>0</v>
      </c>
    </row>
    <row r="170" spans="1:7" ht="15">
      <c r="A170" s="84" t="s">
        <v>3263</v>
      </c>
      <c r="B170" s="84">
        <v>5</v>
      </c>
      <c r="C170" s="122">
        <v>0.002029285971259551</v>
      </c>
      <c r="D170" s="84" t="s">
        <v>3646</v>
      </c>
      <c r="E170" s="84" t="b">
        <v>0</v>
      </c>
      <c r="F170" s="84" t="b">
        <v>0</v>
      </c>
      <c r="G170" s="84" t="b">
        <v>0</v>
      </c>
    </row>
    <row r="171" spans="1:7" ht="15">
      <c r="A171" s="84" t="s">
        <v>3264</v>
      </c>
      <c r="B171" s="84">
        <v>5</v>
      </c>
      <c r="C171" s="122">
        <v>0.002029285971259551</v>
      </c>
      <c r="D171" s="84" t="s">
        <v>3646</v>
      </c>
      <c r="E171" s="84" t="b">
        <v>0</v>
      </c>
      <c r="F171" s="84" t="b">
        <v>0</v>
      </c>
      <c r="G171" s="84" t="b">
        <v>0</v>
      </c>
    </row>
    <row r="172" spans="1:7" ht="15">
      <c r="A172" s="84" t="s">
        <v>3265</v>
      </c>
      <c r="B172" s="84">
        <v>5</v>
      </c>
      <c r="C172" s="122">
        <v>0.002029285971259551</v>
      </c>
      <c r="D172" s="84" t="s">
        <v>3646</v>
      </c>
      <c r="E172" s="84" t="b">
        <v>0</v>
      </c>
      <c r="F172" s="84" t="b">
        <v>0</v>
      </c>
      <c r="G172" s="84" t="b">
        <v>0</v>
      </c>
    </row>
    <row r="173" spans="1:7" ht="15">
      <c r="A173" s="84" t="s">
        <v>3266</v>
      </c>
      <c r="B173" s="84">
        <v>5</v>
      </c>
      <c r="C173" s="122">
        <v>0.002029285971259551</v>
      </c>
      <c r="D173" s="84" t="s">
        <v>3646</v>
      </c>
      <c r="E173" s="84" t="b">
        <v>0</v>
      </c>
      <c r="F173" s="84" t="b">
        <v>0</v>
      </c>
      <c r="G173" s="84" t="b">
        <v>0</v>
      </c>
    </row>
    <row r="174" spans="1:7" ht="15">
      <c r="A174" s="84" t="s">
        <v>3267</v>
      </c>
      <c r="B174" s="84">
        <v>5</v>
      </c>
      <c r="C174" s="122">
        <v>0.002029285971259551</v>
      </c>
      <c r="D174" s="84" t="s">
        <v>3646</v>
      </c>
      <c r="E174" s="84" t="b">
        <v>0</v>
      </c>
      <c r="F174" s="84" t="b">
        <v>0</v>
      </c>
      <c r="G174" s="84" t="b">
        <v>0</v>
      </c>
    </row>
    <row r="175" spans="1:7" ht="15">
      <c r="A175" s="84" t="s">
        <v>3268</v>
      </c>
      <c r="B175" s="84">
        <v>5</v>
      </c>
      <c r="C175" s="122">
        <v>0.002029285971259551</v>
      </c>
      <c r="D175" s="84" t="s">
        <v>3646</v>
      </c>
      <c r="E175" s="84" t="b">
        <v>0</v>
      </c>
      <c r="F175" s="84" t="b">
        <v>0</v>
      </c>
      <c r="G175" s="84" t="b">
        <v>0</v>
      </c>
    </row>
    <row r="176" spans="1:7" ht="15">
      <c r="A176" s="84" t="s">
        <v>3269</v>
      </c>
      <c r="B176" s="84">
        <v>5</v>
      </c>
      <c r="C176" s="122">
        <v>0.0021421820721543045</v>
      </c>
      <c r="D176" s="84" t="s">
        <v>3646</v>
      </c>
      <c r="E176" s="84" t="b">
        <v>0</v>
      </c>
      <c r="F176" s="84" t="b">
        <v>0</v>
      </c>
      <c r="G176" s="84" t="b">
        <v>0</v>
      </c>
    </row>
    <row r="177" spans="1:7" ht="15">
      <c r="A177" s="84" t="s">
        <v>314</v>
      </c>
      <c r="B177" s="84">
        <v>5</v>
      </c>
      <c r="C177" s="122">
        <v>0.0021421820721543045</v>
      </c>
      <c r="D177" s="84" t="s">
        <v>3646</v>
      </c>
      <c r="E177" s="84" t="b">
        <v>0</v>
      </c>
      <c r="F177" s="84" t="b">
        <v>0</v>
      </c>
      <c r="G177" s="84" t="b">
        <v>0</v>
      </c>
    </row>
    <row r="178" spans="1:7" ht="15">
      <c r="A178" s="84" t="s">
        <v>3270</v>
      </c>
      <c r="B178" s="84">
        <v>4</v>
      </c>
      <c r="C178" s="122">
        <v>0.0017137456577234437</v>
      </c>
      <c r="D178" s="84" t="s">
        <v>3646</v>
      </c>
      <c r="E178" s="84" t="b">
        <v>0</v>
      </c>
      <c r="F178" s="84" t="b">
        <v>0</v>
      </c>
      <c r="G178" s="84" t="b">
        <v>0</v>
      </c>
    </row>
    <row r="179" spans="1:7" ht="15">
      <c r="A179" s="84" t="s">
        <v>3271</v>
      </c>
      <c r="B179" s="84">
        <v>4</v>
      </c>
      <c r="C179" s="122">
        <v>0.0017137456577234437</v>
      </c>
      <c r="D179" s="84" t="s">
        <v>3646</v>
      </c>
      <c r="E179" s="84" t="b">
        <v>0</v>
      </c>
      <c r="F179" s="84" t="b">
        <v>0</v>
      </c>
      <c r="G179" s="84" t="b">
        <v>0</v>
      </c>
    </row>
    <row r="180" spans="1:7" ht="15">
      <c r="A180" s="84" t="s">
        <v>3272</v>
      </c>
      <c r="B180" s="84">
        <v>4</v>
      </c>
      <c r="C180" s="122">
        <v>0.0017137456577234437</v>
      </c>
      <c r="D180" s="84" t="s">
        <v>3646</v>
      </c>
      <c r="E180" s="84" t="b">
        <v>0</v>
      </c>
      <c r="F180" s="84" t="b">
        <v>1</v>
      </c>
      <c r="G180" s="84" t="b">
        <v>0</v>
      </c>
    </row>
    <row r="181" spans="1:7" ht="15">
      <c r="A181" s="84" t="s">
        <v>3273</v>
      </c>
      <c r="B181" s="84">
        <v>4</v>
      </c>
      <c r="C181" s="122">
        <v>0.0017137456577234437</v>
      </c>
      <c r="D181" s="84" t="s">
        <v>3646</v>
      </c>
      <c r="E181" s="84" t="b">
        <v>0</v>
      </c>
      <c r="F181" s="84" t="b">
        <v>0</v>
      </c>
      <c r="G181" s="84" t="b">
        <v>0</v>
      </c>
    </row>
    <row r="182" spans="1:7" ht="15">
      <c r="A182" s="84" t="s">
        <v>3274</v>
      </c>
      <c r="B182" s="84">
        <v>4</v>
      </c>
      <c r="C182" s="122">
        <v>0.0017137456577234437</v>
      </c>
      <c r="D182" s="84" t="s">
        <v>3646</v>
      </c>
      <c r="E182" s="84" t="b">
        <v>1</v>
      </c>
      <c r="F182" s="84" t="b">
        <v>0</v>
      </c>
      <c r="G182" s="84" t="b">
        <v>0</v>
      </c>
    </row>
    <row r="183" spans="1:7" ht="15">
      <c r="A183" s="84" t="s">
        <v>3275</v>
      </c>
      <c r="B183" s="84">
        <v>4</v>
      </c>
      <c r="C183" s="122">
        <v>0.0017137456577234437</v>
      </c>
      <c r="D183" s="84" t="s">
        <v>3646</v>
      </c>
      <c r="E183" s="84" t="b">
        <v>0</v>
      </c>
      <c r="F183" s="84" t="b">
        <v>0</v>
      </c>
      <c r="G183" s="84" t="b">
        <v>0</v>
      </c>
    </row>
    <row r="184" spans="1:7" ht="15">
      <c r="A184" s="84" t="s">
        <v>3276</v>
      </c>
      <c r="B184" s="84">
        <v>4</v>
      </c>
      <c r="C184" s="122">
        <v>0.0017137456577234437</v>
      </c>
      <c r="D184" s="84" t="s">
        <v>3646</v>
      </c>
      <c r="E184" s="84" t="b">
        <v>1</v>
      </c>
      <c r="F184" s="84" t="b">
        <v>0</v>
      </c>
      <c r="G184" s="84" t="b">
        <v>0</v>
      </c>
    </row>
    <row r="185" spans="1:7" ht="15">
      <c r="A185" s="84" t="s">
        <v>3277</v>
      </c>
      <c r="B185" s="84">
        <v>4</v>
      </c>
      <c r="C185" s="122">
        <v>0.0017137456577234437</v>
      </c>
      <c r="D185" s="84" t="s">
        <v>3646</v>
      </c>
      <c r="E185" s="84" t="b">
        <v>0</v>
      </c>
      <c r="F185" s="84" t="b">
        <v>0</v>
      </c>
      <c r="G185" s="84" t="b">
        <v>0</v>
      </c>
    </row>
    <row r="186" spans="1:7" ht="15">
      <c r="A186" s="84" t="s">
        <v>3278</v>
      </c>
      <c r="B186" s="84">
        <v>4</v>
      </c>
      <c r="C186" s="122">
        <v>0.0017137456577234437</v>
      </c>
      <c r="D186" s="84" t="s">
        <v>3646</v>
      </c>
      <c r="E186" s="84" t="b">
        <v>0</v>
      </c>
      <c r="F186" s="84" t="b">
        <v>0</v>
      </c>
      <c r="G186" s="84" t="b">
        <v>0</v>
      </c>
    </row>
    <row r="187" spans="1:7" ht="15">
      <c r="A187" s="84" t="s">
        <v>3279</v>
      </c>
      <c r="B187" s="84">
        <v>4</v>
      </c>
      <c r="C187" s="122">
        <v>0.0017137456577234437</v>
      </c>
      <c r="D187" s="84" t="s">
        <v>3646</v>
      </c>
      <c r="E187" s="84" t="b">
        <v>0</v>
      </c>
      <c r="F187" s="84" t="b">
        <v>0</v>
      </c>
      <c r="G187" s="84" t="b">
        <v>0</v>
      </c>
    </row>
    <row r="188" spans="1:7" ht="15">
      <c r="A188" s="84" t="s">
        <v>3280</v>
      </c>
      <c r="B188" s="84">
        <v>4</v>
      </c>
      <c r="C188" s="122">
        <v>0.0017137456577234437</v>
      </c>
      <c r="D188" s="84" t="s">
        <v>3646</v>
      </c>
      <c r="E188" s="84" t="b">
        <v>0</v>
      </c>
      <c r="F188" s="84" t="b">
        <v>0</v>
      </c>
      <c r="G188" s="84" t="b">
        <v>0</v>
      </c>
    </row>
    <row r="189" spans="1:7" ht="15">
      <c r="A189" s="84" t="s">
        <v>3281</v>
      </c>
      <c r="B189" s="84">
        <v>4</v>
      </c>
      <c r="C189" s="122">
        <v>0.0017137456577234437</v>
      </c>
      <c r="D189" s="84" t="s">
        <v>3646</v>
      </c>
      <c r="E189" s="84" t="b">
        <v>0</v>
      </c>
      <c r="F189" s="84" t="b">
        <v>0</v>
      </c>
      <c r="G189" s="84" t="b">
        <v>0</v>
      </c>
    </row>
    <row r="190" spans="1:7" ht="15">
      <c r="A190" s="84" t="s">
        <v>3282</v>
      </c>
      <c r="B190" s="84">
        <v>4</v>
      </c>
      <c r="C190" s="122">
        <v>0.0017137456577234437</v>
      </c>
      <c r="D190" s="84" t="s">
        <v>3646</v>
      </c>
      <c r="E190" s="84" t="b">
        <v>0</v>
      </c>
      <c r="F190" s="84" t="b">
        <v>0</v>
      </c>
      <c r="G190" s="84" t="b">
        <v>0</v>
      </c>
    </row>
    <row r="191" spans="1:7" ht="15">
      <c r="A191" s="84" t="s">
        <v>3283</v>
      </c>
      <c r="B191" s="84">
        <v>4</v>
      </c>
      <c r="C191" s="122">
        <v>0.0017137456577234437</v>
      </c>
      <c r="D191" s="84" t="s">
        <v>3646</v>
      </c>
      <c r="E191" s="84" t="b">
        <v>0</v>
      </c>
      <c r="F191" s="84" t="b">
        <v>0</v>
      </c>
      <c r="G191" s="84" t="b">
        <v>0</v>
      </c>
    </row>
    <row r="192" spans="1:7" ht="15">
      <c r="A192" s="84" t="s">
        <v>3284</v>
      </c>
      <c r="B192" s="84">
        <v>4</v>
      </c>
      <c r="C192" s="122">
        <v>0.0017137456577234437</v>
      </c>
      <c r="D192" s="84" t="s">
        <v>3646</v>
      </c>
      <c r="E192" s="84" t="b">
        <v>0</v>
      </c>
      <c r="F192" s="84" t="b">
        <v>0</v>
      </c>
      <c r="G192" s="84" t="b">
        <v>0</v>
      </c>
    </row>
    <row r="193" spans="1:7" ht="15">
      <c r="A193" s="84" t="s">
        <v>3285</v>
      </c>
      <c r="B193" s="84">
        <v>4</v>
      </c>
      <c r="C193" s="122">
        <v>0.0018301843684487933</v>
      </c>
      <c r="D193" s="84" t="s">
        <v>3646</v>
      </c>
      <c r="E193" s="84" t="b">
        <v>0</v>
      </c>
      <c r="F193" s="84" t="b">
        <v>0</v>
      </c>
      <c r="G193" s="84" t="b">
        <v>0</v>
      </c>
    </row>
    <row r="194" spans="1:7" ht="15">
      <c r="A194" s="84" t="s">
        <v>2776</v>
      </c>
      <c r="B194" s="84">
        <v>4</v>
      </c>
      <c r="C194" s="122">
        <v>0.0017137456577234437</v>
      </c>
      <c r="D194" s="84" t="s">
        <v>3646</v>
      </c>
      <c r="E194" s="84" t="b">
        <v>0</v>
      </c>
      <c r="F194" s="84" t="b">
        <v>0</v>
      </c>
      <c r="G194" s="84" t="b">
        <v>0</v>
      </c>
    </row>
    <row r="195" spans="1:7" ht="15">
      <c r="A195" s="84" t="s">
        <v>3286</v>
      </c>
      <c r="B195" s="84">
        <v>4</v>
      </c>
      <c r="C195" s="122">
        <v>0.0017137456577234437</v>
      </c>
      <c r="D195" s="84" t="s">
        <v>3646</v>
      </c>
      <c r="E195" s="84" t="b">
        <v>0</v>
      </c>
      <c r="F195" s="84" t="b">
        <v>0</v>
      </c>
      <c r="G195" s="84" t="b">
        <v>0</v>
      </c>
    </row>
    <row r="196" spans="1:7" ht="15">
      <c r="A196" s="84" t="s">
        <v>3287</v>
      </c>
      <c r="B196" s="84">
        <v>4</v>
      </c>
      <c r="C196" s="122">
        <v>0.0017137456577234437</v>
      </c>
      <c r="D196" s="84" t="s">
        <v>3646</v>
      </c>
      <c r="E196" s="84" t="b">
        <v>0</v>
      </c>
      <c r="F196" s="84" t="b">
        <v>0</v>
      </c>
      <c r="G196" s="84" t="b">
        <v>0</v>
      </c>
    </row>
    <row r="197" spans="1:7" ht="15">
      <c r="A197" s="84" t="s">
        <v>3288</v>
      </c>
      <c r="B197" s="84">
        <v>4</v>
      </c>
      <c r="C197" s="122">
        <v>0.0017137456577234437</v>
      </c>
      <c r="D197" s="84" t="s">
        <v>3646</v>
      </c>
      <c r="E197" s="84" t="b">
        <v>0</v>
      </c>
      <c r="F197" s="84" t="b">
        <v>0</v>
      </c>
      <c r="G197" s="84" t="b">
        <v>0</v>
      </c>
    </row>
    <row r="198" spans="1:7" ht="15">
      <c r="A198" s="84" t="s">
        <v>3289</v>
      </c>
      <c r="B198" s="84">
        <v>4</v>
      </c>
      <c r="C198" s="122">
        <v>0.0018301843684487933</v>
      </c>
      <c r="D198" s="84" t="s">
        <v>3646</v>
      </c>
      <c r="E198" s="84" t="b">
        <v>0</v>
      </c>
      <c r="F198" s="84" t="b">
        <v>0</v>
      </c>
      <c r="G198" s="84" t="b">
        <v>0</v>
      </c>
    </row>
    <row r="199" spans="1:7" ht="15">
      <c r="A199" s="84" t="s">
        <v>3290</v>
      </c>
      <c r="B199" s="84">
        <v>4</v>
      </c>
      <c r="C199" s="122">
        <v>0.0017137456577234437</v>
      </c>
      <c r="D199" s="84" t="s">
        <v>3646</v>
      </c>
      <c r="E199" s="84" t="b">
        <v>0</v>
      </c>
      <c r="F199" s="84" t="b">
        <v>0</v>
      </c>
      <c r="G199" s="84" t="b">
        <v>0</v>
      </c>
    </row>
    <row r="200" spans="1:7" ht="15">
      <c r="A200" s="84" t="s">
        <v>3291</v>
      </c>
      <c r="B200" s="84">
        <v>4</v>
      </c>
      <c r="C200" s="122">
        <v>0.0017137456577234437</v>
      </c>
      <c r="D200" s="84" t="s">
        <v>3646</v>
      </c>
      <c r="E200" s="84" t="b">
        <v>0</v>
      </c>
      <c r="F200" s="84" t="b">
        <v>0</v>
      </c>
      <c r="G200" s="84" t="b">
        <v>0</v>
      </c>
    </row>
    <row r="201" spans="1:7" ht="15">
      <c r="A201" s="84" t="s">
        <v>3292</v>
      </c>
      <c r="B201" s="84">
        <v>4</v>
      </c>
      <c r="C201" s="122">
        <v>0.0017137456577234437</v>
      </c>
      <c r="D201" s="84" t="s">
        <v>3646</v>
      </c>
      <c r="E201" s="84" t="b">
        <v>0</v>
      </c>
      <c r="F201" s="84" t="b">
        <v>0</v>
      </c>
      <c r="G201" s="84" t="b">
        <v>0</v>
      </c>
    </row>
    <row r="202" spans="1:7" ht="15">
      <c r="A202" s="84" t="s">
        <v>3293</v>
      </c>
      <c r="B202" s="84">
        <v>4</v>
      </c>
      <c r="C202" s="122">
        <v>0.0018301843684487933</v>
      </c>
      <c r="D202" s="84" t="s">
        <v>3646</v>
      </c>
      <c r="E202" s="84" t="b">
        <v>0</v>
      </c>
      <c r="F202" s="84" t="b">
        <v>0</v>
      </c>
      <c r="G202" s="84" t="b">
        <v>0</v>
      </c>
    </row>
    <row r="203" spans="1:7" ht="15">
      <c r="A203" s="84" t="s">
        <v>288</v>
      </c>
      <c r="B203" s="84">
        <v>4</v>
      </c>
      <c r="C203" s="122">
        <v>0.0017137456577234437</v>
      </c>
      <c r="D203" s="84" t="s">
        <v>3646</v>
      </c>
      <c r="E203" s="84" t="b">
        <v>0</v>
      </c>
      <c r="F203" s="84" t="b">
        <v>0</v>
      </c>
      <c r="G203" s="84" t="b">
        <v>0</v>
      </c>
    </row>
    <row r="204" spans="1:7" ht="15">
      <c r="A204" s="84" t="s">
        <v>3294</v>
      </c>
      <c r="B204" s="84">
        <v>4</v>
      </c>
      <c r="C204" s="122">
        <v>0.0017137456577234437</v>
      </c>
      <c r="D204" s="84" t="s">
        <v>3646</v>
      </c>
      <c r="E204" s="84" t="b">
        <v>0</v>
      </c>
      <c r="F204" s="84" t="b">
        <v>0</v>
      </c>
      <c r="G204" s="84" t="b">
        <v>0</v>
      </c>
    </row>
    <row r="205" spans="1:7" ht="15">
      <c r="A205" s="84" t="s">
        <v>3295</v>
      </c>
      <c r="B205" s="84">
        <v>4</v>
      </c>
      <c r="C205" s="122">
        <v>0.0017137456577234437</v>
      </c>
      <c r="D205" s="84" t="s">
        <v>3646</v>
      </c>
      <c r="E205" s="84" t="b">
        <v>0</v>
      </c>
      <c r="F205" s="84" t="b">
        <v>0</v>
      </c>
      <c r="G205" s="84" t="b">
        <v>0</v>
      </c>
    </row>
    <row r="206" spans="1:7" ht="15">
      <c r="A206" s="84" t="s">
        <v>3296</v>
      </c>
      <c r="B206" s="84">
        <v>4</v>
      </c>
      <c r="C206" s="122">
        <v>0.0017137456577234437</v>
      </c>
      <c r="D206" s="84" t="s">
        <v>3646</v>
      </c>
      <c r="E206" s="84" t="b">
        <v>0</v>
      </c>
      <c r="F206" s="84" t="b">
        <v>0</v>
      </c>
      <c r="G206" s="84" t="b">
        <v>0</v>
      </c>
    </row>
    <row r="207" spans="1:7" ht="15">
      <c r="A207" s="84" t="s">
        <v>3297</v>
      </c>
      <c r="B207" s="84">
        <v>4</v>
      </c>
      <c r="C207" s="122">
        <v>0.0017137456577234437</v>
      </c>
      <c r="D207" s="84" t="s">
        <v>3646</v>
      </c>
      <c r="E207" s="84" t="b">
        <v>1</v>
      </c>
      <c r="F207" s="84" t="b">
        <v>0</v>
      </c>
      <c r="G207" s="84" t="b">
        <v>0</v>
      </c>
    </row>
    <row r="208" spans="1:7" ht="15">
      <c r="A208" s="84" t="s">
        <v>3298</v>
      </c>
      <c r="B208" s="84">
        <v>4</v>
      </c>
      <c r="C208" s="122">
        <v>0.0017137456577234437</v>
      </c>
      <c r="D208" s="84" t="s">
        <v>3646</v>
      </c>
      <c r="E208" s="84" t="b">
        <v>0</v>
      </c>
      <c r="F208" s="84" t="b">
        <v>0</v>
      </c>
      <c r="G208" s="84" t="b">
        <v>0</v>
      </c>
    </row>
    <row r="209" spans="1:7" ht="15">
      <c r="A209" s="84" t="s">
        <v>3299</v>
      </c>
      <c r="B209" s="84">
        <v>4</v>
      </c>
      <c r="C209" s="122">
        <v>0.0017137456577234437</v>
      </c>
      <c r="D209" s="84" t="s">
        <v>3646</v>
      </c>
      <c r="E209" s="84" t="b">
        <v>0</v>
      </c>
      <c r="F209" s="84" t="b">
        <v>0</v>
      </c>
      <c r="G209" s="84" t="b">
        <v>0</v>
      </c>
    </row>
    <row r="210" spans="1:7" ht="15">
      <c r="A210" s="84" t="s">
        <v>3300</v>
      </c>
      <c r="B210" s="84">
        <v>4</v>
      </c>
      <c r="C210" s="122">
        <v>0.0018301843684487933</v>
      </c>
      <c r="D210" s="84" t="s">
        <v>3646</v>
      </c>
      <c r="E210" s="84" t="b">
        <v>0</v>
      </c>
      <c r="F210" s="84" t="b">
        <v>0</v>
      </c>
      <c r="G210" s="84" t="b">
        <v>0</v>
      </c>
    </row>
    <row r="211" spans="1:7" ht="15">
      <c r="A211" s="84" t="s">
        <v>3301</v>
      </c>
      <c r="B211" s="84">
        <v>4</v>
      </c>
      <c r="C211" s="122">
        <v>0.0017137456577234437</v>
      </c>
      <c r="D211" s="84" t="s">
        <v>3646</v>
      </c>
      <c r="E211" s="84" t="b">
        <v>0</v>
      </c>
      <c r="F211" s="84" t="b">
        <v>0</v>
      </c>
      <c r="G211" s="84" t="b">
        <v>0</v>
      </c>
    </row>
    <row r="212" spans="1:7" ht="15">
      <c r="A212" s="84" t="s">
        <v>267</v>
      </c>
      <c r="B212" s="84">
        <v>4</v>
      </c>
      <c r="C212" s="122">
        <v>0.0017137456577234437</v>
      </c>
      <c r="D212" s="84" t="s">
        <v>3646</v>
      </c>
      <c r="E212" s="84" t="b">
        <v>0</v>
      </c>
      <c r="F212" s="84" t="b">
        <v>0</v>
      </c>
      <c r="G212" s="84" t="b">
        <v>0</v>
      </c>
    </row>
    <row r="213" spans="1:7" ht="15">
      <c r="A213" s="84" t="s">
        <v>3302</v>
      </c>
      <c r="B213" s="84">
        <v>4</v>
      </c>
      <c r="C213" s="122">
        <v>0.0017137456577234437</v>
      </c>
      <c r="D213" s="84" t="s">
        <v>3646</v>
      </c>
      <c r="E213" s="84" t="b">
        <v>0</v>
      </c>
      <c r="F213" s="84" t="b">
        <v>0</v>
      </c>
      <c r="G213" s="84" t="b">
        <v>0</v>
      </c>
    </row>
    <row r="214" spans="1:7" ht="15">
      <c r="A214" s="84" t="s">
        <v>2752</v>
      </c>
      <c r="B214" s="84">
        <v>4</v>
      </c>
      <c r="C214" s="122">
        <v>0.0017137456577234437</v>
      </c>
      <c r="D214" s="84" t="s">
        <v>3646</v>
      </c>
      <c r="E214" s="84" t="b">
        <v>0</v>
      </c>
      <c r="F214" s="84" t="b">
        <v>0</v>
      </c>
      <c r="G214" s="84" t="b">
        <v>0</v>
      </c>
    </row>
    <row r="215" spans="1:7" ht="15">
      <c r="A215" s="84" t="s">
        <v>2753</v>
      </c>
      <c r="B215" s="84">
        <v>4</v>
      </c>
      <c r="C215" s="122">
        <v>0.0017137456577234437</v>
      </c>
      <c r="D215" s="84" t="s">
        <v>3646</v>
      </c>
      <c r="E215" s="84" t="b">
        <v>0</v>
      </c>
      <c r="F215" s="84" t="b">
        <v>0</v>
      </c>
      <c r="G215" s="84" t="b">
        <v>0</v>
      </c>
    </row>
    <row r="216" spans="1:7" ht="15">
      <c r="A216" s="84" t="s">
        <v>324</v>
      </c>
      <c r="B216" s="84">
        <v>4</v>
      </c>
      <c r="C216" s="122">
        <v>0.0017137456577234437</v>
      </c>
      <c r="D216" s="84" t="s">
        <v>3646</v>
      </c>
      <c r="E216" s="84" t="b">
        <v>0</v>
      </c>
      <c r="F216" s="84" t="b">
        <v>0</v>
      </c>
      <c r="G216" s="84" t="b">
        <v>0</v>
      </c>
    </row>
    <row r="217" spans="1:7" ht="15">
      <c r="A217" s="84" t="s">
        <v>3303</v>
      </c>
      <c r="B217" s="84">
        <v>4</v>
      </c>
      <c r="C217" s="122">
        <v>0.0017137456577234437</v>
      </c>
      <c r="D217" s="84" t="s">
        <v>3646</v>
      </c>
      <c r="E217" s="84" t="b">
        <v>0</v>
      </c>
      <c r="F217" s="84" t="b">
        <v>0</v>
      </c>
      <c r="G217" s="84" t="b">
        <v>0</v>
      </c>
    </row>
    <row r="218" spans="1:7" ht="15">
      <c r="A218" s="84" t="s">
        <v>3304</v>
      </c>
      <c r="B218" s="84">
        <v>4</v>
      </c>
      <c r="C218" s="122">
        <v>0.0017137456577234437</v>
      </c>
      <c r="D218" s="84" t="s">
        <v>3646</v>
      </c>
      <c r="E218" s="84" t="b">
        <v>0</v>
      </c>
      <c r="F218" s="84" t="b">
        <v>0</v>
      </c>
      <c r="G218" s="84" t="b">
        <v>0</v>
      </c>
    </row>
    <row r="219" spans="1:7" ht="15">
      <c r="A219" s="84" t="s">
        <v>3305</v>
      </c>
      <c r="B219" s="84">
        <v>4</v>
      </c>
      <c r="C219" s="122">
        <v>0.0017137456577234437</v>
      </c>
      <c r="D219" s="84" t="s">
        <v>3646</v>
      </c>
      <c r="E219" s="84" t="b">
        <v>0</v>
      </c>
      <c r="F219" s="84" t="b">
        <v>0</v>
      </c>
      <c r="G219" s="84" t="b">
        <v>0</v>
      </c>
    </row>
    <row r="220" spans="1:7" ht="15">
      <c r="A220" s="84" t="s">
        <v>3306</v>
      </c>
      <c r="B220" s="84">
        <v>4</v>
      </c>
      <c r="C220" s="122">
        <v>0.0017137456577234437</v>
      </c>
      <c r="D220" s="84" t="s">
        <v>3646</v>
      </c>
      <c r="E220" s="84" t="b">
        <v>0</v>
      </c>
      <c r="F220" s="84" t="b">
        <v>0</v>
      </c>
      <c r="G220" s="84" t="b">
        <v>0</v>
      </c>
    </row>
    <row r="221" spans="1:7" ht="15">
      <c r="A221" s="84" t="s">
        <v>3307</v>
      </c>
      <c r="B221" s="84">
        <v>4</v>
      </c>
      <c r="C221" s="122">
        <v>0.0017137456577234437</v>
      </c>
      <c r="D221" s="84" t="s">
        <v>3646</v>
      </c>
      <c r="E221" s="84" t="b">
        <v>0</v>
      </c>
      <c r="F221" s="84" t="b">
        <v>0</v>
      </c>
      <c r="G221" s="84" t="b">
        <v>0</v>
      </c>
    </row>
    <row r="222" spans="1:7" ht="15">
      <c r="A222" s="84" t="s">
        <v>3308</v>
      </c>
      <c r="B222" s="84">
        <v>4</v>
      </c>
      <c r="C222" s="122">
        <v>0.0019942955138874522</v>
      </c>
      <c r="D222" s="84" t="s">
        <v>3646</v>
      </c>
      <c r="E222" s="84" t="b">
        <v>0</v>
      </c>
      <c r="F222" s="84" t="b">
        <v>0</v>
      </c>
      <c r="G222" s="84" t="b">
        <v>0</v>
      </c>
    </row>
    <row r="223" spans="1:7" ht="15">
      <c r="A223" s="84" t="s">
        <v>3309</v>
      </c>
      <c r="B223" s="84">
        <v>4</v>
      </c>
      <c r="C223" s="122">
        <v>0.0017137456577234437</v>
      </c>
      <c r="D223" s="84" t="s">
        <v>3646</v>
      </c>
      <c r="E223" s="84" t="b">
        <v>0</v>
      </c>
      <c r="F223" s="84" t="b">
        <v>0</v>
      </c>
      <c r="G223" s="84" t="b">
        <v>0</v>
      </c>
    </row>
    <row r="224" spans="1:7" ht="15">
      <c r="A224" s="84" t="s">
        <v>3310</v>
      </c>
      <c r="B224" s="84">
        <v>4</v>
      </c>
      <c r="C224" s="122">
        <v>0.0019942955138874522</v>
      </c>
      <c r="D224" s="84" t="s">
        <v>3646</v>
      </c>
      <c r="E224" s="84" t="b">
        <v>0</v>
      </c>
      <c r="F224" s="84" t="b">
        <v>0</v>
      </c>
      <c r="G224" s="84" t="b">
        <v>0</v>
      </c>
    </row>
    <row r="225" spans="1:7" ht="15">
      <c r="A225" s="84" t="s">
        <v>3311</v>
      </c>
      <c r="B225" s="84">
        <v>4</v>
      </c>
      <c r="C225" s="122">
        <v>0.0017137456577234437</v>
      </c>
      <c r="D225" s="84" t="s">
        <v>3646</v>
      </c>
      <c r="E225" s="84" t="b">
        <v>0</v>
      </c>
      <c r="F225" s="84" t="b">
        <v>0</v>
      </c>
      <c r="G225" s="84" t="b">
        <v>0</v>
      </c>
    </row>
    <row r="226" spans="1:7" ht="15">
      <c r="A226" s="84" t="s">
        <v>3312</v>
      </c>
      <c r="B226" s="84">
        <v>4</v>
      </c>
      <c r="C226" s="122">
        <v>0.0018301843684487933</v>
      </c>
      <c r="D226" s="84" t="s">
        <v>3646</v>
      </c>
      <c r="E226" s="84" t="b">
        <v>0</v>
      </c>
      <c r="F226" s="84" t="b">
        <v>0</v>
      </c>
      <c r="G226" s="84" t="b">
        <v>0</v>
      </c>
    </row>
    <row r="227" spans="1:7" ht="15">
      <c r="A227" s="84" t="s">
        <v>3313</v>
      </c>
      <c r="B227" s="84">
        <v>4</v>
      </c>
      <c r="C227" s="122">
        <v>0.0017137456577234437</v>
      </c>
      <c r="D227" s="84" t="s">
        <v>3646</v>
      </c>
      <c r="E227" s="84" t="b">
        <v>0</v>
      </c>
      <c r="F227" s="84" t="b">
        <v>0</v>
      </c>
      <c r="G227" s="84" t="b">
        <v>0</v>
      </c>
    </row>
    <row r="228" spans="1:7" ht="15">
      <c r="A228" s="84" t="s">
        <v>3314</v>
      </c>
      <c r="B228" s="84">
        <v>4</v>
      </c>
      <c r="C228" s="122">
        <v>0.0017137456577234437</v>
      </c>
      <c r="D228" s="84" t="s">
        <v>3646</v>
      </c>
      <c r="E228" s="84" t="b">
        <v>0</v>
      </c>
      <c r="F228" s="84" t="b">
        <v>0</v>
      </c>
      <c r="G228" s="84" t="b">
        <v>0</v>
      </c>
    </row>
    <row r="229" spans="1:7" ht="15">
      <c r="A229" s="84" t="s">
        <v>3315</v>
      </c>
      <c r="B229" s="84">
        <v>4</v>
      </c>
      <c r="C229" s="122">
        <v>0.0018301843684487933</v>
      </c>
      <c r="D229" s="84" t="s">
        <v>3646</v>
      </c>
      <c r="E229" s="84" t="b">
        <v>0</v>
      </c>
      <c r="F229" s="84" t="b">
        <v>0</v>
      </c>
      <c r="G229" s="84" t="b">
        <v>0</v>
      </c>
    </row>
    <row r="230" spans="1:7" ht="15">
      <c r="A230" s="84" t="s">
        <v>3316</v>
      </c>
      <c r="B230" s="84">
        <v>4</v>
      </c>
      <c r="C230" s="122">
        <v>0.0017137456577234437</v>
      </c>
      <c r="D230" s="84" t="s">
        <v>3646</v>
      </c>
      <c r="E230" s="84" t="b">
        <v>0</v>
      </c>
      <c r="F230" s="84" t="b">
        <v>0</v>
      </c>
      <c r="G230" s="84" t="b">
        <v>0</v>
      </c>
    </row>
    <row r="231" spans="1:7" ht="15">
      <c r="A231" s="84" t="s">
        <v>315</v>
      </c>
      <c r="B231" s="84">
        <v>4</v>
      </c>
      <c r="C231" s="122">
        <v>0.0018301843684487933</v>
      </c>
      <c r="D231" s="84" t="s">
        <v>3646</v>
      </c>
      <c r="E231" s="84" t="b">
        <v>0</v>
      </c>
      <c r="F231" s="84" t="b">
        <v>0</v>
      </c>
      <c r="G231" s="84" t="b">
        <v>0</v>
      </c>
    </row>
    <row r="232" spans="1:7" ht="15">
      <c r="A232" s="84" t="s">
        <v>3317</v>
      </c>
      <c r="B232" s="84">
        <v>3</v>
      </c>
      <c r="C232" s="122">
        <v>0.0013726382763365951</v>
      </c>
      <c r="D232" s="84" t="s">
        <v>3646</v>
      </c>
      <c r="E232" s="84" t="b">
        <v>0</v>
      </c>
      <c r="F232" s="84" t="b">
        <v>0</v>
      </c>
      <c r="G232" s="84" t="b">
        <v>0</v>
      </c>
    </row>
    <row r="233" spans="1:7" ht="15">
      <c r="A233" s="84" t="s">
        <v>292</v>
      </c>
      <c r="B233" s="84">
        <v>3</v>
      </c>
      <c r="C233" s="122">
        <v>0.0013726382763365951</v>
      </c>
      <c r="D233" s="84" t="s">
        <v>3646</v>
      </c>
      <c r="E233" s="84" t="b">
        <v>0</v>
      </c>
      <c r="F233" s="84" t="b">
        <v>0</v>
      </c>
      <c r="G233" s="84" t="b">
        <v>0</v>
      </c>
    </row>
    <row r="234" spans="1:7" ht="15">
      <c r="A234" s="84" t="s">
        <v>3318</v>
      </c>
      <c r="B234" s="84">
        <v>3</v>
      </c>
      <c r="C234" s="122">
        <v>0.0013726382763365951</v>
      </c>
      <c r="D234" s="84" t="s">
        <v>3646</v>
      </c>
      <c r="E234" s="84" t="b">
        <v>0</v>
      </c>
      <c r="F234" s="84" t="b">
        <v>0</v>
      </c>
      <c r="G234" s="84" t="b">
        <v>0</v>
      </c>
    </row>
    <row r="235" spans="1:7" ht="15">
      <c r="A235" s="84" t="s">
        <v>3319</v>
      </c>
      <c r="B235" s="84">
        <v>3</v>
      </c>
      <c r="C235" s="122">
        <v>0.0014957216354155895</v>
      </c>
      <c r="D235" s="84" t="s">
        <v>3646</v>
      </c>
      <c r="E235" s="84" t="b">
        <v>0</v>
      </c>
      <c r="F235" s="84" t="b">
        <v>0</v>
      </c>
      <c r="G235" s="84" t="b">
        <v>0</v>
      </c>
    </row>
    <row r="236" spans="1:7" ht="15">
      <c r="A236" s="84" t="s">
        <v>3320</v>
      </c>
      <c r="B236" s="84">
        <v>3</v>
      </c>
      <c r="C236" s="122">
        <v>0.0014957216354155895</v>
      </c>
      <c r="D236" s="84" t="s">
        <v>3646</v>
      </c>
      <c r="E236" s="84" t="b">
        <v>0</v>
      </c>
      <c r="F236" s="84" t="b">
        <v>0</v>
      </c>
      <c r="G236" s="84" t="b">
        <v>0</v>
      </c>
    </row>
    <row r="237" spans="1:7" ht="15">
      <c r="A237" s="84" t="s">
        <v>3321</v>
      </c>
      <c r="B237" s="84">
        <v>3</v>
      </c>
      <c r="C237" s="122">
        <v>0.0013726382763365951</v>
      </c>
      <c r="D237" s="84" t="s">
        <v>3646</v>
      </c>
      <c r="E237" s="84" t="b">
        <v>0</v>
      </c>
      <c r="F237" s="84" t="b">
        <v>0</v>
      </c>
      <c r="G237" s="84" t="b">
        <v>0</v>
      </c>
    </row>
    <row r="238" spans="1:7" ht="15">
      <c r="A238" s="84" t="s">
        <v>291</v>
      </c>
      <c r="B238" s="84">
        <v>3</v>
      </c>
      <c r="C238" s="122">
        <v>0.0013726382763365951</v>
      </c>
      <c r="D238" s="84" t="s">
        <v>3646</v>
      </c>
      <c r="E238" s="84" t="b">
        <v>0</v>
      </c>
      <c r="F238" s="84" t="b">
        <v>0</v>
      </c>
      <c r="G238" s="84" t="b">
        <v>0</v>
      </c>
    </row>
    <row r="239" spans="1:7" ht="15">
      <c r="A239" s="84" t="s">
        <v>3322</v>
      </c>
      <c r="B239" s="84">
        <v>3</v>
      </c>
      <c r="C239" s="122">
        <v>0.0013726382763365951</v>
      </c>
      <c r="D239" s="84" t="s">
        <v>3646</v>
      </c>
      <c r="E239" s="84" t="b">
        <v>0</v>
      </c>
      <c r="F239" s="84" t="b">
        <v>0</v>
      </c>
      <c r="G239" s="84" t="b">
        <v>0</v>
      </c>
    </row>
    <row r="240" spans="1:7" ht="15">
      <c r="A240" s="84" t="s">
        <v>3323</v>
      </c>
      <c r="B240" s="84">
        <v>3</v>
      </c>
      <c r="C240" s="122">
        <v>0.0013726382763365951</v>
      </c>
      <c r="D240" s="84" t="s">
        <v>3646</v>
      </c>
      <c r="E240" s="84" t="b">
        <v>0</v>
      </c>
      <c r="F240" s="84" t="b">
        <v>0</v>
      </c>
      <c r="G240" s="84" t="b">
        <v>0</v>
      </c>
    </row>
    <row r="241" spans="1:7" ht="15">
      <c r="A241" s="84" t="s">
        <v>3324</v>
      </c>
      <c r="B241" s="84">
        <v>3</v>
      </c>
      <c r="C241" s="122">
        <v>0.0013726382763365951</v>
      </c>
      <c r="D241" s="84" t="s">
        <v>3646</v>
      </c>
      <c r="E241" s="84" t="b">
        <v>0</v>
      </c>
      <c r="F241" s="84" t="b">
        <v>0</v>
      </c>
      <c r="G241" s="84" t="b">
        <v>0</v>
      </c>
    </row>
    <row r="242" spans="1:7" ht="15">
      <c r="A242" s="84" t="s">
        <v>3325</v>
      </c>
      <c r="B242" s="84">
        <v>3</v>
      </c>
      <c r="C242" s="122">
        <v>0.0013726382763365951</v>
      </c>
      <c r="D242" s="84" t="s">
        <v>3646</v>
      </c>
      <c r="E242" s="84" t="b">
        <v>0</v>
      </c>
      <c r="F242" s="84" t="b">
        <v>0</v>
      </c>
      <c r="G242" s="84" t="b">
        <v>0</v>
      </c>
    </row>
    <row r="243" spans="1:7" ht="15">
      <c r="A243" s="84" t="s">
        <v>3326</v>
      </c>
      <c r="B243" s="84">
        <v>3</v>
      </c>
      <c r="C243" s="122">
        <v>0.0013726382763365951</v>
      </c>
      <c r="D243" s="84" t="s">
        <v>3646</v>
      </c>
      <c r="E243" s="84" t="b">
        <v>0</v>
      </c>
      <c r="F243" s="84" t="b">
        <v>0</v>
      </c>
      <c r="G243" s="84" t="b">
        <v>0</v>
      </c>
    </row>
    <row r="244" spans="1:7" ht="15">
      <c r="A244" s="84" t="s">
        <v>3327</v>
      </c>
      <c r="B244" s="84">
        <v>3</v>
      </c>
      <c r="C244" s="122">
        <v>0.0013726382763365951</v>
      </c>
      <c r="D244" s="84" t="s">
        <v>3646</v>
      </c>
      <c r="E244" s="84" t="b">
        <v>0</v>
      </c>
      <c r="F244" s="84" t="b">
        <v>0</v>
      </c>
      <c r="G244" s="84" t="b">
        <v>0</v>
      </c>
    </row>
    <row r="245" spans="1:7" ht="15">
      <c r="A245" s="84" t="s">
        <v>3328</v>
      </c>
      <c r="B245" s="84">
        <v>3</v>
      </c>
      <c r="C245" s="122">
        <v>0.0013726382763365951</v>
      </c>
      <c r="D245" s="84" t="s">
        <v>3646</v>
      </c>
      <c r="E245" s="84" t="b">
        <v>1</v>
      </c>
      <c r="F245" s="84" t="b">
        <v>0</v>
      </c>
      <c r="G245" s="84" t="b">
        <v>0</v>
      </c>
    </row>
    <row r="246" spans="1:7" ht="15">
      <c r="A246" s="84" t="s">
        <v>3329</v>
      </c>
      <c r="B246" s="84">
        <v>3</v>
      </c>
      <c r="C246" s="122">
        <v>0.0013726382763365951</v>
      </c>
      <c r="D246" s="84" t="s">
        <v>3646</v>
      </c>
      <c r="E246" s="84" t="b">
        <v>0</v>
      </c>
      <c r="F246" s="84" t="b">
        <v>0</v>
      </c>
      <c r="G246" s="84" t="b">
        <v>0</v>
      </c>
    </row>
    <row r="247" spans="1:7" ht="15">
      <c r="A247" s="84" t="s">
        <v>3330</v>
      </c>
      <c r="B247" s="84">
        <v>3</v>
      </c>
      <c r="C247" s="122">
        <v>0.0013726382763365951</v>
      </c>
      <c r="D247" s="84" t="s">
        <v>3646</v>
      </c>
      <c r="E247" s="84" t="b">
        <v>0</v>
      </c>
      <c r="F247" s="84" t="b">
        <v>0</v>
      </c>
      <c r="G247" s="84" t="b">
        <v>0</v>
      </c>
    </row>
    <row r="248" spans="1:7" ht="15">
      <c r="A248" s="84" t="s">
        <v>3331</v>
      </c>
      <c r="B248" s="84">
        <v>3</v>
      </c>
      <c r="C248" s="122">
        <v>0.0013726382763365951</v>
      </c>
      <c r="D248" s="84" t="s">
        <v>3646</v>
      </c>
      <c r="E248" s="84" t="b">
        <v>0</v>
      </c>
      <c r="F248" s="84" t="b">
        <v>0</v>
      </c>
      <c r="G248" s="84" t="b">
        <v>0</v>
      </c>
    </row>
    <row r="249" spans="1:7" ht="15">
      <c r="A249" s="84" t="s">
        <v>3332</v>
      </c>
      <c r="B249" s="84">
        <v>3</v>
      </c>
      <c r="C249" s="122">
        <v>0.0013726382763365951</v>
      </c>
      <c r="D249" s="84" t="s">
        <v>3646</v>
      </c>
      <c r="E249" s="84" t="b">
        <v>0</v>
      </c>
      <c r="F249" s="84" t="b">
        <v>0</v>
      </c>
      <c r="G249" s="84" t="b">
        <v>0</v>
      </c>
    </row>
    <row r="250" spans="1:7" ht="15">
      <c r="A250" s="84" t="s">
        <v>3333</v>
      </c>
      <c r="B250" s="84">
        <v>3</v>
      </c>
      <c r="C250" s="122">
        <v>0.0013726382763365951</v>
      </c>
      <c r="D250" s="84" t="s">
        <v>3646</v>
      </c>
      <c r="E250" s="84" t="b">
        <v>0</v>
      </c>
      <c r="F250" s="84" t="b">
        <v>0</v>
      </c>
      <c r="G250" s="84" t="b">
        <v>0</v>
      </c>
    </row>
    <row r="251" spans="1:7" ht="15">
      <c r="A251" s="84" t="s">
        <v>3334</v>
      </c>
      <c r="B251" s="84">
        <v>3</v>
      </c>
      <c r="C251" s="122">
        <v>0.0013726382763365951</v>
      </c>
      <c r="D251" s="84" t="s">
        <v>3646</v>
      </c>
      <c r="E251" s="84" t="b">
        <v>0</v>
      </c>
      <c r="F251" s="84" t="b">
        <v>1</v>
      </c>
      <c r="G251" s="84" t="b">
        <v>0</v>
      </c>
    </row>
    <row r="252" spans="1:7" ht="15">
      <c r="A252" s="84" t="s">
        <v>3335</v>
      </c>
      <c r="B252" s="84">
        <v>3</v>
      </c>
      <c r="C252" s="122">
        <v>0.0013726382763365951</v>
      </c>
      <c r="D252" s="84" t="s">
        <v>3646</v>
      </c>
      <c r="E252" s="84" t="b">
        <v>0</v>
      </c>
      <c r="F252" s="84" t="b">
        <v>0</v>
      </c>
      <c r="G252" s="84" t="b">
        <v>0</v>
      </c>
    </row>
    <row r="253" spans="1:7" ht="15">
      <c r="A253" s="84" t="s">
        <v>3336</v>
      </c>
      <c r="B253" s="84">
        <v>3</v>
      </c>
      <c r="C253" s="122">
        <v>0.0013726382763365951</v>
      </c>
      <c r="D253" s="84" t="s">
        <v>3646</v>
      </c>
      <c r="E253" s="84" t="b">
        <v>0</v>
      </c>
      <c r="F253" s="84" t="b">
        <v>0</v>
      </c>
      <c r="G253" s="84" t="b">
        <v>0</v>
      </c>
    </row>
    <row r="254" spans="1:7" ht="15">
      <c r="A254" s="84" t="s">
        <v>3337</v>
      </c>
      <c r="B254" s="84">
        <v>3</v>
      </c>
      <c r="C254" s="122">
        <v>0.0013726382763365951</v>
      </c>
      <c r="D254" s="84" t="s">
        <v>3646</v>
      </c>
      <c r="E254" s="84" t="b">
        <v>0</v>
      </c>
      <c r="F254" s="84" t="b">
        <v>0</v>
      </c>
      <c r="G254" s="84" t="b">
        <v>0</v>
      </c>
    </row>
    <row r="255" spans="1:7" ht="15">
      <c r="A255" s="84" t="s">
        <v>3338</v>
      </c>
      <c r="B255" s="84">
        <v>3</v>
      </c>
      <c r="C255" s="122">
        <v>0.0013726382763365951</v>
      </c>
      <c r="D255" s="84" t="s">
        <v>3646</v>
      </c>
      <c r="E255" s="84" t="b">
        <v>0</v>
      </c>
      <c r="F255" s="84" t="b">
        <v>0</v>
      </c>
      <c r="G255" s="84" t="b">
        <v>0</v>
      </c>
    </row>
    <row r="256" spans="1:7" ht="15">
      <c r="A256" s="84" t="s">
        <v>3339</v>
      </c>
      <c r="B256" s="84">
        <v>3</v>
      </c>
      <c r="C256" s="122">
        <v>0.0013726382763365951</v>
      </c>
      <c r="D256" s="84" t="s">
        <v>3646</v>
      </c>
      <c r="E256" s="84" t="b">
        <v>0</v>
      </c>
      <c r="F256" s="84" t="b">
        <v>0</v>
      </c>
      <c r="G256" s="84" t="b">
        <v>0</v>
      </c>
    </row>
    <row r="257" spans="1:7" ht="15">
      <c r="A257" s="84" t="s">
        <v>3340</v>
      </c>
      <c r="B257" s="84">
        <v>3</v>
      </c>
      <c r="C257" s="122">
        <v>0.0013726382763365951</v>
      </c>
      <c r="D257" s="84" t="s">
        <v>3646</v>
      </c>
      <c r="E257" s="84" t="b">
        <v>0</v>
      </c>
      <c r="F257" s="84" t="b">
        <v>0</v>
      </c>
      <c r="G257" s="84" t="b">
        <v>0</v>
      </c>
    </row>
    <row r="258" spans="1:7" ht="15">
      <c r="A258" s="84" t="s">
        <v>3341</v>
      </c>
      <c r="B258" s="84">
        <v>3</v>
      </c>
      <c r="C258" s="122">
        <v>0.0013726382763365951</v>
      </c>
      <c r="D258" s="84" t="s">
        <v>3646</v>
      </c>
      <c r="E258" s="84" t="b">
        <v>0</v>
      </c>
      <c r="F258" s="84" t="b">
        <v>0</v>
      </c>
      <c r="G258" s="84" t="b">
        <v>0</v>
      </c>
    </row>
    <row r="259" spans="1:7" ht="15">
      <c r="A259" s="84" t="s">
        <v>3342</v>
      </c>
      <c r="B259" s="84">
        <v>3</v>
      </c>
      <c r="C259" s="122">
        <v>0.0013726382763365951</v>
      </c>
      <c r="D259" s="84" t="s">
        <v>3646</v>
      </c>
      <c r="E259" s="84" t="b">
        <v>0</v>
      </c>
      <c r="F259" s="84" t="b">
        <v>0</v>
      </c>
      <c r="G259" s="84" t="b">
        <v>0</v>
      </c>
    </row>
    <row r="260" spans="1:7" ht="15">
      <c r="A260" s="84" t="s">
        <v>3343</v>
      </c>
      <c r="B260" s="84">
        <v>3</v>
      </c>
      <c r="C260" s="122">
        <v>0.0013726382763365951</v>
      </c>
      <c r="D260" s="84" t="s">
        <v>3646</v>
      </c>
      <c r="E260" s="84" t="b">
        <v>0</v>
      </c>
      <c r="F260" s="84" t="b">
        <v>0</v>
      </c>
      <c r="G260" s="84" t="b">
        <v>0</v>
      </c>
    </row>
    <row r="261" spans="1:7" ht="15">
      <c r="A261" s="84" t="s">
        <v>3344</v>
      </c>
      <c r="B261" s="84">
        <v>3</v>
      </c>
      <c r="C261" s="122">
        <v>0.0013726382763365951</v>
      </c>
      <c r="D261" s="84" t="s">
        <v>3646</v>
      </c>
      <c r="E261" s="84" t="b">
        <v>0</v>
      </c>
      <c r="F261" s="84" t="b">
        <v>0</v>
      </c>
      <c r="G261" s="84" t="b">
        <v>0</v>
      </c>
    </row>
    <row r="262" spans="1:7" ht="15">
      <c r="A262" s="84" t="s">
        <v>3345</v>
      </c>
      <c r="B262" s="84">
        <v>3</v>
      </c>
      <c r="C262" s="122">
        <v>0.0013726382763365951</v>
      </c>
      <c r="D262" s="84" t="s">
        <v>3646</v>
      </c>
      <c r="E262" s="84" t="b">
        <v>0</v>
      </c>
      <c r="F262" s="84" t="b">
        <v>0</v>
      </c>
      <c r="G262" s="84" t="b">
        <v>0</v>
      </c>
    </row>
    <row r="263" spans="1:7" ht="15">
      <c r="A263" s="84" t="s">
        <v>3346</v>
      </c>
      <c r="B263" s="84">
        <v>3</v>
      </c>
      <c r="C263" s="122">
        <v>0.0013726382763365951</v>
      </c>
      <c r="D263" s="84" t="s">
        <v>3646</v>
      </c>
      <c r="E263" s="84" t="b">
        <v>0</v>
      </c>
      <c r="F263" s="84" t="b">
        <v>0</v>
      </c>
      <c r="G263" s="84" t="b">
        <v>0</v>
      </c>
    </row>
    <row r="264" spans="1:7" ht="15">
      <c r="A264" s="84" t="s">
        <v>3347</v>
      </c>
      <c r="B264" s="84">
        <v>3</v>
      </c>
      <c r="C264" s="122">
        <v>0.0013726382763365951</v>
      </c>
      <c r="D264" s="84" t="s">
        <v>3646</v>
      </c>
      <c r="E264" s="84" t="b">
        <v>0</v>
      </c>
      <c r="F264" s="84" t="b">
        <v>0</v>
      </c>
      <c r="G264" s="84" t="b">
        <v>0</v>
      </c>
    </row>
    <row r="265" spans="1:7" ht="15">
      <c r="A265" s="84" t="s">
        <v>3348</v>
      </c>
      <c r="B265" s="84">
        <v>3</v>
      </c>
      <c r="C265" s="122">
        <v>0.0014957216354155895</v>
      </c>
      <c r="D265" s="84" t="s">
        <v>3646</v>
      </c>
      <c r="E265" s="84" t="b">
        <v>1</v>
      </c>
      <c r="F265" s="84" t="b">
        <v>0</v>
      </c>
      <c r="G265" s="84" t="b">
        <v>0</v>
      </c>
    </row>
    <row r="266" spans="1:7" ht="15">
      <c r="A266" s="84" t="s">
        <v>3349</v>
      </c>
      <c r="B266" s="84">
        <v>3</v>
      </c>
      <c r="C266" s="122">
        <v>0.0013726382763365951</v>
      </c>
      <c r="D266" s="84" t="s">
        <v>3646</v>
      </c>
      <c r="E266" s="84" t="b">
        <v>0</v>
      </c>
      <c r="F266" s="84" t="b">
        <v>0</v>
      </c>
      <c r="G266" s="84" t="b">
        <v>0</v>
      </c>
    </row>
    <row r="267" spans="1:7" ht="15">
      <c r="A267" s="84" t="s">
        <v>3350</v>
      </c>
      <c r="B267" s="84">
        <v>3</v>
      </c>
      <c r="C267" s="122">
        <v>0.0013726382763365951</v>
      </c>
      <c r="D267" s="84" t="s">
        <v>3646</v>
      </c>
      <c r="E267" s="84" t="b">
        <v>0</v>
      </c>
      <c r="F267" s="84" t="b">
        <v>0</v>
      </c>
      <c r="G267" s="84" t="b">
        <v>0</v>
      </c>
    </row>
    <row r="268" spans="1:7" ht="15">
      <c r="A268" s="84" t="s">
        <v>3351</v>
      </c>
      <c r="B268" s="84">
        <v>3</v>
      </c>
      <c r="C268" s="122">
        <v>0.0013726382763365951</v>
      </c>
      <c r="D268" s="84" t="s">
        <v>3646</v>
      </c>
      <c r="E268" s="84" t="b">
        <v>0</v>
      </c>
      <c r="F268" s="84" t="b">
        <v>0</v>
      </c>
      <c r="G268" s="84" t="b">
        <v>0</v>
      </c>
    </row>
    <row r="269" spans="1:7" ht="15">
      <c r="A269" s="84" t="s">
        <v>3352</v>
      </c>
      <c r="B269" s="84">
        <v>3</v>
      </c>
      <c r="C269" s="122">
        <v>0.0013726382763365951</v>
      </c>
      <c r="D269" s="84" t="s">
        <v>3646</v>
      </c>
      <c r="E269" s="84" t="b">
        <v>0</v>
      </c>
      <c r="F269" s="84" t="b">
        <v>0</v>
      </c>
      <c r="G269" s="84" t="b">
        <v>0</v>
      </c>
    </row>
    <row r="270" spans="1:7" ht="15">
      <c r="A270" s="84" t="s">
        <v>3353</v>
      </c>
      <c r="B270" s="84">
        <v>3</v>
      </c>
      <c r="C270" s="122">
        <v>0.0013726382763365951</v>
      </c>
      <c r="D270" s="84" t="s">
        <v>3646</v>
      </c>
      <c r="E270" s="84" t="b">
        <v>0</v>
      </c>
      <c r="F270" s="84" t="b">
        <v>0</v>
      </c>
      <c r="G270" s="84" t="b">
        <v>0</v>
      </c>
    </row>
    <row r="271" spans="1:7" ht="15">
      <c r="A271" s="84" t="s">
        <v>3354</v>
      </c>
      <c r="B271" s="84">
        <v>3</v>
      </c>
      <c r="C271" s="122">
        <v>0.0014957216354155895</v>
      </c>
      <c r="D271" s="84" t="s">
        <v>3646</v>
      </c>
      <c r="E271" s="84" t="b">
        <v>0</v>
      </c>
      <c r="F271" s="84" t="b">
        <v>0</v>
      </c>
      <c r="G271" s="84" t="b">
        <v>0</v>
      </c>
    </row>
    <row r="272" spans="1:7" ht="15">
      <c r="A272" s="84" t="s">
        <v>3355</v>
      </c>
      <c r="B272" s="84">
        <v>3</v>
      </c>
      <c r="C272" s="122">
        <v>0.0013726382763365951</v>
      </c>
      <c r="D272" s="84" t="s">
        <v>3646</v>
      </c>
      <c r="E272" s="84" t="b">
        <v>0</v>
      </c>
      <c r="F272" s="84" t="b">
        <v>0</v>
      </c>
      <c r="G272" s="84" t="b">
        <v>0</v>
      </c>
    </row>
    <row r="273" spans="1:7" ht="15">
      <c r="A273" s="84" t="s">
        <v>3356</v>
      </c>
      <c r="B273" s="84">
        <v>3</v>
      </c>
      <c r="C273" s="122">
        <v>0.0013726382763365951</v>
      </c>
      <c r="D273" s="84" t="s">
        <v>3646</v>
      </c>
      <c r="E273" s="84" t="b">
        <v>0</v>
      </c>
      <c r="F273" s="84" t="b">
        <v>0</v>
      </c>
      <c r="G273" s="84" t="b">
        <v>0</v>
      </c>
    </row>
    <row r="274" spans="1:7" ht="15">
      <c r="A274" s="84" t="s">
        <v>3357</v>
      </c>
      <c r="B274" s="84">
        <v>3</v>
      </c>
      <c r="C274" s="122">
        <v>0.001706134027538596</v>
      </c>
      <c r="D274" s="84" t="s">
        <v>3646</v>
      </c>
      <c r="E274" s="84" t="b">
        <v>1</v>
      </c>
      <c r="F274" s="84" t="b">
        <v>0</v>
      </c>
      <c r="G274" s="84" t="b">
        <v>0</v>
      </c>
    </row>
    <row r="275" spans="1:7" ht="15">
      <c r="A275" s="84" t="s">
        <v>3358</v>
      </c>
      <c r="B275" s="84">
        <v>3</v>
      </c>
      <c r="C275" s="122">
        <v>0.0013726382763365951</v>
      </c>
      <c r="D275" s="84" t="s">
        <v>3646</v>
      </c>
      <c r="E275" s="84" t="b">
        <v>0</v>
      </c>
      <c r="F275" s="84" t="b">
        <v>0</v>
      </c>
      <c r="G275" s="84" t="b">
        <v>0</v>
      </c>
    </row>
    <row r="276" spans="1:7" ht="15">
      <c r="A276" s="84" t="s">
        <v>3359</v>
      </c>
      <c r="B276" s="84">
        <v>3</v>
      </c>
      <c r="C276" s="122">
        <v>0.0013726382763365951</v>
      </c>
      <c r="D276" s="84" t="s">
        <v>3646</v>
      </c>
      <c r="E276" s="84" t="b">
        <v>0</v>
      </c>
      <c r="F276" s="84" t="b">
        <v>0</v>
      </c>
      <c r="G276" s="84" t="b">
        <v>0</v>
      </c>
    </row>
    <row r="277" spans="1:7" ht="15">
      <c r="A277" s="84" t="s">
        <v>3360</v>
      </c>
      <c r="B277" s="84">
        <v>3</v>
      </c>
      <c r="C277" s="122">
        <v>0.0013726382763365951</v>
      </c>
      <c r="D277" s="84" t="s">
        <v>3646</v>
      </c>
      <c r="E277" s="84" t="b">
        <v>0</v>
      </c>
      <c r="F277" s="84" t="b">
        <v>0</v>
      </c>
      <c r="G277" s="84" t="b">
        <v>0</v>
      </c>
    </row>
    <row r="278" spans="1:7" ht="15">
      <c r="A278" s="84" t="s">
        <v>3361</v>
      </c>
      <c r="B278" s="84">
        <v>3</v>
      </c>
      <c r="C278" s="122">
        <v>0.0013726382763365951</v>
      </c>
      <c r="D278" s="84" t="s">
        <v>3646</v>
      </c>
      <c r="E278" s="84" t="b">
        <v>0</v>
      </c>
      <c r="F278" s="84" t="b">
        <v>0</v>
      </c>
      <c r="G278" s="84" t="b">
        <v>0</v>
      </c>
    </row>
    <row r="279" spans="1:7" ht="15">
      <c r="A279" s="84" t="s">
        <v>3362</v>
      </c>
      <c r="B279" s="84">
        <v>3</v>
      </c>
      <c r="C279" s="122">
        <v>0.0013726382763365951</v>
      </c>
      <c r="D279" s="84" t="s">
        <v>3646</v>
      </c>
      <c r="E279" s="84" t="b">
        <v>0</v>
      </c>
      <c r="F279" s="84" t="b">
        <v>0</v>
      </c>
      <c r="G279" s="84" t="b">
        <v>0</v>
      </c>
    </row>
    <row r="280" spans="1:7" ht="15">
      <c r="A280" s="84" t="s">
        <v>3363</v>
      </c>
      <c r="B280" s="84">
        <v>3</v>
      </c>
      <c r="C280" s="122">
        <v>0.0013726382763365951</v>
      </c>
      <c r="D280" s="84" t="s">
        <v>3646</v>
      </c>
      <c r="E280" s="84" t="b">
        <v>0</v>
      </c>
      <c r="F280" s="84" t="b">
        <v>0</v>
      </c>
      <c r="G280" s="84" t="b">
        <v>0</v>
      </c>
    </row>
    <row r="281" spans="1:7" ht="15">
      <c r="A281" s="84" t="s">
        <v>325</v>
      </c>
      <c r="B281" s="84">
        <v>3</v>
      </c>
      <c r="C281" s="122">
        <v>0.0013726382763365951</v>
      </c>
      <c r="D281" s="84" t="s">
        <v>3646</v>
      </c>
      <c r="E281" s="84" t="b">
        <v>0</v>
      </c>
      <c r="F281" s="84" t="b">
        <v>0</v>
      </c>
      <c r="G281" s="84" t="b">
        <v>0</v>
      </c>
    </row>
    <row r="282" spans="1:7" ht="15">
      <c r="A282" s="84" t="s">
        <v>3364</v>
      </c>
      <c r="B282" s="84">
        <v>3</v>
      </c>
      <c r="C282" s="122">
        <v>0.0013726382763365951</v>
      </c>
      <c r="D282" s="84" t="s">
        <v>3646</v>
      </c>
      <c r="E282" s="84" t="b">
        <v>0</v>
      </c>
      <c r="F282" s="84" t="b">
        <v>0</v>
      </c>
      <c r="G282" s="84" t="b">
        <v>0</v>
      </c>
    </row>
    <row r="283" spans="1:7" ht="15">
      <c r="A283" s="84" t="s">
        <v>3365</v>
      </c>
      <c r="B283" s="84">
        <v>3</v>
      </c>
      <c r="C283" s="122">
        <v>0.0013726382763365951</v>
      </c>
      <c r="D283" s="84" t="s">
        <v>3646</v>
      </c>
      <c r="E283" s="84" t="b">
        <v>0</v>
      </c>
      <c r="F283" s="84" t="b">
        <v>1</v>
      </c>
      <c r="G283" s="84" t="b">
        <v>0</v>
      </c>
    </row>
    <row r="284" spans="1:7" ht="15">
      <c r="A284" s="84" t="s">
        <v>3366</v>
      </c>
      <c r="B284" s="84">
        <v>3</v>
      </c>
      <c r="C284" s="122">
        <v>0.0013726382763365951</v>
      </c>
      <c r="D284" s="84" t="s">
        <v>3646</v>
      </c>
      <c r="E284" s="84" t="b">
        <v>0</v>
      </c>
      <c r="F284" s="84" t="b">
        <v>0</v>
      </c>
      <c r="G284" s="84" t="b">
        <v>0</v>
      </c>
    </row>
    <row r="285" spans="1:7" ht="15">
      <c r="A285" s="84" t="s">
        <v>3367</v>
      </c>
      <c r="B285" s="84">
        <v>3</v>
      </c>
      <c r="C285" s="122">
        <v>0.0013726382763365951</v>
      </c>
      <c r="D285" s="84" t="s">
        <v>3646</v>
      </c>
      <c r="E285" s="84" t="b">
        <v>0</v>
      </c>
      <c r="F285" s="84" t="b">
        <v>0</v>
      </c>
      <c r="G285" s="84" t="b">
        <v>0</v>
      </c>
    </row>
    <row r="286" spans="1:7" ht="15">
      <c r="A286" s="84" t="s">
        <v>3368</v>
      </c>
      <c r="B286" s="84">
        <v>3</v>
      </c>
      <c r="C286" s="122">
        <v>0.0013726382763365951</v>
      </c>
      <c r="D286" s="84" t="s">
        <v>3646</v>
      </c>
      <c r="E286" s="84" t="b">
        <v>0</v>
      </c>
      <c r="F286" s="84" t="b">
        <v>0</v>
      </c>
      <c r="G286" s="84" t="b">
        <v>0</v>
      </c>
    </row>
    <row r="287" spans="1:7" ht="15">
      <c r="A287" s="84" t="s">
        <v>3369</v>
      </c>
      <c r="B287" s="84">
        <v>3</v>
      </c>
      <c r="C287" s="122">
        <v>0.0013726382763365951</v>
      </c>
      <c r="D287" s="84" t="s">
        <v>3646</v>
      </c>
      <c r="E287" s="84" t="b">
        <v>0</v>
      </c>
      <c r="F287" s="84" t="b">
        <v>0</v>
      </c>
      <c r="G287" s="84" t="b">
        <v>0</v>
      </c>
    </row>
    <row r="288" spans="1:7" ht="15">
      <c r="A288" s="84" t="s">
        <v>3370</v>
      </c>
      <c r="B288" s="84">
        <v>3</v>
      </c>
      <c r="C288" s="122">
        <v>0.0013726382763365951</v>
      </c>
      <c r="D288" s="84" t="s">
        <v>3646</v>
      </c>
      <c r="E288" s="84" t="b">
        <v>0</v>
      </c>
      <c r="F288" s="84" t="b">
        <v>0</v>
      </c>
      <c r="G288" s="84" t="b">
        <v>0</v>
      </c>
    </row>
    <row r="289" spans="1:7" ht="15">
      <c r="A289" s="84" t="s">
        <v>3371</v>
      </c>
      <c r="B289" s="84">
        <v>3</v>
      </c>
      <c r="C289" s="122">
        <v>0.0013726382763365951</v>
      </c>
      <c r="D289" s="84" t="s">
        <v>3646</v>
      </c>
      <c r="E289" s="84" t="b">
        <v>0</v>
      </c>
      <c r="F289" s="84" t="b">
        <v>0</v>
      </c>
      <c r="G289" s="84" t="b">
        <v>0</v>
      </c>
    </row>
    <row r="290" spans="1:7" ht="15">
      <c r="A290" s="84" t="s">
        <v>3372</v>
      </c>
      <c r="B290" s="84">
        <v>3</v>
      </c>
      <c r="C290" s="122">
        <v>0.0013726382763365951</v>
      </c>
      <c r="D290" s="84" t="s">
        <v>3646</v>
      </c>
      <c r="E290" s="84" t="b">
        <v>0</v>
      </c>
      <c r="F290" s="84" t="b">
        <v>0</v>
      </c>
      <c r="G290" s="84" t="b">
        <v>0</v>
      </c>
    </row>
    <row r="291" spans="1:7" ht="15">
      <c r="A291" s="84" t="s">
        <v>3373</v>
      </c>
      <c r="B291" s="84">
        <v>3</v>
      </c>
      <c r="C291" s="122">
        <v>0.0013726382763365951</v>
      </c>
      <c r="D291" s="84" t="s">
        <v>3646</v>
      </c>
      <c r="E291" s="84" t="b">
        <v>0</v>
      </c>
      <c r="F291" s="84" t="b">
        <v>0</v>
      </c>
      <c r="G291" s="84" t="b">
        <v>0</v>
      </c>
    </row>
    <row r="292" spans="1:7" ht="15">
      <c r="A292" s="84" t="s">
        <v>3374</v>
      </c>
      <c r="B292" s="84">
        <v>3</v>
      </c>
      <c r="C292" s="122">
        <v>0.0013726382763365951</v>
      </c>
      <c r="D292" s="84" t="s">
        <v>3646</v>
      </c>
      <c r="E292" s="84" t="b">
        <v>0</v>
      </c>
      <c r="F292" s="84" t="b">
        <v>0</v>
      </c>
      <c r="G292" s="84" t="b">
        <v>0</v>
      </c>
    </row>
    <row r="293" spans="1:7" ht="15">
      <c r="A293" s="84" t="s">
        <v>3375</v>
      </c>
      <c r="B293" s="84">
        <v>3</v>
      </c>
      <c r="C293" s="122">
        <v>0.0013726382763365951</v>
      </c>
      <c r="D293" s="84" t="s">
        <v>3646</v>
      </c>
      <c r="E293" s="84" t="b">
        <v>0</v>
      </c>
      <c r="F293" s="84" t="b">
        <v>0</v>
      </c>
      <c r="G293" s="84" t="b">
        <v>0</v>
      </c>
    </row>
    <row r="294" spans="1:7" ht="15">
      <c r="A294" s="84" t="s">
        <v>3376</v>
      </c>
      <c r="B294" s="84">
        <v>3</v>
      </c>
      <c r="C294" s="122">
        <v>0.0013726382763365951</v>
      </c>
      <c r="D294" s="84" t="s">
        <v>3646</v>
      </c>
      <c r="E294" s="84" t="b">
        <v>0</v>
      </c>
      <c r="F294" s="84" t="b">
        <v>0</v>
      </c>
      <c r="G294" s="84" t="b">
        <v>0</v>
      </c>
    </row>
    <row r="295" spans="1:7" ht="15">
      <c r="A295" s="84" t="s">
        <v>2771</v>
      </c>
      <c r="B295" s="84">
        <v>3</v>
      </c>
      <c r="C295" s="122">
        <v>0.0013726382763365951</v>
      </c>
      <c r="D295" s="84" t="s">
        <v>3646</v>
      </c>
      <c r="E295" s="84" t="b">
        <v>0</v>
      </c>
      <c r="F295" s="84" t="b">
        <v>0</v>
      </c>
      <c r="G295" s="84" t="b">
        <v>0</v>
      </c>
    </row>
    <row r="296" spans="1:7" ht="15">
      <c r="A296" s="84" t="s">
        <v>263</v>
      </c>
      <c r="B296" s="84">
        <v>3</v>
      </c>
      <c r="C296" s="122">
        <v>0.0013726382763365951</v>
      </c>
      <c r="D296" s="84" t="s">
        <v>3646</v>
      </c>
      <c r="E296" s="84" t="b">
        <v>0</v>
      </c>
      <c r="F296" s="84" t="b">
        <v>0</v>
      </c>
      <c r="G296" s="84" t="b">
        <v>0</v>
      </c>
    </row>
    <row r="297" spans="1:7" ht="15">
      <c r="A297" s="84" t="s">
        <v>3377</v>
      </c>
      <c r="B297" s="84">
        <v>3</v>
      </c>
      <c r="C297" s="122">
        <v>0.0013726382763365951</v>
      </c>
      <c r="D297" s="84" t="s">
        <v>3646</v>
      </c>
      <c r="E297" s="84" t="b">
        <v>0</v>
      </c>
      <c r="F297" s="84" t="b">
        <v>0</v>
      </c>
      <c r="G297" s="84" t="b">
        <v>0</v>
      </c>
    </row>
    <row r="298" spans="1:7" ht="15">
      <c r="A298" s="84" t="s">
        <v>2759</v>
      </c>
      <c r="B298" s="84">
        <v>3</v>
      </c>
      <c r="C298" s="122">
        <v>0.0013726382763365951</v>
      </c>
      <c r="D298" s="84" t="s">
        <v>3646</v>
      </c>
      <c r="E298" s="84" t="b">
        <v>1</v>
      </c>
      <c r="F298" s="84" t="b">
        <v>0</v>
      </c>
      <c r="G298" s="84" t="b">
        <v>0</v>
      </c>
    </row>
    <row r="299" spans="1:7" ht="15">
      <c r="A299" s="84" t="s">
        <v>3378</v>
      </c>
      <c r="B299" s="84">
        <v>3</v>
      </c>
      <c r="C299" s="122">
        <v>0.0013726382763365951</v>
      </c>
      <c r="D299" s="84" t="s">
        <v>3646</v>
      </c>
      <c r="E299" s="84" t="b">
        <v>0</v>
      </c>
      <c r="F299" s="84" t="b">
        <v>0</v>
      </c>
      <c r="G299" s="84" t="b">
        <v>0</v>
      </c>
    </row>
    <row r="300" spans="1:7" ht="15">
      <c r="A300" s="84" t="s">
        <v>3379</v>
      </c>
      <c r="B300" s="84">
        <v>3</v>
      </c>
      <c r="C300" s="122">
        <v>0.0013726382763365951</v>
      </c>
      <c r="D300" s="84" t="s">
        <v>3646</v>
      </c>
      <c r="E300" s="84" t="b">
        <v>0</v>
      </c>
      <c r="F300" s="84" t="b">
        <v>0</v>
      </c>
      <c r="G300" s="84" t="b">
        <v>0</v>
      </c>
    </row>
    <row r="301" spans="1:7" ht="15">
      <c r="A301" s="84" t="s">
        <v>2800</v>
      </c>
      <c r="B301" s="84">
        <v>3</v>
      </c>
      <c r="C301" s="122">
        <v>0.0014957216354155895</v>
      </c>
      <c r="D301" s="84" t="s">
        <v>3646</v>
      </c>
      <c r="E301" s="84" t="b">
        <v>0</v>
      </c>
      <c r="F301" s="84" t="b">
        <v>0</v>
      </c>
      <c r="G301" s="84" t="b">
        <v>0</v>
      </c>
    </row>
    <row r="302" spans="1:7" ht="15">
      <c r="A302" s="84" t="s">
        <v>2769</v>
      </c>
      <c r="B302" s="84">
        <v>3</v>
      </c>
      <c r="C302" s="122">
        <v>0.0013726382763365951</v>
      </c>
      <c r="D302" s="84" t="s">
        <v>3646</v>
      </c>
      <c r="E302" s="84" t="b">
        <v>0</v>
      </c>
      <c r="F302" s="84" t="b">
        <v>0</v>
      </c>
      <c r="G302" s="84" t="b">
        <v>0</v>
      </c>
    </row>
    <row r="303" spans="1:7" ht="15">
      <c r="A303" s="84" t="s">
        <v>3380</v>
      </c>
      <c r="B303" s="84">
        <v>3</v>
      </c>
      <c r="C303" s="122">
        <v>0.0013726382763365951</v>
      </c>
      <c r="D303" s="84" t="s">
        <v>3646</v>
      </c>
      <c r="E303" s="84" t="b">
        <v>0</v>
      </c>
      <c r="F303" s="84" t="b">
        <v>0</v>
      </c>
      <c r="G303" s="84" t="b">
        <v>0</v>
      </c>
    </row>
    <row r="304" spans="1:7" ht="15">
      <c r="A304" s="84" t="s">
        <v>3381</v>
      </c>
      <c r="B304" s="84">
        <v>3</v>
      </c>
      <c r="C304" s="122">
        <v>0.0013726382763365951</v>
      </c>
      <c r="D304" s="84" t="s">
        <v>3646</v>
      </c>
      <c r="E304" s="84" t="b">
        <v>0</v>
      </c>
      <c r="F304" s="84" t="b">
        <v>0</v>
      </c>
      <c r="G304" s="84" t="b">
        <v>0</v>
      </c>
    </row>
    <row r="305" spans="1:7" ht="15">
      <c r="A305" s="84" t="s">
        <v>3382</v>
      </c>
      <c r="B305" s="84">
        <v>3</v>
      </c>
      <c r="C305" s="122">
        <v>0.0013726382763365951</v>
      </c>
      <c r="D305" s="84" t="s">
        <v>3646</v>
      </c>
      <c r="E305" s="84" t="b">
        <v>0</v>
      </c>
      <c r="F305" s="84" t="b">
        <v>0</v>
      </c>
      <c r="G305" s="84" t="b">
        <v>0</v>
      </c>
    </row>
    <row r="306" spans="1:7" ht="15">
      <c r="A306" s="84" t="s">
        <v>300</v>
      </c>
      <c r="B306" s="84">
        <v>3</v>
      </c>
      <c r="C306" s="122">
        <v>0.0013726382763365951</v>
      </c>
      <c r="D306" s="84" t="s">
        <v>3646</v>
      </c>
      <c r="E306" s="84" t="b">
        <v>0</v>
      </c>
      <c r="F306" s="84" t="b">
        <v>0</v>
      </c>
      <c r="G306" s="84" t="b">
        <v>0</v>
      </c>
    </row>
    <row r="307" spans="1:7" ht="15">
      <c r="A307" s="84" t="s">
        <v>3383</v>
      </c>
      <c r="B307" s="84">
        <v>3</v>
      </c>
      <c r="C307" s="122">
        <v>0.0013726382763365951</v>
      </c>
      <c r="D307" s="84" t="s">
        <v>3646</v>
      </c>
      <c r="E307" s="84" t="b">
        <v>0</v>
      </c>
      <c r="F307" s="84" t="b">
        <v>0</v>
      </c>
      <c r="G307" s="84" t="b">
        <v>0</v>
      </c>
    </row>
    <row r="308" spans="1:7" ht="15">
      <c r="A308" s="84" t="s">
        <v>3384</v>
      </c>
      <c r="B308" s="84">
        <v>3</v>
      </c>
      <c r="C308" s="122">
        <v>0.0013726382763365951</v>
      </c>
      <c r="D308" s="84" t="s">
        <v>3646</v>
      </c>
      <c r="E308" s="84" t="b">
        <v>0</v>
      </c>
      <c r="F308" s="84" t="b">
        <v>0</v>
      </c>
      <c r="G308" s="84" t="b">
        <v>0</v>
      </c>
    </row>
    <row r="309" spans="1:7" ht="15">
      <c r="A309" s="84" t="s">
        <v>3385</v>
      </c>
      <c r="B309" s="84">
        <v>3</v>
      </c>
      <c r="C309" s="122">
        <v>0.0014957216354155895</v>
      </c>
      <c r="D309" s="84" t="s">
        <v>3646</v>
      </c>
      <c r="E309" s="84" t="b">
        <v>0</v>
      </c>
      <c r="F309" s="84" t="b">
        <v>0</v>
      </c>
      <c r="G309" s="84" t="b">
        <v>0</v>
      </c>
    </row>
    <row r="310" spans="1:7" ht="15">
      <c r="A310" s="84" t="s">
        <v>3386</v>
      </c>
      <c r="B310" s="84">
        <v>3</v>
      </c>
      <c r="C310" s="122">
        <v>0.0013726382763365951</v>
      </c>
      <c r="D310" s="84" t="s">
        <v>3646</v>
      </c>
      <c r="E310" s="84" t="b">
        <v>0</v>
      </c>
      <c r="F310" s="84" t="b">
        <v>0</v>
      </c>
      <c r="G310" s="84" t="b">
        <v>0</v>
      </c>
    </row>
    <row r="311" spans="1:7" ht="15">
      <c r="A311" s="84" t="s">
        <v>3387</v>
      </c>
      <c r="B311" s="84">
        <v>3</v>
      </c>
      <c r="C311" s="122">
        <v>0.001706134027538596</v>
      </c>
      <c r="D311" s="84" t="s">
        <v>3646</v>
      </c>
      <c r="E311" s="84" t="b">
        <v>0</v>
      </c>
      <c r="F311" s="84" t="b">
        <v>0</v>
      </c>
      <c r="G311" s="84" t="b">
        <v>0</v>
      </c>
    </row>
    <row r="312" spans="1:7" ht="15">
      <c r="A312" s="84" t="s">
        <v>3388</v>
      </c>
      <c r="B312" s="84">
        <v>3</v>
      </c>
      <c r="C312" s="122">
        <v>0.0014957216354155895</v>
      </c>
      <c r="D312" s="84" t="s">
        <v>3646</v>
      </c>
      <c r="E312" s="84" t="b">
        <v>0</v>
      </c>
      <c r="F312" s="84" t="b">
        <v>0</v>
      </c>
      <c r="G312" s="84" t="b">
        <v>0</v>
      </c>
    </row>
    <row r="313" spans="1:7" ht="15">
      <c r="A313" s="84" t="s">
        <v>3389</v>
      </c>
      <c r="B313" s="84">
        <v>3</v>
      </c>
      <c r="C313" s="122">
        <v>0.0013726382763365951</v>
      </c>
      <c r="D313" s="84" t="s">
        <v>3646</v>
      </c>
      <c r="E313" s="84" t="b">
        <v>0</v>
      </c>
      <c r="F313" s="84" t="b">
        <v>0</v>
      </c>
      <c r="G313" s="84" t="b">
        <v>0</v>
      </c>
    </row>
    <row r="314" spans="1:7" ht="15">
      <c r="A314" s="84" t="s">
        <v>3390</v>
      </c>
      <c r="B314" s="84">
        <v>3</v>
      </c>
      <c r="C314" s="122">
        <v>0.0013726382763365951</v>
      </c>
      <c r="D314" s="84" t="s">
        <v>3646</v>
      </c>
      <c r="E314" s="84" t="b">
        <v>0</v>
      </c>
      <c r="F314" s="84" t="b">
        <v>0</v>
      </c>
      <c r="G314" s="84" t="b">
        <v>0</v>
      </c>
    </row>
    <row r="315" spans="1:7" ht="15">
      <c r="A315" s="84" t="s">
        <v>3391</v>
      </c>
      <c r="B315" s="84">
        <v>3</v>
      </c>
      <c r="C315" s="122">
        <v>0.0013726382763365951</v>
      </c>
      <c r="D315" s="84" t="s">
        <v>3646</v>
      </c>
      <c r="E315" s="84" t="b">
        <v>0</v>
      </c>
      <c r="F315" s="84" t="b">
        <v>0</v>
      </c>
      <c r="G315" s="84" t="b">
        <v>0</v>
      </c>
    </row>
    <row r="316" spans="1:7" ht="15">
      <c r="A316" s="84" t="s">
        <v>3392</v>
      </c>
      <c r="B316" s="84">
        <v>3</v>
      </c>
      <c r="C316" s="122">
        <v>0.0013726382763365951</v>
      </c>
      <c r="D316" s="84" t="s">
        <v>3646</v>
      </c>
      <c r="E316" s="84" t="b">
        <v>0</v>
      </c>
      <c r="F316" s="84" t="b">
        <v>0</v>
      </c>
      <c r="G316" s="84" t="b">
        <v>0</v>
      </c>
    </row>
    <row r="317" spans="1:7" ht="15">
      <c r="A317" s="84" t="s">
        <v>3393</v>
      </c>
      <c r="B317" s="84">
        <v>3</v>
      </c>
      <c r="C317" s="122">
        <v>0.0014957216354155895</v>
      </c>
      <c r="D317" s="84" t="s">
        <v>3646</v>
      </c>
      <c r="E317" s="84" t="b">
        <v>0</v>
      </c>
      <c r="F317" s="84" t="b">
        <v>0</v>
      </c>
      <c r="G317" s="84" t="b">
        <v>0</v>
      </c>
    </row>
    <row r="318" spans="1:7" ht="15">
      <c r="A318" s="84" t="s">
        <v>3394</v>
      </c>
      <c r="B318" s="84">
        <v>3</v>
      </c>
      <c r="C318" s="122">
        <v>0.0013726382763365951</v>
      </c>
      <c r="D318" s="84" t="s">
        <v>3646</v>
      </c>
      <c r="E318" s="84" t="b">
        <v>0</v>
      </c>
      <c r="F318" s="84" t="b">
        <v>0</v>
      </c>
      <c r="G318" s="84" t="b">
        <v>0</v>
      </c>
    </row>
    <row r="319" spans="1:7" ht="15">
      <c r="A319" s="84" t="s">
        <v>313</v>
      </c>
      <c r="B319" s="84">
        <v>3</v>
      </c>
      <c r="C319" s="122">
        <v>0.0013726382763365951</v>
      </c>
      <c r="D319" s="84" t="s">
        <v>3646</v>
      </c>
      <c r="E319" s="84" t="b">
        <v>0</v>
      </c>
      <c r="F319" s="84" t="b">
        <v>0</v>
      </c>
      <c r="G319" s="84" t="b">
        <v>0</v>
      </c>
    </row>
    <row r="320" spans="1:7" ht="15">
      <c r="A320" s="84" t="s">
        <v>2772</v>
      </c>
      <c r="B320" s="84">
        <v>3</v>
      </c>
      <c r="C320" s="122">
        <v>0.0013726382763365951</v>
      </c>
      <c r="D320" s="84" t="s">
        <v>3646</v>
      </c>
      <c r="E320" s="84" t="b">
        <v>0</v>
      </c>
      <c r="F320" s="84" t="b">
        <v>0</v>
      </c>
      <c r="G320" s="84" t="b">
        <v>0</v>
      </c>
    </row>
    <row r="321" spans="1:7" ht="15">
      <c r="A321" s="84" t="s">
        <v>3395</v>
      </c>
      <c r="B321" s="84">
        <v>2</v>
      </c>
      <c r="C321" s="122">
        <v>0.0011374226850257305</v>
      </c>
      <c r="D321" s="84" t="s">
        <v>3646</v>
      </c>
      <c r="E321" s="84" t="b">
        <v>0</v>
      </c>
      <c r="F321" s="84" t="b">
        <v>0</v>
      </c>
      <c r="G321" s="84" t="b">
        <v>0</v>
      </c>
    </row>
    <row r="322" spans="1:7" ht="15">
      <c r="A322" s="84" t="s">
        <v>293</v>
      </c>
      <c r="B322" s="84">
        <v>2</v>
      </c>
      <c r="C322" s="122">
        <v>0.0009971477569437261</v>
      </c>
      <c r="D322" s="84" t="s">
        <v>3646</v>
      </c>
      <c r="E322" s="84" t="b">
        <v>0</v>
      </c>
      <c r="F322" s="84" t="b">
        <v>0</v>
      </c>
      <c r="G322" s="84" t="b">
        <v>0</v>
      </c>
    </row>
    <row r="323" spans="1:7" ht="15">
      <c r="A323" s="84" t="s">
        <v>3396</v>
      </c>
      <c r="B323" s="84">
        <v>2</v>
      </c>
      <c r="C323" s="122">
        <v>0.0009971477569437261</v>
      </c>
      <c r="D323" s="84" t="s">
        <v>3646</v>
      </c>
      <c r="E323" s="84" t="b">
        <v>0</v>
      </c>
      <c r="F323" s="84" t="b">
        <v>0</v>
      </c>
      <c r="G323" s="84" t="b">
        <v>0</v>
      </c>
    </row>
    <row r="324" spans="1:7" ht="15">
      <c r="A324" s="84" t="s">
        <v>3397</v>
      </c>
      <c r="B324" s="84">
        <v>2</v>
      </c>
      <c r="C324" s="122">
        <v>0.0009971477569437261</v>
      </c>
      <c r="D324" s="84" t="s">
        <v>3646</v>
      </c>
      <c r="E324" s="84" t="b">
        <v>0</v>
      </c>
      <c r="F324" s="84" t="b">
        <v>0</v>
      </c>
      <c r="G324" s="84" t="b">
        <v>0</v>
      </c>
    </row>
    <row r="325" spans="1:7" ht="15">
      <c r="A325" s="84" t="s">
        <v>3398</v>
      </c>
      <c r="B325" s="84">
        <v>2</v>
      </c>
      <c r="C325" s="122">
        <v>0.0009971477569437261</v>
      </c>
      <c r="D325" s="84" t="s">
        <v>3646</v>
      </c>
      <c r="E325" s="84" t="b">
        <v>0</v>
      </c>
      <c r="F325" s="84" t="b">
        <v>0</v>
      </c>
      <c r="G325" s="84" t="b">
        <v>0</v>
      </c>
    </row>
    <row r="326" spans="1:7" ht="15">
      <c r="A326" s="84" t="s">
        <v>3399</v>
      </c>
      <c r="B326" s="84">
        <v>2</v>
      </c>
      <c r="C326" s="122">
        <v>0.0009971477569437261</v>
      </c>
      <c r="D326" s="84" t="s">
        <v>3646</v>
      </c>
      <c r="E326" s="84" t="b">
        <v>0</v>
      </c>
      <c r="F326" s="84" t="b">
        <v>0</v>
      </c>
      <c r="G326" s="84" t="b">
        <v>0</v>
      </c>
    </row>
    <row r="327" spans="1:7" ht="15">
      <c r="A327" s="84" t="s">
        <v>3400</v>
      </c>
      <c r="B327" s="84">
        <v>2</v>
      </c>
      <c r="C327" s="122">
        <v>0.0009971477569437261</v>
      </c>
      <c r="D327" s="84" t="s">
        <v>3646</v>
      </c>
      <c r="E327" s="84" t="b">
        <v>0</v>
      </c>
      <c r="F327" s="84" t="b">
        <v>0</v>
      </c>
      <c r="G327" s="84" t="b">
        <v>0</v>
      </c>
    </row>
    <row r="328" spans="1:7" ht="15">
      <c r="A328" s="84" t="s">
        <v>3401</v>
      </c>
      <c r="B328" s="84">
        <v>2</v>
      </c>
      <c r="C328" s="122">
        <v>0.0009971477569437261</v>
      </c>
      <c r="D328" s="84" t="s">
        <v>3646</v>
      </c>
      <c r="E328" s="84" t="b">
        <v>0</v>
      </c>
      <c r="F328" s="84" t="b">
        <v>0</v>
      </c>
      <c r="G328" s="84" t="b">
        <v>0</v>
      </c>
    </row>
    <row r="329" spans="1:7" ht="15">
      <c r="A329" s="84" t="s">
        <v>3402</v>
      </c>
      <c r="B329" s="84">
        <v>2</v>
      </c>
      <c r="C329" s="122">
        <v>0.0009971477569437261</v>
      </c>
      <c r="D329" s="84" t="s">
        <v>3646</v>
      </c>
      <c r="E329" s="84" t="b">
        <v>0</v>
      </c>
      <c r="F329" s="84" t="b">
        <v>0</v>
      </c>
      <c r="G329" s="84" t="b">
        <v>0</v>
      </c>
    </row>
    <row r="330" spans="1:7" ht="15">
      <c r="A330" s="84" t="s">
        <v>3403</v>
      </c>
      <c r="B330" s="84">
        <v>2</v>
      </c>
      <c r="C330" s="122">
        <v>0.0009971477569437261</v>
      </c>
      <c r="D330" s="84" t="s">
        <v>3646</v>
      </c>
      <c r="E330" s="84" t="b">
        <v>0</v>
      </c>
      <c r="F330" s="84" t="b">
        <v>0</v>
      </c>
      <c r="G330" s="84" t="b">
        <v>0</v>
      </c>
    </row>
    <row r="331" spans="1:7" ht="15">
      <c r="A331" s="84" t="s">
        <v>3404</v>
      </c>
      <c r="B331" s="84">
        <v>2</v>
      </c>
      <c r="C331" s="122">
        <v>0.0009971477569437261</v>
      </c>
      <c r="D331" s="84" t="s">
        <v>3646</v>
      </c>
      <c r="E331" s="84" t="b">
        <v>0</v>
      </c>
      <c r="F331" s="84" t="b">
        <v>0</v>
      </c>
      <c r="G331" s="84" t="b">
        <v>0</v>
      </c>
    </row>
    <row r="332" spans="1:7" ht="15">
      <c r="A332" s="84" t="s">
        <v>3405</v>
      </c>
      <c r="B332" s="84">
        <v>2</v>
      </c>
      <c r="C332" s="122">
        <v>0.0009971477569437261</v>
      </c>
      <c r="D332" s="84" t="s">
        <v>3646</v>
      </c>
      <c r="E332" s="84" t="b">
        <v>0</v>
      </c>
      <c r="F332" s="84" t="b">
        <v>0</v>
      </c>
      <c r="G332" s="84" t="b">
        <v>0</v>
      </c>
    </row>
    <row r="333" spans="1:7" ht="15">
      <c r="A333" s="84" t="s">
        <v>3406</v>
      </c>
      <c r="B333" s="84">
        <v>2</v>
      </c>
      <c r="C333" s="122">
        <v>0.0009971477569437261</v>
      </c>
      <c r="D333" s="84" t="s">
        <v>3646</v>
      </c>
      <c r="E333" s="84" t="b">
        <v>0</v>
      </c>
      <c r="F333" s="84" t="b">
        <v>0</v>
      </c>
      <c r="G333" s="84" t="b">
        <v>0</v>
      </c>
    </row>
    <row r="334" spans="1:7" ht="15">
      <c r="A334" s="84" t="s">
        <v>3407</v>
      </c>
      <c r="B334" s="84">
        <v>2</v>
      </c>
      <c r="C334" s="122">
        <v>0.0009971477569437261</v>
      </c>
      <c r="D334" s="84" t="s">
        <v>3646</v>
      </c>
      <c r="E334" s="84" t="b">
        <v>0</v>
      </c>
      <c r="F334" s="84" t="b">
        <v>0</v>
      </c>
      <c r="G334" s="84" t="b">
        <v>0</v>
      </c>
    </row>
    <row r="335" spans="1:7" ht="15">
      <c r="A335" s="84" t="s">
        <v>3408</v>
      </c>
      <c r="B335" s="84">
        <v>2</v>
      </c>
      <c r="C335" s="122">
        <v>0.0009971477569437261</v>
      </c>
      <c r="D335" s="84" t="s">
        <v>3646</v>
      </c>
      <c r="E335" s="84" t="b">
        <v>1</v>
      </c>
      <c r="F335" s="84" t="b">
        <v>0</v>
      </c>
      <c r="G335" s="84" t="b">
        <v>0</v>
      </c>
    </row>
    <row r="336" spans="1:7" ht="15">
      <c r="A336" s="84" t="s">
        <v>3409</v>
      </c>
      <c r="B336" s="84">
        <v>2</v>
      </c>
      <c r="C336" s="122">
        <v>0.0009971477569437261</v>
      </c>
      <c r="D336" s="84" t="s">
        <v>3646</v>
      </c>
      <c r="E336" s="84" t="b">
        <v>0</v>
      </c>
      <c r="F336" s="84" t="b">
        <v>0</v>
      </c>
      <c r="G336" s="84" t="b">
        <v>0</v>
      </c>
    </row>
    <row r="337" spans="1:7" ht="15">
      <c r="A337" s="84" t="s">
        <v>3410</v>
      </c>
      <c r="B337" s="84">
        <v>2</v>
      </c>
      <c r="C337" s="122">
        <v>0.0009971477569437261</v>
      </c>
      <c r="D337" s="84" t="s">
        <v>3646</v>
      </c>
      <c r="E337" s="84" t="b">
        <v>0</v>
      </c>
      <c r="F337" s="84" t="b">
        <v>0</v>
      </c>
      <c r="G337" s="84" t="b">
        <v>0</v>
      </c>
    </row>
    <row r="338" spans="1:7" ht="15">
      <c r="A338" s="84" t="s">
        <v>290</v>
      </c>
      <c r="B338" s="84">
        <v>2</v>
      </c>
      <c r="C338" s="122">
        <v>0.0009971477569437261</v>
      </c>
      <c r="D338" s="84" t="s">
        <v>3646</v>
      </c>
      <c r="E338" s="84" t="b">
        <v>0</v>
      </c>
      <c r="F338" s="84" t="b">
        <v>0</v>
      </c>
      <c r="G338" s="84" t="b">
        <v>0</v>
      </c>
    </row>
    <row r="339" spans="1:7" ht="15">
      <c r="A339" s="84" t="s">
        <v>3411</v>
      </c>
      <c r="B339" s="84">
        <v>2</v>
      </c>
      <c r="C339" s="122">
        <v>0.0009971477569437261</v>
      </c>
      <c r="D339" s="84" t="s">
        <v>3646</v>
      </c>
      <c r="E339" s="84" t="b">
        <v>1</v>
      </c>
      <c r="F339" s="84" t="b">
        <v>0</v>
      </c>
      <c r="G339" s="84" t="b">
        <v>0</v>
      </c>
    </row>
    <row r="340" spans="1:7" ht="15">
      <c r="A340" s="84" t="s">
        <v>3412</v>
      </c>
      <c r="B340" s="84">
        <v>2</v>
      </c>
      <c r="C340" s="122">
        <v>0.0009971477569437261</v>
      </c>
      <c r="D340" s="84" t="s">
        <v>3646</v>
      </c>
      <c r="E340" s="84" t="b">
        <v>0</v>
      </c>
      <c r="F340" s="84" t="b">
        <v>0</v>
      </c>
      <c r="G340" s="84" t="b">
        <v>0</v>
      </c>
    </row>
    <row r="341" spans="1:7" ht="15">
      <c r="A341" s="84" t="s">
        <v>3413</v>
      </c>
      <c r="B341" s="84">
        <v>2</v>
      </c>
      <c r="C341" s="122">
        <v>0.0009971477569437261</v>
      </c>
      <c r="D341" s="84" t="s">
        <v>3646</v>
      </c>
      <c r="E341" s="84" t="b">
        <v>0</v>
      </c>
      <c r="F341" s="84" t="b">
        <v>0</v>
      </c>
      <c r="G341" s="84" t="b">
        <v>0</v>
      </c>
    </row>
    <row r="342" spans="1:7" ht="15">
      <c r="A342" s="84" t="s">
        <v>3414</v>
      </c>
      <c r="B342" s="84">
        <v>2</v>
      </c>
      <c r="C342" s="122">
        <v>0.0009971477569437261</v>
      </c>
      <c r="D342" s="84" t="s">
        <v>3646</v>
      </c>
      <c r="E342" s="84" t="b">
        <v>0</v>
      </c>
      <c r="F342" s="84" t="b">
        <v>0</v>
      </c>
      <c r="G342" s="84" t="b">
        <v>0</v>
      </c>
    </row>
    <row r="343" spans="1:7" ht="15">
      <c r="A343" s="84" t="s">
        <v>3415</v>
      </c>
      <c r="B343" s="84">
        <v>2</v>
      </c>
      <c r="C343" s="122">
        <v>0.0009971477569437261</v>
      </c>
      <c r="D343" s="84" t="s">
        <v>3646</v>
      </c>
      <c r="E343" s="84" t="b">
        <v>0</v>
      </c>
      <c r="F343" s="84" t="b">
        <v>0</v>
      </c>
      <c r="G343" s="84" t="b">
        <v>0</v>
      </c>
    </row>
    <row r="344" spans="1:7" ht="15">
      <c r="A344" s="84" t="s">
        <v>3416</v>
      </c>
      <c r="B344" s="84">
        <v>2</v>
      </c>
      <c r="C344" s="122">
        <v>0.0009971477569437261</v>
      </c>
      <c r="D344" s="84" t="s">
        <v>3646</v>
      </c>
      <c r="E344" s="84" t="b">
        <v>0</v>
      </c>
      <c r="F344" s="84" t="b">
        <v>0</v>
      </c>
      <c r="G344" s="84" t="b">
        <v>0</v>
      </c>
    </row>
    <row r="345" spans="1:7" ht="15">
      <c r="A345" s="84" t="s">
        <v>3417</v>
      </c>
      <c r="B345" s="84">
        <v>2</v>
      </c>
      <c r="C345" s="122">
        <v>0.0009971477569437261</v>
      </c>
      <c r="D345" s="84" t="s">
        <v>3646</v>
      </c>
      <c r="E345" s="84" t="b">
        <v>0</v>
      </c>
      <c r="F345" s="84" t="b">
        <v>0</v>
      </c>
      <c r="G345" s="84" t="b">
        <v>0</v>
      </c>
    </row>
    <row r="346" spans="1:7" ht="15">
      <c r="A346" s="84" t="s">
        <v>3418</v>
      </c>
      <c r="B346" s="84">
        <v>2</v>
      </c>
      <c r="C346" s="122">
        <v>0.0009971477569437261</v>
      </c>
      <c r="D346" s="84" t="s">
        <v>3646</v>
      </c>
      <c r="E346" s="84" t="b">
        <v>0</v>
      </c>
      <c r="F346" s="84" t="b">
        <v>0</v>
      </c>
      <c r="G346" s="84" t="b">
        <v>0</v>
      </c>
    </row>
    <row r="347" spans="1:7" ht="15">
      <c r="A347" s="84" t="s">
        <v>347</v>
      </c>
      <c r="B347" s="84">
        <v>2</v>
      </c>
      <c r="C347" s="122">
        <v>0.0009971477569437261</v>
      </c>
      <c r="D347" s="84" t="s">
        <v>3646</v>
      </c>
      <c r="E347" s="84" t="b">
        <v>0</v>
      </c>
      <c r="F347" s="84" t="b">
        <v>0</v>
      </c>
      <c r="G347" s="84" t="b">
        <v>0</v>
      </c>
    </row>
    <row r="348" spans="1:7" ht="15">
      <c r="A348" s="84" t="s">
        <v>3419</v>
      </c>
      <c r="B348" s="84">
        <v>2</v>
      </c>
      <c r="C348" s="122">
        <v>0.0009971477569437261</v>
      </c>
      <c r="D348" s="84" t="s">
        <v>3646</v>
      </c>
      <c r="E348" s="84" t="b">
        <v>0</v>
      </c>
      <c r="F348" s="84" t="b">
        <v>0</v>
      </c>
      <c r="G348" s="84" t="b">
        <v>0</v>
      </c>
    </row>
    <row r="349" spans="1:7" ht="15">
      <c r="A349" s="84" t="s">
        <v>3420</v>
      </c>
      <c r="B349" s="84">
        <v>2</v>
      </c>
      <c r="C349" s="122">
        <v>0.0009971477569437261</v>
      </c>
      <c r="D349" s="84" t="s">
        <v>3646</v>
      </c>
      <c r="E349" s="84" t="b">
        <v>0</v>
      </c>
      <c r="F349" s="84" t="b">
        <v>0</v>
      </c>
      <c r="G349" s="84" t="b">
        <v>0</v>
      </c>
    </row>
    <row r="350" spans="1:7" ht="15">
      <c r="A350" s="84" t="s">
        <v>3421</v>
      </c>
      <c r="B350" s="84">
        <v>2</v>
      </c>
      <c r="C350" s="122">
        <v>0.0009971477569437261</v>
      </c>
      <c r="D350" s="84" t="s">
        <v>3646</v>
      </c>
      <c r="E350" s="84" t="b">
        <v>1</v>
      </c>
      <c r="F350" s="84" t="b">
        <v>0</v>
      </c>
      <c r="G350" s="84" t="b">
        <v>0</v>
      </c>
    </row>
    <row r="351" spans="1:7" ht="15">
      <c r="A351" s="84" t="s">
        <v>345</v>
      </c>
      <c r="B351" s="84">
        <v>2</v>
      </c>
      <c r="C351" s="122">
        <v>0.0011374226850257305</v>
      </c>
      <c r="D351" s="84" t="s">
        <v>3646</v>
      </c>
      <c r="E351" s="84" t="b">
        <v>0</v>
      </c>
      <c r="F351" s="84" t="b">
        <v>0</v>
      </c>
      <c r="G351" s="84" t="b">
        <v>0</v>
      </c>
    </row>
    <row r="352" spans="1:7" ht="15">
      <c r="A352" s="84" t="s">
        <v>3422</v>
      </c>
      <c r="B352" s="84">
        <v>2</v>
      </c>
      <c r="C352" s="122">
        <v>0.0009971477569437261</v>
      </c>
      <c r="D352" s="84" t="s">
        <v>3646</v>
      </c>
      <c r="E352" s="84" t="b">
        <v>0</v>
      </c>
      <c r="F352" s="84" t="b">
        <v>0</v>
      </c>
      <c r="G352" s="84" t="b">
        <v>0</v>
      </c>
    </row>
    <row r="353" spans="1:7" ht="15">
      <c r="A353" s="84" t="s">
        <v>3423</v>
      </c>
      <c r="B353" s="84">
        <v>2</v>
      </c>
      <c r="C353" s="122">
        <v>0.0009971477569437261</v>
      </c>
      <c r="D353" s="84" t="s">
        <v>3646</v>
      </c>
      <c r="E353" s="84" t="b">
        <v>0</v>
      </c>
      <c r="F353" s="84" t="b">
        <v>0</v>
      </c>
      <c r="G353" s="84" t="b">
        <v>0</v>
      </c>
    </row>
    <row r="354" spans="1:7" ht="15">
      <c r="A354" s="84" t="s">
        <v>3424</v>
      </c>
      <c r="B354" s="84">
        <v>2</v>
      </c>
      <c r="C354" s="122">
        <v>0.0009971477569437261</v>
      </c>
      <c r="D354" s="84" t="s">
        <v>3646</v>
      </c>
      <c r="E354" s="84" t="b">
        <v>0</v>
      </c>
      <c r="F354" s="84" t="b">
        <v>0</v>
      </c>
      <c r="G354" s="84" t="b">
        <v>0</v>
      </c>
    </row>
    <row r="355" spans="1:7" ht="15">
      <c r="A355" s="84" t="s">
        <v>3425</v>
      </c>
      <c r="B355" s="84">
        <v>2</v>
      </c>
      <c r="C355" s="122">
        <v>0.0009971477569437261</v>
      </c>
      <c r="D355" s="84" t="s">
        <v>3646</v>
      </c>
      <c r="E355" s="84" t="b">
        <v>0</v>
      </c>
      <c r="F355" s="84" t="b">
        <v>1</v>
      </c>
      <c r="G355" s="84" t="b">
        <v>0</v>
      </c>
    </row>
    <row r="356" spans="1:7" ht="15">
      <c r="A356" s="84" t="s">
        <v>3426</v>
      </c>
      <c r="B356" s="84">
        <v>2</v>
      </c>
      <c r="C356" s="122">
        <v>0.0009971477569437261</v>
      </c>
      <c r="D356" s="84" t="s">
        <v>3646</v>
      </c>
      <c r="E356" s="84" t="b">
        <v>0</v>
      </c>
      <c r="F356" s="84" t="b">
        <v>0</v>
      </c>
      <c r="G356" s="84" t="b">
        <v>0</v>
      </c>
    </row>
    <row r="357" spans="1:7" ht="15">
      <c r="A357" s="84" t="s">
        <v>3427</v>
      </c>
      <c r="B357" s="84">
        <v>2</v>
      </c>
      <c r="C357" s="122">
        <v>0.0009971477569437261</v>
      </c>
      <c r="D357" s="84" t="s">
        <v>3646</v>
      </c>
      <c r="E357" s="84" t="b">
        <v>0</v>
      </c>
      <c r="F357" s="84" t="b">
        <v>0</v>
      </c>
      <c r="G357" s="84" t="b">
        <v>0</v>
      </c>
    </row>
    <row r="358" spans="1:7" ht="15">
      <c r="A358" s="84" t="s">
        <v>3428</v>
      </c>
      <c r="B358" s="84">
        <v>2</v>
      </c>
      <c r="C358" s="122">
        <v>0.0009971477569437261</v>
      </c>
      <c r="D358" s="84" t="s">
        <v>3646</v>
      </c>
      <c r="E358" s="84" t="b">
        <v>0</v>
      </c>
      <c r="F358" s="84" t="b">
        <v>0</v>
      </c>
      <c r="G358" s="84" t="b">
        <v>0</v>
      </c>
    </row>
    <row r="359" spans="1:7" ht="15">
      <c r="A359" s="84" t="s">
        <v>3429</v>
      </c>
      <c r="B359" s="84">
        <v>2</v>
      </c>
      <c r="C359" s="122">
        <v>0.0009971477569437261</v>
      </c>
      <c r="D359" s="84" t="s">
        <v>3646</v>
      </c>
      <c r="E359" s="84" t="b">
        <v>0</v>
      </c>
      <c r="F359" s="84" t="b">
        <v>0</v>
      </c>
      <c r="G359" s="84" t="b">
        <v>0</v>
      </c>
    </row>
    <row r="360" spans="1:7" ht="15">
      <c r="A360" s="84" t="s">
        <v>3430</v>
      </c>
      <c r="B360" s="84">
        <v>2</v>
      </c>
      <c r="C360" s="122">
        <v>0.0009971477569437261</v>
      </c>
      <c r="D360" s="84" t="s">
        <v>3646</v>
      </c>
      <c r="E360" s="84" t="b">
        <v>0</v>
      </c>
      <c r="F360" s="84" t="b">
        <v>0</v>
      </c>
      <c r="G360" s="84" t="b">
        <v>0</v>
      </c>
    </row>
    <row r="361" spans="1:7" ht="15">
      <c r="A361" s="84" t="s">
        <v>3431</v>
      </c>
      <c r="B361" s="84">
        <v>2</v>
      </c>
      <c r="C361" s="122">
        <v>0.0009971477569437261</v>
      </c>
      <c r="D361" s="84" t="s">
        <v>3646</v>
      </c>
      <c r="E361" s="84" t="b">
        <v>0</v>
      </c>
      <c r="F361" s="84" t="b">
        <v>0</v>
      </c>
      <c r="G361" s="84" t="b">
        <v>0</v>
      </c>
    </row>
    <row r="362" spans="1:7" ht="15">
      <c r="A362" s="84" t="s">
        <v>3432</v>
      </c>
      <c r="B362" s="84">
        <v>2</v>
      </c>
      <c r="C362" s="122">
        <v>0.0009971477569437261</v>
      </c>
      <c r="D362" s="84" t="s">
        <v>3646</v>
      </c>
      <c r="E362" s="84" t="b">
        <v>0</v>
      </c>
      <c r="F362" s="84" t="b">
        <v>0</v>
      </c>
      <c r="G362" s="84" t="b">
        <v>0</v>
      </c>
    </row>
    <row r="363" spans="1:7" ht="15">
      <c r="A363" s="84" t="s">
        <v>3433</v>
      </c>
      <c r="B363" s="84">
        <v>2</v>
      </c>
      <c r="C363" s="122">
        <v>0.0009971477569437261</v>
      </c>
      <c r="D363" s="84" t="s">
        <v>3646</v>
      </c>
      <c r="E363" s="84" t="b">
        <v>0</v>
      </c>
      <c r="F363" s="84" t="b">
        <v>0</v>
      </c>
      <c r="G363" s="84" t="b">
        <v>0</v>
      </c>
    </row>
    <row r="364" spans="1:7" ht="15">
      <c r="A364" s="84" t="s">
        <v>3434</v>
      </c>
      <c r="B364" s="84">
        <v>2</v>
      </c>
      <c r="C364" s="122">
        <v>0.0009971477569437261</v>
      </c>
      <c r="D364" s="84" t="s">
        <v>3646</v>
      </c>
      <c r="E364" s="84" t="b">
        <v>0</v>
      </c>
      <c r="F364" s="84" t="b">
        <v>0</v>
      </c>
      <c r="G364" s="84" t="b">
        <v>0</v>
      </c>
    </row>
    <row r="365" spans="1:7" ht="15">
      <c r="A365" s="84" t="s">
        <v>3435</v>
      </c>
      <c r="B365" s="84">
        <v>2</v>
      </c>
      <c r="C365" s="122">
        <v>0.0009971477569437261</v>
      </c>
      <c r="D365" s="84" t="s">
        <v>3646</v>
      </c>
      <c r="E365" s="84" t="b">
        <v>0</v>
      </c>
      <c r="F365" s="84" t="b">
        <v>1</v>
      </c>
      <c r="G365" s="84" t="b">
        <v>0</v>
      </c>
    </row>
    <row r="366" spans="1:7" ht="15">
      <c r="A366" s="84" t="s">
        <v>3436</v>
      </c>
      <c r="B366" s="84">
        <v>2</v>
      </c>
      <c r="C366" s="122">
        <v>0.0009971477569437261</v>
      </c>
      <c r="D366" s="84" t="s">
        <v>3646</v>
      </c>
      <c r="E366" s="84" t="b">
        <v>0</v>
      </c>
      <c r="F366" s="84" t="b">
        <v>0</v>
      </c>
      <c r="G366" s="84" t="b">
        <v>0</v>
      </c>
    </row>
    <row r="367" spans="1:7" ht="15">
      <c r="A367" s="84" t="s">
        <v>342</v>
      </c>
      <c r="B367" s="84">
        <v>2</v>
      </c>
      <c r="C367" s="122">
        <v>0.0009971477569437261</v>
      </c>
      <c r="D367" s="84" t="s">
        <v>3646</v>
      </c>
      <c r="E367" s="84" t="b">
        <v>0</v>
      </c>
      <c r="F367" s="84" t="b">
        <v>0</v>
      </c>
      <c r="G367" s="84" t="b">
        <v>0</v>
      </c>
    </row>
    <row r="368" spans="1:7" ht="15">
      <c r="A368" s="84" t="s">
        <v>3437</v>
      </c>
      <c r="B368" s="84">
        <v>2</v>
      </c>
      <c r="C368" s="122">
        <v>0.0009971477569437261</v>
      </c>
      <c r="D368" s="84" t="s">
        <v>3646</v>
      </c>
      <c r="E368" s="84" t="b">
        <v>0</v>
      </c>
      <c r="F368" s="84" t="b">
        <v>0</v>
      </c>
      <c r="G368" s="84" t="b">
        <v>0</v>
      </c>
    </row>
    <row r="369" spans="1:7" ht="15">
      <c r="A369" s="84" t="s">
        <v>3438</v>
      </c>
      <c r="B369" s="84">
        <v>2</v>
      </c>
      <c r="C369" s="122">
        <v>0.0009971477569437261</v>
      </c>
      <c r="D369" s="84" t="s">
        <v>3646</v>
      </c>
      <c r="E369" s="84" t="b">
        <v>1</v>
      </c>
      <c r="F369" s="84" t="b">
        <v>0</v>
      </c>
      <c r="G369" s="84" t="b">
        <v>0</v>
      </c>
    </row>
    <row r="370" spans="1:7" ht="15">
      <c r="A370" s="84" t="s">
        <v>3439</v>
      </c>
      <c r="B370" s="84">
        <v>2</v>
      </c>
      <c r="C370" s="122">
        <v>0.0009971477569437261</v>
      </c>
      <c r="D370" s="84" t="s">
        <v>3646</v>
      </c>
      <c r="E370" s="84" t="b">
        <v>0</v>
      </c>
      <c r="F370" s="84" t="b">
        <v>0</v>
      </c>
      <c r="G370" s="84" t="b">
        <v>0</v>
      </c>
    </row>
    <row r="371" spans="1:7" ht="15">
      <c r="A371" s="84" t="s">
        <v>3440</v>
      </c>
      <c r="B371" s="84">
        <v>2</v>
      </c>
      <c r="C371" s="122">
        <v>0.0009971477569437261</v>
      </c>
      <c r="D371" s="84" t="s">
        <v>3646</v>
      </c>
      <c r="E371" s="84" t="b">
        <v>0</v>
      </c>
      <c r="F371" s="84" t="b">
        <v>0</v>
      </c>
      <c r="G371" s="84" t="b">
        <v>0</v>
      </c>
    </row>
    <row r="372" spans="1:7" ht="15">
      <c r="A372" s="84" t="s">
        <v>3441</v>
      </c>
      <c r="B372" s="84">
        <v>2</v>
      </c>
      <c r="C372" s="122">
        <v>0.0009971477569437261</v>
      </c>
      <c r="D372" s="84" t="s">
        <v>3646</v>
      </c>
      <c r="E372" s="84" t="b">
        <v>0</v>
      </c>
      <c r="F372" s="84" t="b">
        <v>0</v>
      </c>
      <c r="G372" s="84" t="b">
        <v>0</v>
      </c>
    </row>
    <row r="373" spans="1:7" ht="15">
      <c r="A373" s="84" t="s">
        <v>3442</v>
      </c>
      <c r="B373" s="84">
        <v>2</v>
      </c>
      <c r="C373" s="122">
        <v>0.0009971477569437261</v>
      </c>
      <c r="D373" s="84" t="s">
        <v>3646</v>
      </c>
      <c r="E373" s="84" t="b">
        <v>0</v>
      </c>
      <c r="F373" s="84" t="b">
        <v>0</v>
      </c>
      <c r="G373" s="84" t="b">
        <v>0</v>
      </c>
    </row>
    <row r="374" spans="1:7" ht="15">
      <c r="A374" s="84" t="s">
        <v>280</v>
      </c>
      <c r="B374" s="84">
        <v>2</v>
      </c>
      <c r="C374" s="122">
        <v>0.0009971477569437261</v>
      </c>
      <c r="D374" s="84" t="s">
        <v>3646</v>
      </c>
      <c r="E374" s="84" t="b">
        <v>0</v>
      </c>
      <c r="F374" s="84" t="b">
        <v>0</v>
      </c>
      <c r="G374" s="84" t="b">
        <v>0</v>
      </c>
    </row>
    <row r="375" spans="1:7" ht="15">
      <c r="A375" s="84" t="s">
        <v>3443</v>
      </c>
      <c r="B375" s="84">
        <v>2</v>
      </c>
      <c r="C375" s="122">
        <v>0.0009971477569437261</v>
      </c>
      <c r="D375" s="84" t="s">
        <v>3646</v>
      </c>
      <c r="E375" s="84" t="b">
        <v>0</v>
      </c>
      <c r="F375" s="84" t="b">
        <v>0</v>
      </c>
      <c r="G375" s="84" t="b">
        <v>0</v>
      </c>
    </row>
    <row r="376" spans="1:7" ht="15">
      <c r="A376" s="84" t="s">
        <v>3444</v>
      </c>
      <c r="B376" s="84">
        <v>2</v>
      </c>
      <c r="C376" s="122">
        <v>0.0009971477569437261</v>
      </c>
      <c r="D376" s="84" t="s">
        <v>3646</v>
      </c>
      <c r="E376" s="84" t="b">
        <v>0</v>
      </c>
      <c r="F376" s="84" t="b">
        <v>0</v>
      </c>
      <c r="G376" s="84" t="b">
        <v>0</v>
      </c>
    </row>
    <row r="377" spans="1:7" ht="15">
      <c r="A377" s="84" t="s">
        <v>3445</v>
      </c>
      <c r="B377" s="84">
        <v>2</v>
      </c>
      <c r="C377" s="122">
        <v>0.0009971477569437261</v>
      </c>
      <c r="D377" s="84" t="s">
        <v>3646</v>
      </c>
      <c r="E377" s="84" t="b">
        <v>0</v>
      </c>
      <c r="F377" s="84" t="b">
        <v>1</v>
      </c>
      <c r="G377" s="84" t="b">
        <v>0</v>
      </c>
    </row>
    <row r="378" spans="1:7" ht="15">
      <c r="A378" s="84" t="s">
        <v>3446</v>
      </c>
      <c r="B378" s="84">
        <v>2</v>
      </c>
      <c r="C378" s="122">
        <v>0.0009971477569437261</v>
      </c>
      <c r="D378" s="84" t="s">
        <v>3646</v>
      </c>
      <c r="E378" s="84" t="b">
        <v>0</v>
      </c>
      <c r="F378" s="84" t="b">
        <v>1</v>
      </c>
      <c r="G378" s="84" t="b">
        <v>0</v>
      </c>
    </row>
    <row r="379" spans="1:7" ht="15">
      <c r="A379" s="84" t="s">
        <v>341</v>
      </c>
      <c r="B379" s="84">
        <v>2</v>
      </c>
      <c r="C379" s="122">
        <v>0.0009971477569437261</v>
      </c>
      <c r="D379" s="84" t="s">
        <v>3646</v>
      </c>
      <c r="E379" s="84" t="b">
        <v>0</v>
      </c>
      <c r="F379" s="84" t="b">
        <v>0</v>
      </c>
      <c r="G379" s="84" t="b">
        <v>0</v>
      </c>
    </row>
    <row r="380" spans="1:7" ht="15">
      <c r="A380" s="84" t="s">
        <v>3447</v>
      </c>
      <c r="B380" s="84">
        <v>2</v>
      </c>
      <c r="C380" s="122">
        <v>0.0009971477569437261</v>
      </c>
      <c r="D380" s="84" t="s">
        <v>3646</v>
      </c>
      <c r="E380" s="84" t="b">
        <v>0</v>
      </c>
      <c r="F380" s="84" t="b">
        <v>0</v>
      </c>
      <c r="G380" s="84" t="b">
        <v>0</v>
      </c>
    </row>
    <row r="381" spans="1:7" ht="15">
      <c r="A381" s="84" t="s">
        <v>3448</v>
      </c>
      <c r="B381" s="84">
        <v>2</v>
      </c>
      <c r="C381" s="122">
        <v>0.0009971477569437261</v>
      </c>
      <c r="D381" s="84" t="s">
        <v>3646</v>
      </c>
      <c r="E381" s="84" t="b">
        <v>0</v>
      </c>
      <c r="F381" s="84" t="b">
        <v>0</v>
      </c>
      <c r="G381" s="84" t="b">
        <v>0</v>
      </c>
    </row>
    <row r="382" spans="1:7" ht="15">
      <c r="A382" s="84" t="s">
        <v>3449</v>
      </c>
      <c r="B382" s="84">
        <v>2</v>
      </c>
      <c r="C382" s="122">
        <v>0.0009971477569437261</v>
      </c>
      <c r="D382" s="84" t="s">
        <v>3646</v>
      </c>
      <c r="E382" s="84" t="b">
        <v>0</v>
      </c>
      <c r="F382" s="84" t="b">
        <v>0</v>
      </c>
      <c r="G382" s="84" t="b">
        <v>0</v>
      </c>
    </row>
    <row r="383" spans="1:7" ht="15">
      <c r="A383" s="84" t="s">
        <v>3450</v>
      </c>
      <c r="B383" s="84">
        <v>2</v>
      </c>
      <c r="C383" s="122">
        <v>0.0009971477569437261</v>
      </c>
      <c r="D383" s="84" t="s">
        <v>3646</v>
      </c>
      <c r="E383" s="84" t="b">
        <v>0</v>
      </c>
      <c r="F383" s="84" t="b">
        <v>0</v>
      </c>
      <c r="G383" s="84" t="b">
        <v>0</v>
      </c>
    </row>
    <row r="384" spans="1:7" ht="15">
      <c r="A384" s="84" t="s">
        <v>3451</v>
      </c>
      <c r="B384" s="84">
        <v>2</v>
      </c>
      <c r="C384" s="122">
        <v>0.0009971477569437261</v>
      </c>
      <c r="D384" s="84" t="s">
        <v>3646</v>
      </c>
      <c r="E384" s="84" t="b">
        <v>0</v>
      </c>
      <c r="F384" s="84" t="b">
        <v>1</v>
      </c>
      <c r="G384" s="84" t="b">
        <v>0</v>
      </c>
    </row>
    <row r="385" spans="1:7" ht="15">
      <c r="A385" s="84" t="s">
        <v>3452</v>
      </c>
      <c r="B385" s="84">
        <v>2</v>
      </c>
      <c r="C385" s="122">
        <v>0.0009971477569437261</v>
      </c>
      <c r="D385" s="84" t="s">
        <v>3646</v>
      </c>
      <c r="E385" s="84" t="b">
        <v>1</v>
      </c>
      <c r="F385" s="84" t="b">
        <v>0</v>
      </c>
      <c r="G385" s="84" t="b">
        <v>0</v>
      </c>
    </row>
    <row r="386" spans="1:7" ht="15">
      <c r="A386" s="84" t="s">
        <v>3453</v>
      </c>
      <c r="B386" s="84">
        <v>2</v>
      </c>
      <c r="C386" s="122">
        <v>0.0009971477569437261</v>
      </c>
      <c r="D386" s="84" t="s">
        <v>3646</v>
      </c>
      <c r="E386" s="84" t="b">
        <v>0</v>
      </c>
      <c r="F386" s="84" t="b">
        <v>0</v>
      </c>
      <c r="G386" s="84" t="b">
        <v>0</v>
      </c>
    </row>
    <row r="387" spans="1:7" ht="15">
      <c r="A387" s="84" t="s">
        <v>3454</v>
      </c>
      <c r="B387" s="84">
        <v>2</v>
      </c>
      <c r="C387" s="122">
        <v>0.0009971477569437261</v>
      </c>
      <c r="D387" s="84" t="s">
        <v>3646</v>
      </c>
      <c r="E387" s="84" t="b">
        <v>1</v>
      </c>
      <c r="F387" s="84" t="b">
        <v>0</v>
      </c>
      <c r="G387" s="84" t="b">
        <v>0</v>
      </c>
    </row>
    <row r="388" spans="1:7" ht="15">
      <c r="A388" s="84" t="s">
        <v>3455</v>
      </c>
      <c r="B388" s="84">
        <v>2</v>
      </c>
      <c r="C388" s="122">
        <v>0.0009971477569437261</v>
      </c>
      <c r="D388" s="84" t="s">
        <v>3646</v>
      </c>
      <c r="E388" s="84" t="b">
        <v>0</v>
      </c>
      <c r="F388" s="84" t="b">
        <v>0</v>
      </c>
      <c r="G388" s="84" t="b">
        <v>0</v>
      </c>
    </row>
    <row r="389" spans="1:7" ht="15">
      <c r="A389" s="84" t="s">
        <v>3456</v>
      </c>
      <c r="B389" s="84">
        <v>2</v>
      </c>
      <c r="C389" s="122">
        <v>0.0009971477569437261</v>
      </c>
      <c r="D389" s="84" t="s">
        <v>3646</v>
      </c>
      <c r="E389" s="84" t="b">
        <v>0</v>
      </c>
      <c r="F389" s="84" t="b">
        <v>0</v>
      </c>
      <c r="G389" s="84" t="b">
        <v>0</v>
      </c>
    </row>
    <row r="390" spans="1:7" ht="15">
      <c r="A390" s="84" t="s">
        <v>3457</v>
      </c>
      <c r="B390" s="84">
        <v>2</v>
      </c>
      <c r="C390" s="122">
        <v>0.0009971477569437261</v>
      </c>
      <c r="D390" s="84" t="s">
        <v>3646</v>
      </c>
      <c r="E390" s="84" t="b">
        <v>0</v>
      </c>
      <c r="F390" s="84" t="b">
        <v>0</v>
      </c>
      <c r="G390" s="84" t="b">
        <v>0</v>
      </c>
    </row>
    <row r="391" spans="1:7" ht="15">
      <c r="A391" s="84" t="s">
        <v>3458</v>
      </c>
      <c r="B391" s="84">
        <v>2</v>
      </c>
      <c r="C391" s="122">
        <v>0.0009971477569437261</v>
      </c>
      <c r="D391" s="84" t="s">
        <v>3646</v>
      </c>
      <c r="E391" s="84" t="b">
        <v>0</v>
      </c>
      <c r="F391" s="84" t="b">
        <v>0</v>
      </c>
      <c r="G391" s="84" t="b">
        <v>0</v>
      </c>
    </row>
    <row r="392" spans="1:7" ht="15">
      <c r="A392" s="84" t="s">
        <v>3459</v>
      </c>
      <c r="B392" s="84">
        <v>2</v>
      </c>
      <c r="C392" s="122">
        <v>0.0009971477569437261</v>
      </c>
      <c r="D392" s="84" t="s">
        <v>3646</v>
      </c>
      <c r="E392" s="84" t="b">
        <v>1</v>
      </c>
      <c r="F392" s="84" t="b">
        <v>0</v>
      </c>
      <c r="G392" s="84" t="b">
        <v>0</v>
      </c>
    </row>
    <row r="393" spans="1:7" ht="15">
      <c r="A393" s="84" t="s">
        <v>3460</v>
      </c>
      <c r="B393" s="84">
        <v>2</v>
      </c>
      <c r="C393" s="122">
        <v>0.0009971477569437261</v>
      </c>
      <c r="D393" s="84" t="s">
        <v>3646</v>
      </c>
      <c r="E393" s="84" t="b">
        <v>1</v>
      </c>
      <c r="F393" s="84" t="b">
        <v>0</v>
      </c>
      <c r="G393" s="84" t="b">
        <v>0</v>
      </c>
    </row>
    <row r="394" spans="1:7" ht="15">
      <c r="A394" s="84" t="s">
        <v>3461</v>
      </c>
      <c r="B394" s="84">
        <v>2</v>
      </c>
      <c r="C394" s="122">
        <v>0.0009971477569437261</v>
      </c>
      <c r="D394" s="84" t="s">
        <v>3646</v>
      </c>
      <c r="E394" s="84" t="b">
        <v>0</v>
      </c>
      <c r="F394" s="84" t="b">
        <v>0</v>
      </c>
      <c r="G394" s="84" t="b">
        <v>0</v>
      </c>
    </row>
    <row r="395" spans="1:7" ht="15">
      <c r="A395" s="84" t="s">
        <v>3462</v>
      </c>
      <c r="B395" s="84">
        <v>2</v>
      </c>
      <c r="C395" s="122">
        <v>0.0009971477569437261</v>
      </c>
      <c r="D395" s="84" t="s">
        <v>3646</v>
      </c>
      <c r="E395" s="84" t="b">
        <v>1</v>
      </c>
      <c r="F395" s="84" t="b">
        <v>0</v>
      </c>
      <c r="G395" s="84" t="b">
        <v>0</v>
      </c>
    </row>
    <row r="396" spans="1:7" ht="15">
      <c r="A396" s="84" t="s">
        <v>3463</v>
      </c>
      <c r="B396" s="84">
        <v>2</v>
      </c>
      <c r="C396" s="122">
        <v>0.0009971477569437261</v>
      </c>
      <c r="D396" s="84" t="s">
        <v>3646</v>
      </c>
      <c r="E396" s="84" t="b">
        <v>0</v>
      </c>
      <c r="F396" s="84" t="b">
        <v>0</v>
      </c>
      <c r="G396" s="84" t="b">
        <v>0</v>
      </c>
    </row>
    <row r="397" spans="1:7" ht="15">
      <c r="A397" s="84" t="s">
        <v>3464</v>
      </c>
      <c r="B397" s="84">
        <v>2</v>
      </c>
      <c r="C397" s="122">
        <v>0.0009971477569437261</v>
      </c>
      <c r="D397" s="84" t="s">
        <v>3646</v>
      </c>
      <c r="E397" s="84" t="b">
        <v>1</v>
      </c>
      <c r="F397" s="84" t="b">
        <v>0</v>
      </c>
      <c r="G397" s="84" t="b">
        <v>0</v>
      </c>
    </row>
    <row r="398" spans="1:7" ht="15">
      <c r="A398" s="84" t="s">
        <v>3465</v>
      </c>
      <c r="B398" s="84">
        <v>2</v>
      </c>
      <c r="C398" s="122">
        <v>0.0009971477569437261</v>
      </c>
      <c r="D398" s="84" t="s">
        <v>3646</v>
      </c>
      <c r="E398" s="84" t="b">
        <v>0</v>
      </c>
      <c r="F398" s="84" t="b">
        <v>0</v>
      </c>
      <c r="G398" s="84" t="b">
        <v>0</v>
      </c>
    </row>
    <row r="399" spans="1:7" ht="15">
      <c r="A399" s="84" t="s">
        <v>3466</v>
      </c>
      <c r="B399" s="84">
        <v>2</v>
      </c>
      <c r="C399" s="122">
        <v>0.0009971477569437261</v>
      </c>
      <c r="D399" s="84" t="s">
        <v>3646</v>
      </c>
      <c r="E399" s="84" t="b">
        <v>0</v>
      </c>
      <c r="F399" s="84" t="b">
        <v>0</v>
      </c>
      <c r="G399" s="84" t="b">
        <v>0</v>
      </c>
    </row>
    <row r="400" spans="1:7" ht="15">
      <c r="A400" s="84" t="s">
        <v>3467</v>
      </c>
      <c r="B400" s="84">
        <v>2</v>
      </c>
      <c r="C400" s="122">
        <v>0.0009971477569437261</v>
      </c>
      <c r="D400" s="84" t="s">
        <v>3646</v>
      </c>
      <c r="E400" s="84" t="b">
        <v>0</v>
      </c>
      <c r="F400" s="84" t="b">
        <v>0</v>
      </c>
      <c r="G400" s="84" t="b">
        <v>0</v>
      </c>
    </row>
    <row r="401" spans="1:7" ht="15">
      <c r="A401" s="84" t="s">
        <v>3468</v>
      </c>
      <c r="B401" s="84">
        <v>2</v>
      </c>
      <c r="C401" s="122">
        <v>0.0009971477569437261</v>
      </c>
      <c r="D401" s="84" t="s">
        <v>3646</v>
      </c>
      <c r="E401" s="84" t="b">
        <v>0</v>
      </c>
      <c r="F401" s="84" t="b">
        <v>0</v>
      </c>
      <c r="G401" s="84" t="b">
        <v>0</v>
      </c>
    </row>
    <row r="402" spans="1:7" ht="15">
      <c r="A402" s="84" t="s">
        <v>3469</v>
      </c>
      <c r="B402" s="84">
        <v>2</v>
      </c>
      <c r="C402" s="122">
        <v>0.0009971477569437261</v>
      </c>
      <c r="D402" s="84" t="s">
        <v>3646</v>
      </c>
      <c r="E402" s="84" t="b">
        <v>0</v>
      </c>
      <c r="F402" s="84" t="b">
        <v>0</v>
      </c>
      <c r="G402" s="84" t="b">
        <v>0</v>
      </c>
    </row>
    <row r="403" spans="1:7" ht="15">
      <c r="A403" s="84" t="s">
        <v>276</v>
      </c>
      <c r="B403" s="84">
        <v>2</v>
      </c>
      <c r="C403" s="122">
        <v>0.0009971477569437261</v>
      </c>
      <c r="D403" s="84" t="s">
        <v>3646</v>
      </c>
      <c r="E403" s="84" t="b">
        <v>0</v>
      </c>
      <c r="F403" s="84" t="b">
        <v>0</v>
      </c>
      <c r="G403" s="84" t="b">
        <v>0</v>
      </c>
    </row>
    <row r="404" spans="1:7" ht="15">
      <c r="A404" s="84" t="s">
        <v>3470</v>
      </c>
      <c r="B404" s="84">
        <v>2</v>
      </c>
      <c r="C404" s="122">
        <v>0.0009971477569437261</v>
      </c>
      <c r="D404" s="84" t="s">
        <v>3646</v>
      </c>
      <c r="E404" s="84" t="b">
        <v>0</v>
      </c>
      <c r="F404" s="84" t="b">
        <v>0</v>
      </c>
      <c r="G404" s="84" t="b">
        <v>0</v>
      </c>
    </row>
    <row r="405" spans="1:7" ht="15">
      <c r="A405" s="84" t="s">
        <v>334</v>
      </c>
      <c r="B405" s="84">
        <v>2</v>
      </c>
      <c r="C405" s="122">
        <v>0.0009971477569437261</v>
      </c>
      <c r="D405" s="84" t="s">
        <v>3646</v>
      </c>
      <c r="E405" s="84" t="b">
        <v>0</v>
      </c>
      <c r="F405" s="84" t="b">
        <v>1</v>
      </c>
      <c r="G405" s="84" t="b">
        <v>0</v>
      </c>
    </row>
    <row r="406" spans="1:7" ht="15">
      <c r="A406" s="84" t="s">
        <v>3471</v>
      </c>
      <c r="B406" s="84">
        <v>2</v>
      </c>
      <c r="C406" s="122">
        <v>0.0009971477569437261</v>
      </c>
      <c r="D406" s="84" t="s">
        <v>3646</v>
      </c>
      <c r="E406" s="84" t="b">
        <v>0</v>
      </c>
      <c r="F406" s="84" t="b">
        <v>0</v>
      </c>
      <c r="G406" s="84" t="b">
        <v>0</v>
      </c>
    </row>
    <row r="407" spans="1:7" ht="15">
      <c r="A407" s="84" t="s">
        <v>3472</v>
      </c>
      <c r="B407" s="84">
        <v>2</v>
      </c>
      <c r="C407" s="122">
        <v>0.0009971477569437261</v>
      </c>
      <c r="D407" s="84" t="s">
        <v>3646</v>
      </c>
      <c r="E407" s="84" t="b">
        <v>1</v>
      </c>
      <c r="F407" s="84" t="b">
        <v>0</v>
      </c>
      <c r="G407" s="84" t="b">
        <v>0</v>
      </c>
    </row>
    <row r="408" spans="1:7" ht="15">
      <c r="A408" s="84" t="s">
        <v>3473</v>
      </c>
      <c r="B408" s="84">
        <v>2</v>
      </c>
      <c r="C408" s="122">
        <v>0.0009971477569437261</v>
      </c>
      <c r="D408" s="84" t="s">
        <v>3646</v>
      </c>
      <c r="E408" s="84" t="b">
        <v>0</v>
      </c>
      <c r="F408" s="84" t="b">
        <v>0</v>
      </c>
      <c r="G408" s="84" t="b">
        <v>0</v>
      </c>
    </row>
    <row r="409" spans="1:7" ht="15">
      <c r="A409" s="84" t="s">
        <v>3474</v>
      </c>
      <c r="B409" s="84">
        <v>2</v>
      </c>
      <c r="C409" s="122">
        <v>0.0009971477569437261</v>
      </c>
      <c r="D409" s="84" t="s">
        <v>3646</v>
      </c>
      <c r="E409" s="84" t="b">
        <v>0</v>
      </c>
      <c r="F409" s="84" t="b">
        <v>0</v>
      </c>
      <c r="G409" s="84" t="b">
        <v>0</v>
      </c>
    </row>
    <row r="410" spans="1:7" ht="15">
      <c r="A410" s="84" t="s">
        <v>3475</v>
      </c>
      <c r="B410" s="84">
        <v>2</v>
      </c>
      <c r="C410" s="122">
        <v>0.0009971477569437261</v>
      </c>
      <c r="D410" s="84" t="s">
        <v>3646</v>
      </c>
      <c r="E410" s="84" t="b">
        <v>0</v>
      </c>
      <c r="F410" s="84" t="b">
        <v>0</v>
      </c>
      <c r="G410" s="84" t="b">
        <v>0</v>
      </c>
    </row>
    <row r="411" spans="1:7" ht="15">
      <c r="A411" s="84" t="s">
        <v>3476</v>
      </c>
      <c r="B411" s="84">
        <v>2</v>
      </c>
      <c r="C411" s="122">
        <v>0.0009971477569437261</v>
      </c>
      <c r="D411" s="84" t="s">
        <v>3646</v>
      </c>
      <c r="E411" s="84" t="b">
        <v>0</v>
      </c>
      <c r="F411" s="84" t="b">
        <v>0</v>
      </c>
      <c r="G411" s="84" t="b">
        <v>0</v>
      </c>
    </row>
    <row r="412" spans="1:7" ht="15">
      <c r="A412" s="84" t="s">
        <v>3477</v>
      </c>
      <c r="B412" s="84">
        <v>2</v>
      </c>
      <c r="C412" s="122">
        <v>0.0009971477569437261</v>
      </c>
      <c r="D412" s="84" t="s">
        <v>3646</v>
      </c>
      <c r="E412" s="84" t="b">
        <v>0</v>
      </c>
      <c r="F412" s="84" t="b">
        <v>0</v>
      </c>
      <c r="G412" s="84" t="b">
        <v>0</v>
      </c>
    </row>
    <row r="413" spans="1:7" ht="15">
      <c r="A413" s="84" t="s">
        <v>3478</v>
      </c>
      <c r="B413" s="84">
        <v>2</v>
      </c>
      <c r="C413" s="122">
        <v>0.0009971477569437261</v>
      </c>
      <c r="D413" s="84" t="s">
        <v>3646</v>
      </c>
      <c r="E413" s="84" t="b">
        <v>0</v>
      </c>
      <c r="F413" s="84" t="b">
        <v>0</v>
      </c>
      <c r="G413" s="84" t="b">
        <v>0</v>
      </c>
    </row>
    <row r="414" spans="1:7" ht="15">
      <c r="A414" s="84" t="s">
        <v>3479</v>
      </c>
      <c r="B414" s="84">
        <v>2</v>
      </c>
      <c r="C414" s="122">
        <v>0.0009971477569437261</v>
      </c>
      <c r="D414" s="84" t="s">
        <v>3646</v>
      </c>
      <c r="E414" s="84" t="b">
        <v>0</v>
      </c>
      <c r="F414" s="84" t="b">
        <v>0</v>
      </c>
      <c r="G414" s="84" t="b">
        <v>0</v>
      </c>
    </row>
    <row r="415" spans="1:7" ht="15">
      <c r="A415" s="84" t="s">
        <v>3480</v>
      </c>
      <c r="B415" s="84">
        <v>2</v>
      </c>
      <c r="C415" s="122">
        <v>0.0009971477569437261</v>
      </c>
      <c r="D415" s="84" t="s">
        <v>3646</v>
      </c>
      <c r="E415" s="84" t="b">
        <v>0</v>
      </c>
      <c r="F415" s="84" t="b">
        <v>0</v>
      </c>
      <c r="G415" s="84" t="b">
        <v>0</v>
      </c>
    </row>
    <row r="416" spans="1:7" ht="15">
      <c r="A416" s="84" t="s">
        <v>3481</v>
      </c>
      <c r="B416" s="84">
        <v>2</v>
      </c>
      <c r="C416" s="122">
        <v>0.0009971477569437261</v>
      </c>
      <c r="D416" s="84" t="s">
        <v>3646</v>
      </c>
      <c r="E416" s="84" t="b">
        <v>0</v>
      </c>
      <c r="F416" s="84" t="b">
        <v>0</v>
      </c>
      <c r="G416" s="84" t="b">
        <v>0</v>
      </c>
    </row>
    <row r="417" spans="1:7" ht="15">
      <c r="A417" s="84" t="s">
        <v>3482</v>
      </c>
      <c r="B417" s="84">
        <v>2</v>
      </c>
      <c r="C417" s="122">
        <v>0.0009971477569437261</v>
      </c>
      <c r="D417" s="84" t="s">
        <v>3646</v>
      </c>
      <c r="E417" s="84" t="b">
        <v>0</v>
      </c>
      <c r="F417" s="84" t="b">
        <v>0</v>
      </c>
      <c r="G417" s="84" t="b">
        <v>0</v>
      </c>
    </row>
    <row r="418" spans="1:7" ht="15">
      <c r="A418" s="84" t="s">
        <v>3483</v>
      </c>
      <c r="B418" s="84">
        <v>2</v>
      </c>
      <c r="C418" s="122">
        <v>0.0009971477569437261</v>
      </c>
      <c r="D418" s="84" t="s">
        <v>3646</v>
      </c>
      <c r="E418" s="84" t="b">
        <v>0</v>
      </c>
      <c r="F418" s="84" t="b">
        <v>0</v>
      </c>
      <c r="G418" s="84" t="b">
        <v>0</v>
      </c>
    </row>
    <row r="419" spans="1:7" ht="15">
      <c r="A419" s="84" t="s">
        <v>3484</v>
      </c>
      <c r="B419" s="84">
        <v>2</v>
      </c>
      <c r="C419" s="122">
        <v>0.0009971477569437261</v>
      </c>
      <c r="D419" s="84" t="s">
        <v>3646</v>
      </c>
      <c r="E419" s="84" t="b">
        <v>0</v>
      </c>
      <c r="F419" s="84" t="b">
        <v>0</v>
      </c>
      <c r="G419" s="84" t="b">
        <v>0</v>
      </c>
    </row>
    <row r="420" spans="1:7" ht="15">
      <c r="A420" s="84" t="s">
        <v>3485</v>
      </c>
      <c r="B420" s="84">
        <v>2</v>
      </c>
      <c r="C420" s="122">
        <v>0.0009971477569437261</v>
      </c>
      <c r="D420" s="84" t="s">
        <v>3646</v>
      </c>
      <c r="E420" s="84" t="b">
        <v>0</v>
      </c>
      <c r="F420" s="84" t="b">
        <v>0</v>
      </c>
      <c r="G420" s="84" t="b">
        <v>0</v>
      </c>
    </row>
    <row r="421" spans="1:7" ht="15">
      <c r="A421" s="84" t="s">
        <v>3486</v>
      </c>
      <c r="B421" s="84">
        <v>2</v>
      </c>
      <c r="C421" s="122">
        <v>0.0009971477569437261</v>
      </c>
      <c r="D421" s="84" t="s">
        <v>3646</v>
      </c>
      <c r="E421" s="84" t="b">
        <v>0</v>
      </c>
      <c r="F421" s="84" t="b">
        <v>0</v>
      </c>
      <c r="G421" s="84" t="b">
        <v>0</v>
      </c>
    </row>
    <row r="422" spans="1:7" ht="15">
      <c r="A422" s="84" t="s">
        <v>278</v>
      </c>
      <c r="B422" s="84">
        <v>2</v>
      </c>
      <c r="C422" s="122">
        <v>0.0009971477569437261</v>
      </c>
      <c r="D422" s="84" t="s">
        <v>3646</v>
      </c>
      <c r="E422" s="84" t="b">
        <v>0</v>
      </c>
      <c r="F422" s="84" t="b">
        <v>0</v>
      </c>
      <c r="G422" s="84" t="b">
        <v>0</v>
      </c>
    </row>
    <row r="423" spans="1:7" ht="15">
      <c r="A423" s="84" t="s">
        <v>3487</v>
      </c>
      <c r="B423" s="84">
        <v>2</v>
      </c>
      <c r="C423" s="122">
        <v>0.0009971477569437261</v>
      </c>
      <c r="D423" s="84" t="s">
        <v>3646</v>
      </c>
      <c r="E423" s="84" t="b">
        <v>0</v>
      </c>
      <c r="F423" s="84" t="b">
        <v>0</v>
      </c>
      <c r="G423" s="84" t="b">
        <v>0</v>
      </c>
    </row>
    <row r="424" spans="1:7" ht="15">
      <c r="A424" s="84" t="s">
        <v>3488</v>
      </c>
      <c r="B424" s="84">
        <v>2</v>
      </c>
      <c r="C424" s="122">
        <v>0.0011374226850257305</v>
      </c>
      <c r="D424" s="84" t="s">
        <v>3646</v>
      </c>
      <c r="E424" s="84" t="b">
        <v>0</v>
      </c>
      <c r="F424" s="84" t="b">
        <v>0</v>
      </c>
      <c r="G424" s="84" t="b">
        <v>0</v>
      </c>
    </row>
    <row r="425" spans="1:7" ht="15">
      <c r="A425" s="84" t="s">
        <v>3489</v>
      </c>
      <c r="B425" s="84">
        <v>2</v>
      </c>
      <c r="C425" s="122">
        <v>0.0009971477569437261</v>
      </c>
      <c r="D425" s="84" t="s">
        <v>3646</v>
      </c>
      <c r="E425" s="84" t="b">
        <v>0</v>
      </c>
      <c r="F425" s="84" t="b">
        <v>0</v>
      </c>
      <c r="G425" s="84" t="b">
        <v>0</v>
      </c>
    </row>
    <row r="426" spans="1:7" ht="15">
      <c r="A426" s="84" t="s">
        <v>3490</v>
      </c>
      <c r="B426" s="84">
        <v>2</v>
      </c>
      <c r="C426" s="122">
        <v>0.0009971477569437261</v>
      </c>
      <c r="D426" s="84" t="s">
        <v>3646</v>
      </c>
      <c r="E426" s="84" t="b">
        <v>0</v>
      </c>
      <c r="F426" s="84" t="b">
        <v>0</v>
      </c>
      <c r="G426" s="84" t="b">
        <v>0</v>
      </c>
    </row>
    <row r="427" spans="1:7" ht="15">
      <c r="A427" s="84" t="s">
        <v>3491</v>
      </c>
      <c r="B427" s="84">
        <v>2</v>
      </c>
      <c r="C427" s="122">
        <v>0.0009971477569437261</v>
      </c>
      <c r="D427" s="84" t="s">
        <v>3646</v>
      </c>
      <c r="E427" s="84" t="b">
        <v>0</v>
      </c>
      <c r="F427" s="84" t="b">
        <v>0</v>
      </c>
      <c r="G427" s="84" t="b">
        <v>0</v>
      </c>
    </row>
    <row r="428" spans="1:7" ht="15">
      <c r="A428" s="84" t="s">
        <v>3492</v>
      </c>
      <c r="B428" s="84">
        <v>2</v>
      </c>
      <c r="C428" s="122">
        <v>0.0009971477569437261</v>
      </c>
      <c r="D428" s="84" t="s">
        <v>3646</v>
      </c>
      <c r="E428" s="84" t="b">
        <v>0</v>
      </c>
      <c r="F428" s="84" t="b">
        <v>0</v>
      </c>
      <c r="G428" s="84" t="b">
        <v>0</v>
      </c>
    </row>
    <row r="429" spans="1:7" ht="15">
      <c r="A429" s="84" t="s">
        <v>3493</v>
      </c>
      <c r="B429" s="84">
        <v>2</v>
      </c>
      <c r="C429" s="122">
        <v>0.0009971477569437261</v>
      </c>
      <c r="D429" s="84" t="s">
        <v>3646</v>
      </c>
      <c r="E429" s="84" t="b">
        <v>0</v>
      </c>
      <c r="F429" s="84" t="b">
        <v>0</v>
      </c>
      <c r="G429" s="84" t="b">
        <v>0</v>
      </c>
    </row>
    <row r="430" spans="1:7" ht="15">
      <c r="A430" s="84" t="s">
        <v>3494</v>
      </c>
      <c r="B430" s="84">
        <v>2</v>
      </c>
      <c r="C430" s="122">
        <v>0.0009971477569437261</v>
      </c>
      <c r="D430" s="84" t="s">
        <v>3646</v>
      </c>
      <c r="E430" s="84" t="b">
        <v>0</v>
      </c>
      <c r="F430" s="84" t="b">
        <v>0</v>
      </c>
      <c r="G430" s="84" t="b">
        <v>0</v>
      </c>
    </row>
    <row r="431" spans="1:7" ht="15">
      <c r="A431" s="84" t="s">
        <v>3495</v>
      </c>
      <c r="B431" s="84">
        <v>2</v>
      </c>
      <c r="C431" s="122">
        <v>0.0009971477569437261</v>
      </c>
      <c r="D431" s="84" t="s">
        <v>3646</v>
      </c>
      <c r="E431" s="84" t="b">
        <v>0</v>
      </c>
      <c r="F431" s="84" t="b">
        <v>0</v>
      </c>
      <c r="G431" s="84" t="b">
        <v>0</v>
      </c>
    </row>
    <row r="432" spans="1:7" ht="15">
      <c r="A432" s="84" t="s">
        <v>3496</v>
      </c>
      <c r="B432" s="84">
        <v>2</v>
      </c>
      <c r="C432" s="122">
        <v>0.0009971477569437261</v>
      </c>
      <c r="D432" s="84" t="s">
        <v>3646</v>
      </c>
      <c r="E432" s="84" t="b">
        <v>0</v>
      </c>
      <c r="F432" s="84" t="b">
        <v>0</v>
      </c>
      <c r="G432" s="84" t="b">
        <v>0</v>
      </c>
    </row>
    <row r="433" spans="1:7" ht="15">
      <c r="A433" s="84" t="s">
        <v>3497</v>
      </c>
      <c r="B433" s="84">
        <v>2</v>
      </c>
      <c r="C433" s="122">
        <v>0.0009971477569437261</v>
      </c>
      <c r="D433" s="84" t="s">
        <v>3646</v>
      </c>
      <c r="E433" s="84" t="b">
        <v>0</v>
      </c>
      <c r="F433" s="84" t="b">
        <v>0</v>
      </c>
      <c r="G433" s="84" t="b">
        <v>0</v>
      </c>
    </row>
    <row r="434" spans="1:7" ht="15">
      <c r="A434" s="84" t="s">
        <v>3498</v>
      </c>
      <c r="B434" s="84">
        <v>2</v>
      </c>
      <c r="C434" s="122">
        <v>0.0009971477569437261</v>
      </c>
      <c r="D434" s="84" t="s">
        <v>3646</v>
      </c>
      <c r="E434" s="84" t="b">
        <v>0</v>
      </c>
      <c r="F434" s="84" t="b">
        <v>0</v>
      </c>
      <c r="G434" s="84" t="b">
        <v>0</v>
      </c>
    </row>
    <row r="435" spans="1:7" ht="15">
      <c r="A435" s="84" t="s">
        <v>3499</v>
      </c>
      <c r="B435" s="84">
        <v>2</v>
      </c>
      <c r="C435" s="122">
        <v>0.0009971477569437261</v>
      </c>
      <c r="D435" s="84" t="s">
        <v>3646</v>
      </c>
      <c r="E435" s="84" t="b">
        <v>0</v>
      </c>
      <c r="F435" s="84" t="b">
        <v>0</v>
      </c>
      <c r="G435" s="84" t="b">
        <v>0</v>
      </c>
    </row>
    <row r="436" spans="1:7" ht="15">
      <c r="A436" s="84" t="s">
        <v>3500</v>
      </c>
      <c r="B436" s="84">
        <v>2</v>
      </c>
      <c r="C436" s="122">
        <v>0.0009971477569437261</v>
      </c>
      <c r="D436" s="84" t="s">
        <v>3646</v>
      </c>
      <c r="E436" s="84" t="b">
        <v>0</v>
      </c>
      <c r="F436" s="84" t="b">
        <v>0</v>
      </c>
      <c r="G436" s="84" t="b">
        <v>0</v>
      </c>
    </row>
    <row r="437" spans="1:7" ht="15">
      <c r="A437" s="84" t="s">
        <v>3501</v>
      </c>
      <c r="B437" s="84">
        <v>2</v>
      </c>
      <c r="C437" s="122">
        <v>0.0009971477569437261</v>
      </c>
      <c r="D437" s="84" t="s">
        <v>3646</v>
      </c>
      <c r="E437" s="84" t="b">
        <v>0</v>
      </c>
      <c r="F437" s="84" t="b">
        <v>0</v>
      </c>
      <c r="G437" s="84" t="b">
        <v>0</v>
      </c>
    </row>
    <row r="438" spans="1:7" ht="15">
      <c r="A438" s="84" t="s">
        <v>3502</v>
      </c>
      <c r="B438" s="84">
        <v>2</v>
      </c>
      <c r="C438" s="122">
        <v>0.0009971477569437261</v>
      </c>
      <c r="D438" s="84" t="s">
        <v>3646</v>
      </c>
      <c r="E438" s="84" t="b">
        <v>0</v>
      </c>
      <c r="F438" s="84" t="b">
        <v>0</v>
      </c>
      <c r="G438" s="84" t="b">
        <v>0</v>
      </c>
    </row>
    <row r="439" spans="1:7" ht="15">
      <c r="A439" s="84" t="s">
        <v>3503</v>
      </c>
      <c r="B439" s="84">
        <v>2</v>
      </c>
      <c r="C439" s="122">
        <v>0.0009971477569437261</v>
      </c>
      <c r="D439" s="84" t="s">
        <v>3646</v>
      </c>
      <c r="E439" s="84" t="b">
        <v>0</v>
      </c>
      <c r="F439" s="84" t="b">
        <v>0</v>
      </c>
      <c r="G439" s="84" t="b">
        <v>0</v>
      </c>
    </row>
    <row r="440" spans="1:7" ht="15">
      <c r="A440" s="84" t="s">
        <v>3504</v>
      </c>
      <c r="B440" s="84">
        <v>2</v>
      </c>
      <c r="C440" s="122">
        <v>0.0009971477569437261</v>
      </c>
      <c r="D440" s="84" t="s">
        <v>3646</v>
      </c>
      <c r="E440" s="84" t="b">
        <v>0</v>
      </c>
      <c r="F440" s="84" t="b">
        <v>0</v>
      </c>
      <c r="G440" s="84" t="b">
        <v>0</v>
      </c>
    </row>
    <row r="441" spans="1:7" ht="15">
      <c r="A441" s="84" t="s">
        <v>3505</v>
      </c>
      <c r="B441" s="84">
        <v>2</v>
      </c>
      <c r="C441" s="122">
        <v>0.0009971477569437261</v>
      </c>
      <c r="D441" s="84" t="s">
        <v>3646</v>
      </c>
      <c r="E441" s="84" t="b">
        <v>0</v>
      </c>
      <c r="F441" s="84" t="b">
        <v>0</v>
      </c>
      <c r="G441" s="84" t="b">
        <v>0</v>
      </c>
    </row>
    <row r="442" spans="1:7" ht="15">
      <c r="A442" s="84" t="s">
        <v>275</v>
      </c>
      <c r="B442" s="84">
        <v>2</v>
      </c>
      <c r="C442" s="122">
        <v>0.0009971477569437261</v>
      </c>
      <c r="D442" s="84" t="s">
        <v>3646</v>
      </c>
      <c r="E442" s="84" t="b">
        <v>0</v>
      </c>
      <c r="F442" s="84" t="b">
        <v>0</v>
      </c>
      <c r="G442" s="84" t="b">
        <v>0</v>
      </c>
    </row>
    <row r="443" spans="1:7" ht="15">
      <c r="A443" s="84" t="s">
        <v>3506</v>
      </c>
      <c r="B443" s="84">
        <v>2</v>
      </c>
      <c r="C443" s="122">
        <v>0.0011374226850257305</v>
      </c>
      <c r="D443" s="84" t="s">
        <v>3646</v>
      </c>
      <c r="E443" s="84" t="b">
        <v>0</v>
      </c>
      <c r="F443" s="84" t="b">
        <v>0</v>
      </c>
      <c r="G443" s="84" t="b">
        <v>0</v>
      </c>
    </row>
    <row r="444" spans="1:7" ht="15">
      <c r="A444" s="84" t="s">
        <v>3507</v>
      </c>
      <c r="B444" s="84">
        <v>2</v>
      </c>
      <c r="C444" s="122">
        <v>0.0009971477569437261</v>
      </c>
      <c r="D444" s="84" t="s">
        <v>3646</v>
      </c>
      <c r="E444" s="84" t="b">
        <v>0</v>
      </c>
      <c r="F444" s="84" t="b">
        <v>0</v>
      </c>
      <c r="G444" s="84" t="b">
        <v>0</v>
      </c>
    </row>
    <row r="445" spans="1:7" ht="15">
      <c r="A445" s="84" t="s">
        <v>3508</v>
      </c>
      <c r="B445" s="84">
        <v>2</v>
      </c>
      <c r="C445" s="122">
        <v>0.0009971477569437261</v>
      </c>
      <c r="D445" s="84" t="s">
        <v>3646</v>
      </c>
      <c r="E445" s="84" t="b">
        <v>0</v>
      </c>
      <c r="F445" s="84" t="b">
        <v>0</v>
      </c>
      <c r="G445" s="84" t="b">
        <v>0</v>
      </c>
    </row>
    <row r="446" spans="1:7" ht="15">
      <c r="A446" s="84" t="s">
        <v>3509</v>
      </c>
      <c r="B446" s="84">
        <v>2</v>
      </c>
      <c r="C446" s="122">
        <v>0.0009971477569437261</v>
      </c>
      <c r="D446" s="84" t="s">
        <v>3646</v>
      </c>
      <c r="E446" s="84" t="b">
        <v>0</v>
      </c>
      <c r="F446" s="84" t="b">
        <v>0</v>
      </c>
      <c r="G446" s="84" t="b">
        <v>0</v>
      </c>
    </row>
    <row r="447" spans="1:7" ht="15">
      <c r="A447" s="84" t="s">
        <v>3510</v>
      </c>
      <c r="B447" s="84">
        <v>2</v>
      </c>
      <c r="C447" s="122">
        <v>0.0009971477569437261</v>
      </c>
      <c r="D447" s="84" t="s">
        <v>3646</v>
      </c>
      <c r="E447" s="84" t="b">
        <v>1</v>
      </c>
      <c r="F447" s="84" t="b">
        <v>0</v>
      </c>
      <c r="G447" s="84" t="b">
        <v>0</v>
      </c>
    </row>
    <row r="448" spans="1:7" ht="15">
      <c r="A448" s="84" t="s">
        <v>3511</v>
      </c>
      <c r="B448" s="84">
        <v>2</v>
      </c>
      <c r="C448" s="122">
        <v>0.0009971477569437261</v>
      </c>
      <c r="D448" s="84" t="s">
        <v>3646</v>
      </c>
      <c r="E448" s="84" t="b">
        <v>1</v>
      </c>
      <c r="F448" s="84" t="b">
        <v>0</v>
      </c>
      <c r="G448" s="84" t="b">
        <v>0</v>
      </c>
    </row>
    <row r="449" spans="1:7" ht="15">
      <c r="A449" s="84" t="s">
        <v>3512</v>
      </c>
      <c r="B449" s="84">
        <v>2</v>
      </c>
      <c r="C449" s="122">
        <v>0.0009971477569437261</v>
      </c>
      <c r="D449" s="84" t="s">
        <v>3646</v>
      </c>
      <c r="E449" s="84" t="b">
        <v>0</v>
      </c>
      <c r="F449" s="84" t="b">
        <v>1</v>
      </c>
      <c r="G449" s="84" t="b">
        <v>0</v>
      </c>
    </row>
    <row r="450" spans="1:7" ht="15">
      <c r="A450" s="84" t="s">
        <v>3513</v>
      </c>
      <c r="B450" s="84">
        <v>2</v>
      </c>
      <c r="C450" s="122">
        <v>0.0009971477569437261</v>
      </c>
      <c r="D450" s="84" t="s">
        <v>3646</v>
      </c>
      <c r="E450" s="84" t="b">
        <v>0</v>
      </c>
      <c r="F450" s="84" t="b">
        <v>0</v>
      </c>
      <c r="G450" s="84" t="b">
        <v>0</v>
      </c>
    </row>
    <row r="451" spans="1:7" ht="15">
      <c r="A451" s="84" t="s">
        <v>3514</v>
      </c>
      <c r="B451" s="84">
        <v>2</v>
      </c>
      <c r="C451" s="122">
        <v>0.0009971477569437261</v>
      </c>
      <c r="D451" s="84" t="s">
        <v>3646</v>
      </c>
      <c r="E451" s="84" t="b">
        <v>1</v>
      </c>
      <c r="F451" s="84" t="b">
        <v>0</v>
      </c>
      <c r="G451" s="84" t="b">
        <v>0</v>
      </c>
    </row>
    <row r="452" spans="1:7" ht="15">
      <c r="A452" s="84" t="s">
        <v>3515</v>
      </c>
      <c r="B452" s="84">
        <v>2</v>
      </c>
      <c r="C452" s="122">
        <v>0.0009971477569437261</v>
      </c>
      <c r="D452" s="84" t="s">
        <v>3646</v>
      </c>
      <c r="E452" s="84" t="b">
        <v>0</v>
      </c>
      <c r="F452" s="84" t="b">
        <v>0</v>
      </c>
      <c r="G452" s="84" t="b">
        <v>0</v>
      </c>
    </row>
    <row r="453" spans="1:7" ht="15">
      <c r="A453" s="84" t="s">
        <v>329</v>
      </c>
      <c r="B453" s="84">
        <v>2</v>
      </c>
      <c r="C453" s="122">
        <v>0.0009971477569437261</v>
      </c>
      <c r="D453" s="84" t="s">
        <v>3646</v>
      </c>
      <c r="E453" s="84" t="b">
        <v>0</v>
      </c>
      <c r="F453" s="84" t="b">
        <v>0</v>
      </c>
      <c r="G453" s="84" t="b">
        <v>0</v>
      </c>
    </row>
    <row r="454" spans="1:7" ht="15">
      <c r="A454" s="84" t="s">
        <v>3516</v>
      </c>
      <c r="B454" s="84">
        <v>2</v>
      </c>
      <c r="C454" s="122">
        <v>0.0009971477569437261</v>
      </c>
      <c r="D454" s="84" t="s">
        <v>3646</v>
      </c>
      <c r="E454" s="84" t="b">
        <v>0</v>
      </c>
      <c r="F454" s="84" t="b">
        <v>0</v>
      </c>
      <c r="G454" s="84" t="b">
        <v>0</v>
      </c>
    </row>
    <row r="455" spans="1:7" ht="15">
      <c r="A455" s="84" t="s">
        <v>3517</v>
      </c>
      <c r="B455" s="84">
        <v>2</v>
      </c>
      <c r="C455" s="122">
        <v>0.0009971477569437261</v>
      </c>
      <c r="D455" s="84" t="s">
        <v>3646</v>
      </c>
      <c r="E455" s="84" t="b">
        <v>0</v>
      </c>
      <c r="F455" s="84" t="b">
        <v>0</v>
      </c>
      <c r="G455" s="84" t="b">
        <v>0</v>
      </c>
    </row>
    <row r="456" spans="1:7" ht="15">
      <c r="A456" s="84" t="s">
        <v>3518</v>
      </c>
      <c r="B456" s="84">
        <v>2</v>
      </c>
      <c r="C456" s="122">
        <v>0.0009971477569437261</v>
      </c>
      <c r="D456" s="84" t="s">
        <v>3646</v>
      </c>
      <c r="E456" s="84" t="b">
        <v>0</v>
      </c>
      <c r="F456" s="84" t="b">
        <v>0</v>
      </c>
      <c r="G456" s="84" t="b">
        <v>0</v>
      </c>
    </row>
    <row r="457" spans="1:7" ht="15">
      <c r="A457" s="84" t="s">
        <v>271</v>
      </c>
      <c r="B457" s="84">
        <v>2</v>
      </c>
      <c r="C457" s="122">
        <v>0.0009971477569437261</v>
      </c>
      <c r="D457" s="84" t="s">
        <v>3646</v>
      </c>
      <c r="E457" s="84" t="b">
        <v>0</v>
      </c>
      <c r="F457" s="84" t="b">
        <v>0</v>
      </c>
      <c r="G457" s="84" t="b">
        <v>0</v>
      </c>
    </row>
    <row r="458" spans="1:7" ht="15">
      <c r="A458" s="84" t="s">
        <v>3519</v>
      </c>
      <c r="B458" s="84">
        <v>2</v>
      </c>
      <c r="C458" s="122">
        <v>0.0009971477569437261</v>
      </c>
      <c r="D458" s="84" t="s">
        <v>3646</v>
      </c>
      <c r="E458" s="84" t="b">
        <v>0</v>
      </c>
      <c r="F458" s="84" t="b">
        <v>0</v>
      </c>
      <c r="G458" s="84" t="b">
        <v>0</v>
      </c>
    </row>
    <row r="459" spans="1:7" ht="15">
      <c r="A459" s="84" t="s">
        <v>3520</v>
      </c>
      <c r="B459" s="84">
        <v>2</v>
      </c>
      <c r="C459" s="122">
        <v>0.0009971477569437261</v>
      </c>
      <c r="D459" s="84" t="s">
        <v>3646</v>
      </c>
      <c r="E459" s="84" t="b">
        <v>0</v>
      </c>
      <c r="F459" s="84" t="b">
        <v>0</v>
      </c>
      <c r="G459" s="84" t="b">
        <v>0</v>
      </c>
    </row>
    <row r="460" spans="1:7" ht="15">
      <c r="A460" s="84" t="s">
        <v>3521</v>
      </c>
      <c r="B460" s="84">
        <v>2</v>
      </c>
      <c r="C460" s="122">
        <v>0.0009971477569437261</v>
      </c>
      <c r="D460" s="84" t="s">
        <v>3646</v>
      </c>
      <c r="E460" s="84" t="b">
        <v>0</v>
      </c>
      <c r="F460" s="84" t="b">
        <v>0</v>
      </c>
      <c r="G460" s="84" t="b">
        <v>0</v>
      </c>
    </row>
    <row r="461" spans="1:7" ht="15">
      <c r="A461" s="84" t="s">
        <v>3522</v>
      </c>
      <c r="B461" s="84">
        <v>2</v>
      </c>
      <c r="C461" s="122">
        <v>0.0009971477569437261</v>
      </c>
      <c r="D461" s="84" t="s">
        <v>3646</v>
      </c>
      <c r="E461" s="84" t="b">
        <v>0</v>
      </c>
      <c r="F461" s="84" t="b">
        <v>0</v>
      </c>
      <c r="G461" s="84" t="b">
        <v>0</v>
      </c>
    </row>
    <row r="462" spans="1:7" ht="15">
      <c r="A462" s="84" t="s">
        <v>3523</v>
      </c>
      <c r="B462" s="84">
        <v>2</v>
      </c>
      <c r="C462" s="122">
        <v>0.0009971477569437261</v>
      </c>
      <c r="D462" s="84" t="s">
        <v>3646</v>
      </c>
      <c r="E462" s="84" t="b">
        <v>0</v>
      </c>
      <c r="F462" s="84" t="b">
        <v>0</v>
      </c>
      <c r="G462" s="84" t="b">
        <v>0</v>
      </c>
    </row>
    <row r="463" spans="1:7" ht="15">
      <c r="A463" s="84" t="s">
        <v>327</v>
      </c>
      <c r="B463" s="84">
        <v>2</v>
      </c>
      <c r="C463" s="122">
        <v>0.0009971477569437261</v>
      </c>
      <c r="D463" s="84" t="s">
        <v>3646</v>
      </c>
      <c r="E463" s="84" t="b">
        <v>0</v>
      </c>
      <c r="F463" s="84" t="b">
        <v>0</v>
      </c>
      <c r="G463" s="84" t="b">
        <v>0</v>
      </c>
    </row>
    <row r="464" spans="1:7" ht="15">
      <c r="A464" s="84" t="s">
        <v>3524</v>
      </c>
      <c r="B464" s="84">
        <v>2</v>
      </c>
      <c r="C464" s="122">
        <v>0.0009971477569437261</v>
      </c>
      <c r="D464" s="84" t="s">
        <v>3646</v>
      </c>
      <c r="E464" s="84" t="b">
        <v>0</v>
      </c>
      <c r="F464" s="84" t="b">
        <v>0</v>
      </c>
      <c r="G464" s="84" t="b">
        <v>0</v>
      </c>
    </row>
    <row r="465" spans="1:7" ht="15">
      <c r="A465" s="84" t="s">
        <v>3525</v>
      </c>
      <c r="B465" s="84">
        <v>2</v>
      </c>
      <c r="C465" s="122">
        <v>0.0009971477569437261</v>
      </c>
      <c r="D465" s="84" t="s">
        <v>3646</v>
      </c>
      <c r="E465" s="84" t="b">
        <v>0</v>
      </c>
      <c r="F465" s="84" t="b">
        <v>0</v>
      </c>
      <c r="G465" s="84" t="b">
        <v>0</v>
      </c>
    </row>
    <row r="466" spans="1:7" ht="15">
      <c r="A466" s="84" t="s">
        <v>3526</v>
      </c>
      <c r="B466" s="84">
        <v>2</v>
      </c>
      <c r="C466" s="122">
        <v>0.0009971477569437261</v>
      </c>
      <c r="D466" s="84" t="s">
        <v>3646</v>
      </c>
      <c r="E466" s="84" t="b">
        <v>0</v>
      </c>
      <c r="F466" s="84" t="b">
        <v>0</v>
      </c>
      <c r="G466" s="84" t="b">
        <v>0</v>
      </c>
    </row>
    <row r="467" spans="1:7" ht="15">
      <c r="A467" s="84" t="s">
        <v>3527</v>
      </c>
      <c r="B467" s="84">
        <v>2</v>
      </c>
      <c r="C467" s="122">
        <v>0.0009971477569437261</v>
      </c>
      <c r="D467" s="84" t="s">
        <v>3646</v>
      </c>
      <c r="E467" s="84" t="b">
        <v>0</v>
      </c>
      <c r="F467" s="84" t="b">
        <v>0</v>
      </c>
      <c r="G467" s="84" t="b">
        <v>0</v>
      </c>
    </row>
    <row r="468" spans="1:7" ht="15">
      <c r="A468" s="84" t="s">
        <v>3528</v>
      </c>
      <c r="B468" s="84">
        <v>2</v>
      </c>
      <c r="C468" s="122">
        <v>0.0009971477569437261</v>
      </c>
      <c r="D468" s="84" t="s">
        <v>3646</v>
      </c>
      <c r="E468" s="84" t="b">
        <v>0</v>
      </c>
      <c r="F468" s="84" t="b">
        <v>0</v>
      </c>
      <c r="G468" s="84" t="b">
        <v>0</v>
      </c>
    </row>
    <row r="469" spans="1:7" ht="15">
      <c r="A469" s="84" t="s">
        <v>3529</v>
      </c>
      <c r="B469" s="84">
        <v>2</v>
      </c>
      <c r="C469" s="122">
        <v>0.0009971477569437261</v>
      </c>
      <c r="D469" s="84" t="s">
        <v>3646</v>
      </c>
      <c r="E469" s="84" t="b">
        <v>0</v>
      </c>
      <c r="F469" s="84" t="b">
        <v>0</v>
      </c>
      <c r="G469" s="84" t="b">
        <v>0</v>
      </c>
    </row>
    <row r="470" spans="1:7" ht="15">
      <c r="A470" s="84" t="s">
        <v>3530</v>
      </c>
      <c r="B470" s="84">
        <v>2</v>
      </c>
      <c r="C470" s="122">
        <v>0.0009971477569437261</v>
      </c>
      <c r="D470" s="84" t="s">
        <v>3646</v>
      </c>
      <c r="E470" s="84" t="b">
        <v>0</v>
      </c>
      <c r="F470" s="84" t="b">
        <v>0</v>
      </c>
      <c r="G470" s="84" t="b">
        <v>0</v>
      </c>
    </row>
    <row r="471" spans="1:7" ht="15">
      <c r="A471" s="84" t="s">
        <v>3531</v>
      </c>
      <c r="B471" s="84">
        <v>2</v>
      </c>
      <c r="C471" s="122">
        <v>0.0009971477569437261</v>
      </c>
      <c r="D471" s="84" t="s">
        <v>3646</v>
      </c>
      <c r="E471" s="84" t="b">
        <v>0</v>
      </c>
      <c r="F471" s="84" t="b">
        <v>0</v>
      </c>
      <c r="G471" s="84" t="b">
        <v>0</v>
      </c>
    </row>
    <row r="472" spans="1:7" ht="15">
      <c r="A472" s="84" t="s">
        <v>3532</v>
      </c>
      <c r="B472" s="84">
        <v>2</v>
      </c>
      <c r="C472" s="122">
        <v>0.0009971477569437261</v>
      </c>
      <c r="D472" s="84" t="s">
        <v>3646</v>
      </c>
      <c r="E472" s="84" t="b">
        <v>0</v>
      </c>
      <c r="F472" s="84" t="b">
        <v>0</v>
      </c>
      <c r="G472" s="84" t="b">
        <v>0</v>
      </c>
    </row>
    <row r="473" spans="1:7" ht="15">
      <c r="A473" s="84" t="s">
        <v>3533</v>
      </c>
      <c r="B473" s="84">
        <v>2</v>
      </c>
      <c r="C473" s="122">
        <v>0.0009971477569437261</v>
      </c>
      <c r="D473" s="84" t="s">
        <v>3646</v>
      </c>
      <c r="E473" s="84" t="b">
        <v>0</v>
      </c>
      <c r="F473" s="84" t="b">
        <v>1</v>
      </c>
      <c r="G473" s="84" t="b">
        <v>0</v>
      </c>
    </row>
    <row r="474" spans="1:7" ht="15">
      <c r="A474" s="84" t="s">
        <v>3534</v>
      </c>
      <c r="B474" s="84">
        <v>2</v>
      </c>
      <c r="C474" s="122">
        <v>0.0009971477569437261</v>
      </c>
      <c r="D474" s="84" t="s">
        <v>3646</v>
      </c>
      <c r="E474" s="84" t="b">
        <v>0</v>
      </c>
      <c r="F474" s="84" t="b">
        <v>0</v>
      </c>
      <c r="G474" s="84" t="b">
        <v>0</v>
      </c>
    </row>
    <row r="475" spans="1:7" ht="15">
      <c r="A475" s="84" t="s">
        <v>3535</v>
      </c>
      <c r="B475" s="84">
        <v>2</v>
      </c>
      <c r="C475" s="122">
        <v>0.0009971477569437261</v>
      </c>
      <c r="D475" s="84" t="s">
        <v>3646</v>
      </c>
      <c r="E475" s="84" t="b">
        <v>0</v>
      </c>
      <c r="F475" s="84" t="b">
        <v>0</v>
      </c>
      <c r="G475" s="84" t="b">
        <v>0</v>
      </c>
    </row>
    <row r="476" spans="1:7" ht="15">
      <c r="A476" s="84" t="s">
        <v>3536</v>
      </c>
      <c r="B476" s="84">
        <v>2</v>
      </c>
      <c r="C476" s="122">
        <v>0.0009971477569437261</v>
      </c>
      <c r="D476" s="84" t="s">
        <v>3646</v>
      </c>
      <c r="E476" s="84" t="b">
        <v>0</v>
      </c>
      <c r="F476" s="84" t="b">
        <v>0</v>
      </c>
      <c r="G476" s="84" t="b">
        <v>0</v>
      </c>
    </row>
    <row r="477" spans="1:7" ht="15">
      <c r="A477" s="84" t="s">
        <v>3537</v>
      </c>
      <c r="B477" s="84">
        <v>2</v>
      </c>
      <c r="C477" s="122">
        <v>0.0009971477569437261</v>
      </c>
      <c r="D477" s="84" t="s">
        <v>3646</v>
      </c>
      <c r="E477" s="84" t="b">
        <v>0</v>
      </c>
      <c r="F477" s="84" t="b">
        <v>0</v>
      </c>
      <c r="G477" s="84" t="b">
        <v>0</v>
      </c>
    </row>
    <row r="478" spans="1:7" ht="15">
      <c r="A478" s="84" t="s">
        <v>3538</v>
      </c>
      <c r="B478" s="84">
        <v>2</v>
      </c>
      <c r="C478" s="122">
        <v>0.0009971477569437261</v>
      </c>
      <c r="D478" s="84" t="s">
        <v>3646</v>
      </c>
      <c r="E478" s="84" t="b">
        <v>1</v>
      </c>
      <c r="F478" s="84" t="b">
        <v>0</v>
      </c>
      <c r="G478" s="84" t="b">
        <v>0</v>
      </c>
    </row>
    <row r="479" spans="1:7" ht="15">
      <c r="A479" s="84" t="s">
        <v>3539</v>
      </c>
      <c r="B479" s="84">
        <v>2</v>
      </c>
      <c r="C479" s="122">
        <v>0.0009971477569437261</v>
      </c>
      <c r="D479" s="84" t="s">
        <v>3646</v>
      </c>
      <c r="E479" s="84" t="b">
        <v>0</v>
      </c>
      <c r="F479" s="84" t="b">
        <v>0</v>
      </c>
      <c r="G479" s="84" t="b">
        <v>0</v>
      </c>
    </row>
    <row r="480" spans="1:7" ht="15">
      <c r="A480" s="84" t="s">
        <v>3540</v>
      </c>
      <c r="B480" s="84">
        <v>2</v>
      </c>
      <c r="C480" s="122">
        <v>0.0009971477569437261</v>
      </c>
      <c r="D480" s="84" t="s">
        <v>3646</v>
      </c>
      <c r="E480" s="84" t="b">
        <v>0</v>
      </c>
      <c r="F480" s="84" t="b">
        <v>0</v>
      </c>
      <c r="G480" s="84" t="b">
        <v>0</v>
      </c>
    </row>
    <row r="481" spans="1:7" ht="15">
      <c r="A481" s="84" t="s">
        <v>3541</v>
      </c>
      <c r="B481" s="84">
        <v>2</v>
      </c>
      <c r="C481" s="122">
        <v>0.0011374226850257305</v>
      </c>
      <c r="D481" s="84" t="s">
        <v>3646</v>
      </c>
      <c r="E481" s="84" t="b">
        <v>0</v>
      </c>
      <c r="F481" s="84" t="b">
        <v>0</v>
      </c>
      <c r="G481" s="84" t="b">
        <v>0</v>
      </c>
    </row>
    <row r="482" spans="1:7" ht="15">
      <c r="A482" s="84" t="s">
        <v>3542</v>
      </c>
      <c r="B482" s="84">
        <v>2</v>
      </c>
      <c r="C482" s="122">
        <v>0.0009971477569437261</v>
      </c>
      <c r="D482" s="84" t="s">
        <v>3646</v>
      </c>
      <c r="E482" s="84" t="b">
        <v>0</v>
      </c>
      <c r="F482" s="84" t="b">
        <v>0</v>
      </c>
      <c r="G482" s="84" t="b">
        <v>0</v>
      </c>
    </row>
    <row r="483" spans="1:7" ht="15">
      <c r="A483" s="84" t="s">
        <v>3543</v>
      </c>
      <c r="B483" s="84">
        <v>2</v>
      </c>
      <c r="C483" s="122">
        <v>0.0009971477569437261</v>
      </c>
      <c r="D483" s="84" t="s">
        <v>3646</v>
      </c>
      <c r="E483" s="84" t="b">
        <v>0</v>
      </c>
      <c r="F483" s="84" t="b">
        <v>0</v>
      </c>
      <c r="G483" s="84" t="b">
        <v>0</v>
      </c>
    </row>
    <row r="484" spans="1:7" ht="15">
      <c r="A484" s="84" t="s">
        <v>322</v>
      </c>
      <c r="B484" s="84">
        <v>2</v>
      </c>
      <c r="C484" s="122">
        <v>0.0009971477569437261</v>
      </c>
      <c r="D484" s="84" t="s">
        <v>3646</v>
      </c>
      <c r="E484" s="84" t="b">
        <v>0</v>
      </c>
      <c r="F484" s="84" t="b">
        <v>0</v>
      </c>
      <c r="G484" s="84" t="b">
        <v>0</v>
      </c>
    </row>
    <row r="485" spans="1:7" ht="15">
      <c r="A485" s="84" t="s">
        <v>3544</v>
      </c>
      <c r="B485" s="84">
        <v>2</v>
      </c>
      <c r="C485" s="122">
        <v>0.0009971477569437261</v>
      </c>
      <c r="D485" s="84" t="s">
        <v>3646</v>
      </c>
      <c r="E485" s="84" t="b">
        <v>0</v>
      </c>
      <c r="F485" s="84" t="b">
        <v>0</v>
      </c>
      <c r="G485" s="84" t="b">
        <v>0</v>
      </c>
    </row>
    <row r="486" spans="1:7" ht="15">
      <c r="A486" s="84" t="s">
        <v>3545</v>
      </c>
      <c r="B486" s="84">
        <v>2</v>
      </c>
      <c r="C486" s="122">
        <v>0.0009971477569437261</v>
      </c>
      <c r="D486" s="84" t="s">
        <v>3646</v>
      </c>
      <c r="E486" s="84" t="b">
        <v>1</v>
      </c>
      <c r="F486" s="84" t="b">
        <v>0</v>
      </c>
      <c r="G486" s="84" t="b">
        <v>0</v>
      </c>
    </row>
    <row r="487" spans="1:7" ht="15">
      <c r="A487" s="84" t="s">
        <v>3546</v>
      </c>
      <c r="B487" s="84">
        <v>2</v>
      </c>
      <c r="C487" s="122">
        <v>0.0009971477569437261</v>
      </c>
      <c r="D487" s="84" t="s">
        <v>3646</v>
      </c>
      <c r="E487" s="84" t="b">
        <v>0</v>
      </c>
      <c r="F487" s="84" t="b">
        <v>0</v>
      </c>
      <c r="G487" s="84" t="b">
        <v>0</v>
      </c>
    </row>
    <row r="488" spans="1:7" ht="15">
      <c r="A488" s="84" t="s">
        <v>3547</v>
      </c>
      <c r="B488" s="84">
        <v>2</v>
      </c>
      <c r="C488" s="122">
        <v>0.0009971477569437261</v>
      </c>
      <c r="D488" s="84" t="s">
        <v>3646</v>
      </c>
      <c r="E488" s="84" t="b">
        <v>0</v>
      </c>
      <c r="F488" s="84" t="b">
        <v>1</v>
      </c>
      <c r="G488" s="84" t="b">
        <v>0</v>
      </c>
    </row>
    <row r="489" spans="1:7" ht="15">
      <c r="A489" s="84" t="s">
        <v>3548</v>
      </c>
      <c r="B489" s="84">
        <v>2</v>
      </c>
      <c r="C489" s="122">
        <v>0.0009971477569437261</v>
      </c>
      <c r="D489" s="84" t="s">
        <v>3646</v>
      </c>
      <c r="E489" s="84" t="b">
        <v>0</v>
      </c>
      <c r="F489" s="84" t="b">
        <v>0</v>
      </c>
      <c r="G489" s="84" t="b">
        <v>0</v>
      </c>
    </row>
    <row r="490" spans="1:7" ht="15">
      <c r="A490" s="84" t="s">
        <v>3549</v>
      </c>
      <c r="B490" s="84">
        <v>2</v>
      </c>
      <c r="C490" s="122">
        <v>0.0009971477569437261</v>
      </c>
      <c r="D490" s="84" t="s">
        <v>3646</v>
      </c>
      <c r="E490" s="84" t="b">
        <v>0</v>
      </c>
      <c r="F490" s="84" t="b">
        <v>0</v>
      </c>
      <c r="G490" s="84" t="b">
        <v>0</v>
      </c>
    </row>
    <row r="491" spans="1:7" ht="15">
      <c r="A491" s="84" t="s">
        <v>3550</v>
      </c>
      <c r="B491" s="84">
        <v>2</v>
      </c>
      <c r="C491" s="122">
        <v>0.0009971477569437261</v>
      </c>
      <c r="D491" s="84" t="s">
        <v>3646</v>
      </c>
      <c r="E491" s="84" t="b">
        <v>0</v>
      </c>
      <c r="F491" s="84" t="b">
        <v>0</v>
      </c>
      <c r="G491" s="84" t="b">
        <v>0</v>
      </c>
    </row>
    <row r="492" spans="1:7" ht="15">
      <c r="A492" s="84" t="s">
        <v>3551</v>
      </c>
      <c r="B492" s="84">
        <v>2</v>
      </c>
      <c r="C492" s="122">
        <v>0.0009971477569437261</v>
      </c>
      <c r="D492" s="84" t="s">
        <v>3646</v>
      </c>
      <c r="E492" s="84" t="b">
        <v>0</v>
      </c>
      <c r="F492" s="84" t="b">
        <v>0</v>
      </c>
      <c r="G492" s="84" t="b">
        <v>0</v>
      </c>
    </row>
    <row r="493" spans="1:7" ht="15">
      <c r="A493" s="84" t="s">
        <v>316</v>
      </c>
      <c r="B493" s="84">
        <v>2</v>
      </c>
      <c r="C493" s="122">
        <v>0.0009971477569437261</v>
      </c>
      <c r="D493" s="84" t="s">
        <v>3646</v>
      </c>
      <c r="E493" s="84" t="b">
        <v>0</v>
      </c>
      <c r="F493" s="84" t="b">
        <v>0</v>
      </c>
      <c r="G493" s="84" t="b">
        <v>0</v>
      </c>
    </row>
    <row r="494" spans="1:7" ht="15">
      <c r="A494" s="84" t="s">
        <v>3552</v>
      </c>
      <c r="B494" s="84">
        <v>2</v>
      </c>
      <c r="C494" s="122">
        <v>0.0011374226850257305</v>
      </c>
      <c r="D494" s="84" t="s">
        <v>3646</v>
      </c>
      <c r="E494" s="84" t="b">
        <v>0</v>
      </c>
      <c r="F494" s="84" t="b">
        <v>0</v>
      </c>
      <c r="G494" s="84" t="b">
        <v>0</v>
      </c>
    </row>
    <row r="495" spans="1:7" ht="15">
      <c r="A495" s="84" t="s">
        <v>3553</v>
      </c>
      <c r="B495" s="84">
        <v>2</v>
      </c>
      <c r="C495" s="122">
        <v>0.0009971477569437261</v>
      </c>
      <c r="D495" s="84" t="s">
        <v>3646</v>
      </c>
      <c r="E495" s="84" t="b">
        <v>0</v>
      </c>
      <c r="F495" s="84" t="b">
        <v>0</v>
      </c>
      <c r="G495" s="84" t="b">
        <v>0</v>
      </c>
    </row>
    <row r="496" spans="1:7" ht="15">
      <c r="A496" s="84" t="s">
        <v>3554</v>
      </c>
      <c r="B496" s="84">
        <v>2</v>
      </c>
      <c r="C496" s="122">
        <v>0.0009971477569437261</v>
      </c>
      <c r="D496" s="84" t="s">
        <v>3646</v>
      </c>
      <c r="E496" s="84" t="b">
        <v>0</v>
      </c>
      <c r="F496" s="84" t="b">
        <v>0</v>
      </c>
      <c r="G496" s="84" t="b">
        <v>0</v>
      </c>
    </row>
    <row r="497" spans="1:7" ht="15">
      <c r="A497" s="84" t="s">
        <v>3555</v>
      </c>
      <c r="B497" s="84">
        <v>2</v>
      </c>
      <c r="C497" s="122">
        <v>0.0009971477569437261</v>
      </c>
      <c r="D497" s="84" t="s">
        <v>3646</v>
      </c>
      <c r="E497" s="84" t="b">
        <v>0</v>
      </c>
      <c r="F497" s="84" t="b">
        <v>0</v>
      </c>
      <c r="G497" s="84" t="b">
        <v>0</v>
      </c>
    </row>
    <row r="498" spans="1:7" ht="15">
      <c r="A498" s="84" t="s">
        <v>3556</v>
      </c>
      <c r="B498" s="84">
        <v>2</v>
      </c>
      <c r="C498" s="122">
        <v>0.0009971477569437261</v>
      </c>
      <c r="D498" s="84" t="s">
        <v>3646</v>
      </c>
      <c r="E498" s="84" t="b">
        <v>0</v>
      </c>
      <c r="F498" s="84" t="b">
        <v>0</v>
      </c>
      <c r="G498" s="84" t="b">
        <v>0</v>
      </c>
    </row>
    <row r="499" spans="1:7" ht="15">
      <c r="A499" s="84" t="s">
        <v>3557</v>
      </c>
      <c r="B499" s="84">
        <v>2</v>
      </c>
      <c r="C499" s="122">
        <v>0.0009971477569437261</v>
      </c>
      <c r="D499" s="84" t="s">
        <v>3646</v>
      </c>
      <c r="E499" s="84" t="b">
        <v>0</v>
      </c>
      <c r="F499" s="84" t="b">
        <v>0</v>
      </c>
      <c r="G499" s="84" t="b">
        <v>0</v>
      </c>
    </row>
    <row r="500" spans="1:7" ht="15">
      <c r="A500" s="84" t="s">
        <v>3558</v>
      </c>
      <c r="B500" s="84">
        <v>2</v>
      </c>
      <c r="C500" s="122">
        <v>0.0009971477569437261</v>
      </c>
      <c r="D500" s="84" t="s">
        <v>3646</v>
      </c>
      <c r="E500" s="84" t="b">
        <v>0</v>
      </c>
      <c r="F500" s="84" t="b">
        <v>0</v>
      </c>
      <c r="G500" s="84" t="b">
        <v>0</v>
      </c>
    </row>
    <row r="501" spans="1:7" ht="15">
      <c r="A501" s="84" t="s">
        <v>2758</v>
      </c>
      <c r="B501" s="84">
        <v>2</v>
      </c>
      <c r="C501" s="122">
        <v>0.0009971477569437261</v>
      </c>
      <c r="D501" s="84" t="s">
        <v>3646</v>
      </c>
      <c r="E501" s="84" t="b">
        <v>0</v>
      </c>
      <c r="F501" s="84" t="b">
        <v>0</v>
      </c>
      <c r="G501" s="84" t="b">
        <v>0</v>
      </c>
    </row>
    <row r="502" spans="1:7" ht="15">
      <c r="A502" s="84" t="s">
        <v>2760</v>
      </c>
      <c r="B502" s="84">
        <v>2</v>
      </c>
      <c r="C502" s="122">
        <v>0.0009971477569437261</v>
      </c>
      <c r="D502" s="84" t="s">
        <v>3646</v>
      </c>
      <c r="E502" s="84" t="b">
        <v>0</v>
      </c>
      <c r="F502" s="84" t="b">
        <v>0</v>
      </c>
      <c r="G502" s="84" t="b">
        <v>0</v>
      </c>
    </row>
    <row r="503" spans="1:7" ht="15">
      <c r="A503" s="84" t="s">
        <v>2761</v>
      </c>
      <c r="B503" s="84">
        <v>2</v>
      </c>
      <c r="C503" s="122">
        <v>0.0009971477569437261</v>
      </c>
      <c r="D503" s="84" t="s">
        <v>3646</v>
      </c>
      <c r="E503" s="84" t="b">
        <v>0</v>
      </c>
      <c r="F503" s="84" t="b">
        <v>0</v>
      </c>
      <c r="G503" s="84" t="b">
        <v>0</v>
      </c>
    </row>
    <row r="504" spans="1:7" ht="15">
      <c r="A504" s="84" t="s">
        <v>3559</v>
      </c>
      <c r="B504" s="84">
        <v>2</v>
      </c>
      <c r="C504" s="122">
        <v>0.0009971477569437261</v>
      </c>
      <c r="D504" s="84" t="s">
        <v>3646</v>
      </c>
      <c r="E504" s="84" t="b">
        <v>1</v>
      </c>
      <c r="F504" s="84" t="b">
        <v>0</v>
      </c>
      <c r="G504" s="84" t="b">
        <v>0</v>
      </c>
    </row>
    <row r="505" spans="1:7" ht="15">
      <c r="A505" s="84" t="s">
        <v>3560</v>
      </c>
      <c r="B505" s="84">
        <v>2</v>
      </c>
      <c r="C505" s="122">
        <v>0.0009971477569437261</v>
      </c>
      <c r="D505" s="84" t="s">
        <v>3646</v>
      </c>
      <c r="E505" s="84" t="b">
        <v>0</v>
      </c>
      <c r="F505" s="84" t="b">
        <v>0</v>
      </c>
      <c r="G505" s="84" t="b">
        <v>0</v>
      </c>
    </row>
    <row r="506" spans="1:7" ht="15">
      <c r="A506" s="84" t="s">
        <v>3561</v>
      </c>
      <c r="B506" s="84">
        <v>2</v>
      </c>
      <c r="C506" s="122">
        <v>0.0009971477569437261</v>
      </c>
      <c r="D506" s="84" t="s">
        <v>3646</v>
      </c>
      <c r="E506" s="84" t="b">
        <v>0</v>
      </c>
      <c r="F506" s="84" t="b">
        <v>0</v>
      </c>
      <c r="G506" s="84" t="b">
        <v>0</v>
      </c>
    </row>
    <row r="507" spans="1:7" ht="15">
      <c r="A507" s="84" t="s">
        <v>3562</v>
      </c>
      <c r="B507" s="84">
        <v>2</v>
      </c>
      <c r="C507" s="122">
        <v>0.0009971477569437261</v>
      </c>
      <c r="D507" s="84" t="s">
        <v>3646</v>
      </c>
      <c r="E507" s="84" t="b">
        <v>0</v>
      </c>
      <c r="F507" s="84" t="b">
        <v>0</v>
      </c>
      <c r="G507" s="84" t="b">
        <v>0</v>
      </c>
    </row>
    <row r="508" spans="1:7" ht="15">
      <c r="A508" s="84" t="s">
        <v>3563</v>
      </c>
      <c r="B508" s="84">
        <v>2</v>
      </c>
      <c r="C508" s="122">
        <v>0.0009971477569437261</v>
      </c>
      <c r="D508" s="84" t="s">
        <v>3646</v>
      </c>
      <c r="E508" s="84" t="b">
        <v>0</v>
      </c>
      <c r="F508" s="84" t="b">
        <v>0</v>
      </c>
      <c r="G508" s="84" t="b">
        <v>0</v>
      </c>
    </row>
    <row r="509" spans="1:7" ht="15">
      <c r="A509" s="84" t="s">
        <v>3564</v>
      </c>
      <c r="B509" s="84">
        <v>2</v>
      </c>
      <c r="C509" s="122">
        <v>0.0009971477569437261</v>
      </c>
      <c r="D509" s="84" t="s">
        <v>3646</v>
      </c>
      <c r="E509" s="84" t="b">
        <v>1</v>
      </c>
      <c r="F509" s="84" t="b">
        <v>0</v>
      </c>
      <c r="G509" s="84" t="b">
        <v>0</v>
      </c>
    </row>
    <row r="510" spans="1:7" ht="15">
      <c r="A510" s="84" t="s">
        <v>3565</v>
      </c>
      <c r="B510" s="84">
        <v>2</v>
      </c>
      <c r="C510" s="122">
        <v>0.0009971477569437261</v>
      </c>
      <c r="D510" s="84" t="s">
        <v>3646</v>
      </c>
      <c r="E510" s="84" t="b">
        <v>1</v>
      </c>
      <c r="F510" s="84" t="b">
        <v>0</v>
      </c>
      <c r="G510" s="84" t="b">
        <v>0</v>
      </c>
    </row>
    <row r="511" spans="1:7" ht="15">
      <c r="A511" s="84" t="s">
        <v>3566</v>
      </c>
      <c r="B511" s="84">
        <v>2</v>
      </c>
      <c r="C511" s="122">
        <v>0.0009971477569437261</v>
      </c>
      <c r="D511" s="84" t="s">
        <v>3646</v>
      </c>
      <c r="E511" s="84" t="b">
        <v>0</v>
      </c>
      <c r="F511" s="84" t="b">
        <v>0</v>
      </c>
      <c r="G511" s="84" t="b">
        <v>0</v>
      </c>
    </row>
    <row r="512" spans="1:7" ht="15">
      <c r="A512" s="84" t="s">
        <v>3567</v>
      </c>
      <c r="B512" s="84">
        <v>2</v>
      </c>
      <c r="C512" s="122">
        <v>0.0009971477569437261</v>
      </c>
      <c r="D512" s="84" t="s">
        <v>3646</v>
      </c>
      <c r="E512" s="84" t="b">
        <v>0</v>
      </c>
      <c r="F512" s="84" t="b">
        <v>0</v>
      </c>
      <c r="G512" s="84" t="b">
        <v>0</v>
      </c>
    </row>
    <row r="513" spans="1:7" ht="15">
      <c r="A513" s="84" t="s">
        <v>3568</v>
      </c>
      <c r="B513" s="84">
        <v>2</v>
      </c>
      <c r="C513" s="122">
        <v>0.0009971477569437261</v>
      </c>
      <c r="D513" s="84" t="s">
        <v>3646</v>
      </c>
      <c r="E513" s="84" t="b">
        <v>0</v>
      </c>
      <c r="F513" s="84" t="b">
        <v>0</v>
      </c>
      <c r="G513" s="84" t="b">
        <v>0</v>
      </c>
    </row>
    <row r="514" spans="1:7" ht="15">
      <c r="A514" s="84" t="s">
        <v>3569</v>
      </c>
      <c r="B514" s="84">
        <v>2</v>
      </c>
      <c r="C514" s="122">
        <v>0.0009971477569437261</v>
      </c>
      <c r="D514" s="84" t="s">
        <v>3646</v>
      </c>
      <c r="E514" s="84" t="b">
        <v>0</v>
      </c>
      <c r="F514" s="84" t="b">
        <v>0</v>
      </c>
      <c r="G514" s="84" t="b">
        <v>0</v>
      </c>
    </row>
    <row r="515" spans="1:7" ht="15">
      <c r="A515" s="84" t="s">
        <v>3570</v>
      </c>
      <c r="B515" s="84">
        <v>2</v>
      </c>
      <c r="C515" s="122">
        <v>0.0009971477569437261</v>
      </c>
      <c r="D515" s="84" t="s">
        <v>3646</v>
      </c>
      <c r="E515" s="84" t="b">
        <v>0</v>
      </c>
      <c r="F515" s="84" t="b">
        <v>0</v>
      </c>
      <c r="G515" s="84" t="b">
        <v>0</v>
      </c>
    </row>
    <row r="516" spans="1:7" ht="15">
      <c r="A516" s="84" t="s">
        <v>286</v>
      </c>
      <c r="B516" s="84">
        <v>2</v>
      </c>
      <c r="C516" s="122">
        <v>0.0009971477569437261</v>
      </c>
      <c r="D516" s="84" t="s">
        <v>3646</v>
      </c>
      <c r="E516" s="84" t="b">
        <v>0</v>
      </c>
      <c r="F516" s="84" t="b">
        <v>0</v>
      </c>
      <c r="G516" s="84" t="b">
        <v>0</v>
      </c>
    </row>
    <row r="517" spans="1:7" ht="15">
      <c r="A517" s="84" t="s">
        <v>3571</v>
      </c>
      <c r="B517" s="84">
        <v>2</v>
      </c>
      <c r="C517" s="122">
        <v>0.0009971477569437261</v>
      </c>
      <c r="D517" s="84" t="s">
        <v>3646</v>
      </c>
      <c r="E517" s="84" t="b">
        <v>0</v>
      </c>
      <c r="F517" s="84" t="b">
        <v>0</v>
      </c>
      <c r="G517" s="84" t="b">
        <v>0</v>
      </c>
    </row>
    <row r="518" spans="1:7" ht="15">
      <c r="A518" s="84" t="s">
        <v>3572</v>
      </c>
      <c r="B518" s="84">
        <v>2</v>
      </c>
      <c r="C518" s="122">
        <v>0.0009971477569437261</v>
      </c>
      <c r="D518" s="84" t="s">
        <v>3646</v>
      </c>
      <c r="E518" s="84" t="b">
        <v>0</v>
      </c>
      <c r="F518" s="84" t="b">
        <v>0</v>
      </c>
      <c r="G518" s="84" t="b">
        <v>0</v>
      </c>
    </row>
    <row r="519" spans="1:7" ht="15">
      <c r="A519" s="84" t="s">
        <v>3573</v>
      </c>
      <c r="B519" s="84">
        <v>2</v>
      </c>
      <c r="C519" s="122">
        <v>0.0009971477569437261</v>
      </c>
      <c r="D519" s="84" t="s">
        <v>3646</v>
      </c>
      <c r="E519" s="84" t="b">
        <v>0</v>
      </c>
      <c r="F519" s="84" t="b">
        <v>0</v>
      </c>
      <c r="G519" s="84" t="b">
        <v>0</v>
      </c>
    </row>
    <row r="520" spans="1:7" ht="15">
      <c r="A520" s="84" t="s">
        <v>3574</v>
      </c>
      <c r="B520" s="84">
        <v>2</v>
      </c>
      <c r="C520" s="122">
        <v>0.0009971477569437261</v>
      </c>
      <c r="D520" s="84" t="s">
        <v>3646</v>
      </c>
      <c r="E520" s="84" t="b">
        <v>0</v>
      </c>
      <c r="F520" s="84" t="b">
        <v>0</v>
      </c>
      <c r="G520" s="84" t="b">
        <v>0</v>
      </c>
    </row>
    <row r="521" spans="1:7" ht="15">
      <c r="A521" s="84" t="s">
        <v>3575</v>
      </c>
      <c r="B521" s="84">
        <v>2</v>
      </c>
      <c r="C521" s="122">
        <v>0.0009971477569437261</v>
      </c>
      <c r="D521" s="84" t="s">
        <v>3646</v>
      </c>
      <c r="E521" s="84" t="b">
        <v>0</v>
      </c>
      <c r="F521" s="84" t="b">
        <v>0</v>
      </c>
      <c r="G521" s="84" t="b">
        <v>0</v>
      </c>
    </row>
    <row r="522" spans="1:7" ht="15">
      <c r="A522" s="84" t="s">
        <v>3576</v>
      </c>
      <c r="B522" s="84">
        <v>2</v>
      </c>
      <c r="C522" s="122">
        <v>0.0009971477569437261</v>
      </c>
      <c r="D522" s="84" t="s">
        <v>3646</v>
      </c>
      <c r="E522" s="84" t="b">
        <v>0</v>
      </c>
      <c r="F522" s="84" t="b">
        <v>0</v>
      </c>
      <c r="G522" s="84" t="b">
        <v>0</v>
      </c>
    </row>
    <row r="523" spans="1:7" ht="15">
      <c r="A523" s="84" t="s">
        <v>3577</v>
      </c>
      <c r="B523" s="84">
        <v>2</v>
      </c>
      <c r="C523" s="122">
        <v>0.0009971477569437261</v>
      </c>
      <c r="D523" s="84" t="s">
        <v>3646</v>
      </c>
      <c r="E523" s="84" t="b">
        <v>0</v>
      </c>
      <c r="F523" s="84" t="b">
        <v>0</v>
      </c>
      <c r="G523" s="84" t="b">
        <v>0</v>
      </c>
    </row>
    <row r="524" spans="1:7" ht="15">
      <c r="A524" s="84" t="s">
        <v>3578</v>
      </c>
      <c r="B524" s="84">
        <v>2</v>
      </c>
      <c r="C524" s="122">
        <v>0.0009971477569437261</v>
      </c>
      <c r="D524" s="84" t="s">
        <v>3646</v>
      </c>
      <c r="E524" s="84" t="b">
        <v>0</v>
      </c>
      <c r="F524" s="84" t="b">
        <v>0</v>
      </c>
      <c r="G524" s="84" t="b">
        <v>0</v>
      </c>
    </row>
    <row r="525" spans="1:7" ht="15">
      <c r="A525" s="84" t="s">
        <v>3579</v>
      </c>
      <c r="B525" s="84">
        <v>2</v>
      </c>
      <c r="C525" s="122">
        <v>0.0009971477569437261</v>
      </c>
      <c r="D525" s="84" t="s">
        <v>3646</v>
      </c>
      <c r="E525" s="84" t="b">
        <v>0</v>
      </c>
      <c r="F525" s="84" t="b">
        <v>0</v>
      </c>
      <c r="G525" s="84" t="b">
        <v>0</v>
      </c>
    </row>
    <row r="526" spans="1:7" ht="15">
      <c r="A526" s="84" t="s">
        <v>3580</v>
      </c>
      <c r="B526" s="84">
        <v>2</v>
      </c>
      <c r="C526" s="122">
        <v>0.0009971477569437261</v>
      </c>
      <c r="D526" s="84" t="s">
        <v>3646</v>
      </c>
      <c r="E526" s="84" t="b">
        <v>0</v>
      </c>
      <c r="F526" s="84" t="b">
        <v>0</v>
      </c>
      <c r="G526" s="84" t="b">
        <v>0</v>
      </c>
    </row>
    <row r="527" spans="1:7" ht="15">
      <c r="A527" s="84" t="s">
        <v>3581</v>
      </c>
      <c r="B527" s="84">
        <v>2</v>
      </c>
      <c r="C527" s="122">
        <v>0.0009971477569437261</v>
      </c>
      <c r="D527" s="84" t="s">
        <v>3646</v>
      </c>
      <c r="E527" s="84" t="b">
        <v>0</v>
      </c>
      <c r="F527" s="84" t="b">
        <v>0</v>
      </c>
      <c r="G527" s="84" t="b">
        <v>0</v>
      </c>
    </row>
    <row r="528" spans="1:7" ht="15">
      <c r="A528" s="84" t="s">
        <v>3582</v>
      </c>
      <c r="B528" s="84">
        <v>2</v>
      </c>
      <c r="C528" s="122">
        <v>0.0009971477569437261</v>
      </c>
      <c r="D528" s="84" t="s">
        <v>3646</v>
      </c>
      <c r="E528" s="84" t="b">
        <v>0</v>
      </c>
      <c r="F528" s="84" t="b">
        <v>0</v>
      </c>
      <c r="G528" s="84" t="b">
        <v>0</v>
      </c>
    </row>
    <row r="529" spans="1:7" ht="15">
      <c r="A529" s="84" t="s">
        <v>3583</v>
      </c>
      <c r="B529" s="84">
        <v>2</v>
      </c>
      <c r="C529" s="122">
        <v>0.0009971477569437261</v>
      </c>
      <c r="D529" s="84" t="s">
        <v>3646</v>
      </c>
      <c r="E529" s="84" t="b">
        <v>0</v>
      </c>
      <c r="F529" s="84" t="b">
        <v>0</v>
      </c>
      <c r="G529" s="84" t="b">
        <v>0</v>
      </c>
    </row>
    <row r="530" spans="1:7" ht="15">
      <c r="A530" s="84" t="s">
        <v>3584</v>
      </c>
      <c r="B530" s="84">
        <v>2</v>
      </c>
      <c r="C530" s="122">
        <v>0.0009971477569437261</v>
      </c>
      <c r="D530" s="84" t="s">
        <v>3646</v>
      </c>
      <c r="E530" s="84" t="b">
        <v>0</v>
      </c>
      <c r="F530" s="84" t="b">
        <v>0</v>
      </c>
      <c r="G530" s="84" t="b">
        <v>0</v>
      </c>
    </row>
    <row r="531" spans="1:7" ht="15">
      <c r="A531" s="84" t="s">
        <v>3585</v>
      </c>
      <c r="B531" s="84">
        <v>2</v>
      </c>
      <c r="C531" s="122">
        <v>0.0009971477569437261</v>
      </c>
      <c r="D531" s="84" t="s">
        <v>3646</v>
      </c>
      <c r="E531" s="84" t="b">
        <v>0</v>
      </c>
      <c r="F531" s="84" t="b">
        <v>0</v>
      </c>
      <c r="G531" s="84" t="b">
        <v>0</v>
      </c>
    </row>
    <row r="532" spans="1:7" ht="15">
      <c r="A532" s="84" t="s">
        <v>3586</v>
      </c>
      <c r="B532" s="84">
        <v>2</v>
      </c>
      <c r="C532" s="122">
        <v>0.0009971477569437261</v>
      </c>
      <c r="D532" s="84" t="s">
        <v>3646</v>
      </c>
      <c r="E532" s="84" t="b">
        <v>0</v>
      </c>
      <c r="F532" s="84" t="b">
        <v>0</v>
      </c>
      <c r="G532" s="84" t="b">
        <v>0</v>
      </c>
    </row>
    <row r="533" spans="1:7" ht="15">
      <c r="A533" s="84" t="s">
        <v>3587</v>
      </c>
      <c r="B533" s="84">
        <v>2</v>
      </c>
      <c r="C533" s="122">
        <v>0.0009971477569437261</v>
      </c>
      <c r="D533" s="84" t="s">
        <v>3646</v>
      </c>
      <c r="E533" s="84" t="b">
        <v>0</v>
      </c>
      <c r="F533" s="84" t="b">
        <v>0</v>
      </c>
      <c r="G533" s="84" t="b">
        <v>0</v>
      </c>
    </row>
    <row r="534" spans="1:7" ht="15">
      <c r="A534" s="84" t="s">
        <v>3588</v>
      </c>
      <c r="B534" s="84">
        <v>2</v>
      </c>
      <c r="C534" s="122">
        <v>0.0009971477569437261</v>
      </c>
      <c r="D534" s="84" t="s">
        <v>3646</v>
      </c>
      <c r="E534" s="84" t="b">
        <v>0</v>
      </c>
      <c r="F534" s="84" t="b">
        <v>1</v>
      </c>
      <c r="G534" s="84" t="b">
        <v>0</v>
      </c>
    </row>
    <row r="535" spans="1:7" ht="15">
      <c r="A535" s="84" t="s">
        <v>2756</v>
      </c>
      <c r="B535" s="84">
        <v>2</v>
      </c>
      <c r="C535" s="122">
        <v>0.0009971477569437261</v>
      </c>
      <c r="D535" s="84" t="s">
        <v>3646</v>
      </c>
      <c r="E535" s="84" t="b">
        <v>0</v>
      </c>
      <c r="F535" s="84" t="b">
        <v>0</v>
      </c>
      <c r="G535" s="84" t="b">
        <v>0</v>
      </c>
    </row>
    <row r="536" spans="1:7" ht="15">
      <c r="A536" s="84" t="s">
        <v>3589</v>
      </c>
      <c r="B536" s="84">
        <v>2</v>
      </c>
      <c r="C536" s="122">
        <v>0.0009971477569437261</v>
      </c>
      <c r="D536" s="84" t="s">
        <v>3646</v>
      </c>
      <c r="E536" s="84" t="b">
        <v>0</v>
      </c>
      <c r="F536" s="84" t="b">
        <v>0</v>
      </c>
      <c r="G536" s="84" t="b">
        <v>0</v>
      </c>
    </row>
    <row r="537" spans="1:7" ht="15">
      <c r="A537" s="84" t="s">
        <v>3590</v>
      </c>
      <c r="B537" s="84">
        <v>2</v>
      </c>
      <c r="C537" s="122">
        <v>0.0009971477569437261</v>
      </c>
      <c r="D537" s="84" t="s">
        <v>3646</v>
      </c>
      <c r="E537" s="84" t="b">
        <v>0</v>
      </c>
      <c r="F537" s="84" t="b">
        <v>0</v>
      </c>
      <c r="G537" s="84" t="b">
        <v>0</v>
      </c>
    </row>
    <row r="538" spans="1:7" ht="15">
      <c r="A538" s="84" t="s">
        <v>3591</v>
      </c>
      <c r="B538" s="84">
        <v>2</v>
      </c>
      <c r="C538" s="122">
        <v>0.0009971477569437261</v>
      </c>
      <c r="D538" s="84" t="s">
        <v>3646</v>
      </c>
      <c r="E538" s="84" t="b">
        <v>0</v>
      </c>
      <c r="F538" s="84" t="b">
        <v>0</v>
      </c>
      <c r="G538" s="84" t="b">
        <v>0</v>
      </c>
    </row>
    <row r="539" spans="1:7" ht="15">
      <c r="A539" s="84" t="s">
        <v>3592</v>
      </c>
      <c r="B539" s="84">
        <v>2</v>
      </c>
      <c r="C539" s="122">
        <v>0.0009971477569437261</v>
      </c>
      <c r="D539" s="84" t="s">
        <v>3646</v>
      </c>
      <c r="E539" s="84" t="b">
        <v>0</v>
      </c>
      <c r="F539" s="84" t="b">
        <v>0</v>
      </c>
      <c r="G539" s="84" t="b">
        <v>0</v>
      </c>
    </row>
    <row r="540" spans="1:7" ht="15">
      <c r="A540" s="84" t="s">
        <v>3593</v>
      </c>
      <c r="B540" s="84">
        <v>2</v>
      </c>
      <c r="C540" s="122">
        <v>0.0009971477569437261</v>
      </c>
      <c r="D540" s="84" t="s">
        <v>3646</v>
      </c>
      <c r="E540" s="84" t="b">
        <v>0</v>
      </c>
      <c r="F540" s="84" t="b">
        <v>0</v>
      </c>
      <c r="G540" s="84" t="b">
        <v>0</v>
      </c>
    </row>
    <row r="541" spans="1:7" ht="15">
      <c r="A541" s="84" t="s">
        <v>3594</v>
      </c>
      <c r="B541" s="84">
        <v>2</v>
      </c>
      <c r="C541" s="122">
        <v>0.0009971477569437261</v>
      </c>
      <c r="D541" s="84" t="s">
        <v>3646</v>
      </c>
      <c r="E541" s="84" t="b">
        <v>0</v>
      </c>
      <c r="F541" s="84" t="b">
        <v>0</v>
      </c>
      <c r="G541" s="84" t="b">
        <v>0</v>
      </c>
    </row>
    <row r="542" spans="1:7" ht="15">
      <c r="A542" s="84" t="s">
        <v>3595</v>
      </c>
      <c r="B542" s="84">
        <v>2</v>
      </c>
      <c r="C542" s="122">
        <v>0.0011374226850257305</v>
      </c>
      <c r="D542" s="84" t="s">
        <v>3646</v>
      </c>
      <c r="E542" s="84" t="b">
        <v>0</v>
      </c>
      <c r="F542" s="84" t="b">
        <v>0</v>
      </c>
      <c r="G542" s="84" t="b">
        <v>0</v>
      </c>
    </row>
    <row r="543" spans="1:7" ht="15">
      <c r="A543" s="84" t="s">
        <v>3596</v>
      </c>
      <c r="B543" s="84">
        <v>2</v>
      </c>
      <c r="C543" s="122">
        <v>0.0009971477569437261</v>
      </c>
      <c r="D543" s="84" t="s">
        <v>3646</v>
      </c>
      <c r="E543" s="84" t="b">
        <v>0</v>
      </c>
      <c r="F543" s="84" t="b">
        <v>0</v>
      </c>
      <c r="G543" s="84" t="b">
        <v>0</v>
      </c>
    </row>
    <row r="544" spans="1:7" ht="15">
      <c r="A544" s="84" t="s">
        <v>3597</v>
      </c>
      <c r="B544" s="84">
        <v>2</v>
      </c>
      <c r="C544" s="122">
        <v>0.0009971477569437261</v>
      </c>
      <c r="D544" s="84" t="s">
        <v>3646</v>
      </c>
      <c r="E544" s="84" t="b">
        <v>0</v>
      </c>
      <c r="F544" s="84" t="b">
        <v>0</v>
      </c>
      <c r="G544" s="84" t="b">
        <v>0</v>
      </c>
    </row>
    <row r="545" spans="1:7" ht="15">
      <c r="A545" s="84" t="s">
        <v>3598</v>
      </c>
      <c r="B545" s="84">
        <v>2</v>
      </c>
      <c r="C545" s="122">
        <v>0.0009971477569437261</v>
      </c>
      <c r="D545" s="84" t="s">
        <v>3646</v>
      </c>
      <c r="E545" s="84" t="b">
        <v>0</v>
      </c>
      <c r="F545" s="84" t="b">
        <v>0</v>
      </c>
      <c r="G545" s="84" t="b">
        <v>0</v>
      </c>
    </row>
    <row r="546" spans="1:7" ht="15">
      <c r="A546" s="84" t="s">
        <v>3599</v>
      </c>
      <c r="B546" s="84">
        <v>2</v>
      </c>
      <c r="C546" s="122">
        <v>0.0009971477569437261</v>
      </c>
      <c r="D546" s="84" t="s">
        <v>3646</v>
      </c>
      <c r="E546" s="84" t="b">
        <v>0</v>
      </c>
      <c r="F546" s="84" t="b">
        <v>0</v>
      </c>
      <c r="G546" s="84" t="b">
        <v>0</v>
      </c>
    </row>
    <row r="547" spans="1:7" ht="15">
      <c r="A547" s="84" t="s">
        <v>3600</v>
      </c>
      <c r="B547" s="84">
        <v>2</v>
      </c>
      <c r="C547" s="122">
        <v>0.0009971477569437261</v>
      </c>
      <c r="D547" s="84" t="s">
        <v>3646</v>
      </c>
      <c r="E547" s="84" t="b">
        <v>0</v>
      </c>
      <c r="F547" s="84" t="b">
        <v>0</v>
      </c>
      <c r="G547" s="84" t="b">
        <v>0</v>
      </c>
    </row>
    <row r="548" spans="1:7" ht="15">
      <c r="A548" s="84" t="s">
        <v>3601</v>
      </c>
      <c r="B548" s="84">
        <v>2</v>
      </c>
      <c r="C548" s="122">
        <v>0.0009971477569437261</v>
      </c>
      <c r="D548" s="84" t="s">
        <v>3646</v>
      </c>
      <c r="E548" s="84" t="b">
        <v>0</v>
      </c>
      <c r="F548" s="84" t="b">
        <v>0</v>
      </c>
      <c r="G548" s="84" t="b">
        <v>0</v>
      </c>
    </row>
    <row r="549" spans="1:7" ht="15">
      <c r="A549" s="84" t="s">
        <v>3602</v>
      </c>
      <c r="B549" s="84">
        <v>2</v>
      </c>
      <c r="C549" s="122">
        <v>0.0009971477569437261</v>
      </c>
      <c r="D549" s="84" t="s">
        <v>3646</v>
      </c>
      <c r="E549" s="84" t="b">
        <v>0</v>
      </c>
      <c r="F549" s="84" t="b">
        <v>0</v>
      </c>
      <c r="G549" s="84" t="b">
        <v>0</v>
      </c>
    </row>
    <row r="550" spans="1:7" ht="15">
      <c r="A550" s="84" t="s">
        <v>3603</v>
      </c>
      <c r="B550" s="84">
        <v>2</v>
      </c>
      <c r="C550" s="122">
        <v>0.0009971477569437261</v>
      </c>
      <c r="D550" s="84" t="s">
        <v>3646</v>
      </c>
      <c r="E550" s="84" t="b">
        <v>0</v>
      </c>
      <c r="F550" s="84" t="b">
        <v>0</v>
      </c>
      <c r="G550" s="84" t="b">
        <v>0</v>
      </c>
    </row>
    <row r="551" spans="1:7" ht="15">
      <c r="A551" s="84" t="s">
        <v>3604</v>
      </c>
      <c r="B551" s="84">
        <v>2</v>
      </c>
      <c r="C551" s="122">
        <v>0.0011374226850257305</v>
      </c>
      <c r="D551" s="84" t="s">
        <v>3646</v>
      </c>
      <c r="E551" s="84" t="b">
        <v>0</v>
      </c>
      <c r="F551" s="84" t="b">
        <v>0</v>
      </c>
      <c r="G551" s="84" t="b">
        <v>0</v>
      </c>
    </row>
    <row r="552" spans="1:7" ht="15">
      <c r="A552" s="84" t="s">
        <v>3605</v>
      </c>
      <c r="B552" s="84">
        <v>2</v>
      </c>
      <c r="C552" s="122">
        <v>0.0009971477569437261</v>
      </c>
      <c r="D552" s="84" t="s">
        <v>3646</v>
      </c>
      <c r="E552" s="84" t="b">
        <v>0</v>
      </c>
      <c r="F552" s="84" t="b">
        <v>0</v>
      </c>
      <c r="G552" s="84" t="b">
        <v>0</v>
      </c>
    </row>
    <row r="553" spans="1:7" ht="15">
      <c r="A553" s="84" t="s">
        <v>3606</v>
      </c>
      <c r="B553" s="84">
        <v>2</v>
      </c>
      <c r="C553" s="122">
        <v>0.0009971477569437261</v>
      </c>
      <c r="D553" s="84" t="s">
        <v>3646</v>
      </c>
      <c r="E553" s="84" t="b">
        <v>0</v>
      </c>
      <c r="F553" s="84" t="b">
        <v>0</v>
      </c>
      <c r="G553" s="84" t="b">
        <v>0</v>
      </c>
    </row>
    <row r="554" spans="1:7" ht="15">
      <c r="A554" s="84" t="s">
        <v>3607</v>
      </c>
      <c r="B554" s="84">
        <v>2</v>
      </c>
      <c r="C554" s="122">
        <v>0.0011374226850257305</v>
      </c>
      <c r="D554" s="84" t="s">
        <v>3646</v>
      </c>
      <c r="E554" s="84" t="b">
        <v>0</v>
      </c>
      <c r="F554" s="84" t="b">
        <v>0</v>
      </c>
      <c r="G554" s="84" t="b">
        <v>0</v>
      </c>
    </row>
    <row r="555" spans="1:7" ht="15">
      <c r="A555" s="84" t="s">
        <v>3608</v>
      </c>
      <c r="B555" s="84">
        <v>2</v>
      </c>
      <c r="C555" s="122">
        <v>0.0011374226850257305</v>
      </c>
      <c r="D555" s="84" t="s">
        <v>3646</v>
      </c>
      <c r="E555" s="84" t="b">
        <v>0</v>
      </c>
      <c r="F555" s="84" t="b">
        <v>0</v>
      </c>
      <c r="G555" s="84" t="b">
        <v>0</v>
      </c>
    </row>
    <row r="556" spans="1:7" ht="15">
      <c r="A556" s="84" t="s">
        <v>3609</v>
      </c>
      <c r="B556" s="84">
        <v>2</v>
      </c>
      <c r="C556" s="122">
        <v>0.0009971477569437261</v>
      </c>
      <c r="D556" s="84" t="s">
        <v>3646</v>
      </c>
      <c r="E556" s="84" t="b">
        <v>0</v>
      </c>
      <c r="F556" s="84" t="b">
        <v>0</v>
      </c>
      <c r="G556" s="84" t="b">
        <v>0</v>
      </c>
    </row>
    <row r="557" spans="1:7" ht="15">
      <c r="A557" s="84" t="s">
        <v>3610</v>
      </c>
      <c r="B557" s="84">
        <v>2</v>
      </c>
      <c r="C557" s="122">
        <v>0.0009971477569437261</v>
      </c>
      <c r="D557" s="84" t="s">
        <v>3646</v>
      </c>
      <c r="E557" s="84" t="b">
        <v>0</v>
      </c>
      <c r="F557" s="84" t="b">
        <v>0</v>
      </c>
      <c r="G557" s="84" t="b">
        <v>0</v>
      </c>
    </row>
    <row r="558" spans="1:7" ht="15">
      <c r="A558" s="84" t="s">
        <v>3611</v>
      </c>
      <c r="B558" s="84">
        <v>2</v>
      </c>
      <c r="C558" s="122">
        <v>0.0009971477569437261</v>
      </c>
      <c r="D558" s="84" t="s">
        <v>3646</v>
      </c>
      <c r="E558" s="84" t="b">
        <v>0</v>
      </c>
      <c r="F558" s="84" t="b">
        <v>0</v>
      </c>
      <c r="G558" s="84" t="b">
        <v>0</v>
      </c>
    </row>
    <row r="559" spans="1:7" ht="15">
      <c r="A559" s="84" t="s">
        <v>3612</v>
      </c>
      <c r="B559" s="84">
        <v>2</v>
      </c>
      <c r="C559" s="122">
        <v>0.0009971477569437261</v>
      </c>
      <c r="D559" s="84" t="s">
        <v>3646</v>
      </c>
      <c r="E559" s="84" t="b">
        <v>0</v>
      </c>
      <c r="F559" s="84" t="b">
        <v>0</v>
      </c>
      <c r="G559" s="84" t="b">
        <v>0</v>
      </c>
    </row>
    <row r="560" spans="1:7" ht="15">
      <c r="A560" s="84" t="s">
        <v>3613</v>
      </c>
      <c r="B560" s="84">
        <v>2</v>
      </c>
      <c r="C560" s="122">
        <v>0.0009971477569437261</v>
      </c>
      <c r="D560" s="84" t="s">
        <v>3646</v>
      </c>
      <c r="E560" s="84" t="b">
        <v>0</v>
      </c>
      <c r="F560" s="84" t="b">
        <v>0</v>
      </c>
      <c r="G560" s="84" t="b">
        <v>0</v>
      </c>
    </row>
    <row r="561" spans="1:7" ht="15">
      <c r="A561" s="84" t="s">
        <v>3614</v>
      </c>
      <c r="B561" s="84">
        <v>2</v>
      </c>
      <c r="C561" s="122">
        <v>0.0009971477569437261</v>
      </c>
      <c r="D561" s="84" t="s">
        <v>3646</v>
      </c>
      <c r="E561" s="84" t="b">
        <v>0</v>
      </c>
      <c r="F561" s="84" t="b">
        <v>0</v>
      </c>
      <c r="G561" s="84" t="b">
        <v>0</v>
      </c>
    </row>
    <row r="562" spans="1:7" ht="15">
      <c r="A562" s="84" t="s">
        <v>3615</v>
      </c>
      <c r="B562" s="84">
        <v>2</v>
      </c>
      <c r="C562" s="122">
        <v>0.0009971477569437261</v>
      </c>
      <c r="D562" s="84" t="s">
        <v>3646</v>
      </c>
      <c r="E562" s="84" t="b">
        <v>0</v>
      </c>
      <c r="F562" s="84" t="b">
        <v>0</v>
      </c>
      <c r="G562" s="84" t="b">
        <v>0</v>
      </c>
    </row>
    <row r="563" spans="1:7" ht="15">
      <c r="A563" s="84" t="s">
        <v>3616</v>
      </c>
      <c r="B563" s="84">
        <v>2</v>
      </c>
      <c r="C563" s="122">
        <v>0.0011374226850257305</v>
      </c>
      <c r="D563" s="84" t="s">
        <v>3646</v>
      </c>
      <c r="E563" s="84" t="b">
        <v>0</v>
      </c>
      <c r="F563" s="84" t="b">
        <v>0</v>
      </c>
      <c r="G563" s="84" t="b">
        <v>0</v>
      </c>
    </row>
    <row r="564" spans="1:7" ht="15">
      <c r="A564" s="84" t="s">
        <v>3617</v>
      </c>
      <c r="B564" s="84">
        <v>2</v>
      </c>
      <c r="C564" s="122">
        <v>0.0009971477569437261</v>
      </c>
      <c r="D564" s="84" t="s">
        <v>3646</v>
      </c>
      <c r="E564" s="84" t="b">
        <v>0</v>
      </c>
      <c r="F564" s="84" t="b">
        <v>0</v>
      </c>
      <c r="G564" s="84" t="b">
        <v>0</v>
      </c>
    </row>
    <row r="565" spans="1:7" ht="15">
      <c r="A565" s="84" t="s">
        <v>3618</v>
      </c>
      <c r="B565" s="84">
        <v>2</v>
      </c>
      <c r="C565" s="122">
        <v>0.0009971477569437261</v>
      </c>
      <c r="D565" s="84" t="s">
        <v>3646</v>
      </c>
      <c r="E565" s="84" t="b">
        <v>0</v>
      </c>
      <c r="F565" s="84" t="b">
        <v>0</v>
      </c>
      <c r="G565" s="84" t="b">
        <v>0</v>
      </c>
    </row>
    <row r="566" spans="1:7" ht="15">
      <c r="A566" s="84" t="s">
        <v>3619</v>
      </c>
      <c r="B566" s="84">
        <v>2</v>
      </c>
      <c r="C566" s="122">
        <v>0.0011374226850257305</v>
      </c>
      <c r="D566" s="84" t="s">
        <v>3646</v>
      </c>
      <c r="E566" s="84" t="b">
        <v>0</v>
      </c>
      <c r="F566" s="84" t="b">
        <v>0</v>
      </c>
      <c r="G566" s="84" t="b">
        <v>0</v>
      </c>
    </row>
    <row r="567" spans="1:7" ht="15">
      <c r="A567" s="84" t="s">
        <v>3620</v>
      </c>
      <c r="B567" s="84">
        <v>2</v>
      </c>
      <c r="C567" s="122">
        <v>0.0009971477569437261</v>
      </c>
      <c r="D567" s="84" t="s">
        <v>3646</v>
      </c>
      <c r="E567" s="84" t="b">
        <v>0</v>
      </c>
      <c r="F567" s="84" t="b">
        <v>0</v>
      </c>
      <c r="G567" s="84" t="b">
        <v>0</v>
      </c>
    </row>
    <row r="568" spans="1:7" ht="15">
      <c r="A568" s="84" t="s">
        <v>3621</v>
      </c>
      <c r="B568" s="84">
        <v>2</v>
      </c>
      <c r="C568" s="122">
        <v>0.0009971477569437261</v>
      </c>
      <c r="D568" s="84" t="s">
        <v>3646</v>
      </c>
      <c r="E568" s="84" t="b">
        <v>0</v>
      </c>
      <c r="F568" s="84" t="b">
        <v>0</v>
      </c>
      <c r="G568" s="84" t="b">
        <v>0</v>
      </c>
    </row>
    <row r="569" spans="1:7" ht="15">
      <c r="A569" s="84" t="s">
        <v>3622</v>
      </c>
      <c r="B569" s="84">
        <v>2</v>
      </c>
      <c r="C569" s="122">
        <v>0.0009971477569437261</v>
      </c>
      <c r="D569" s="84" t="s">
        <v>3646</v>
      </c>
      <c r="E569" s="84" t="b">
        <v>0</v>
      </c>
      <c r="F569" s="84" t="b">
        <v>0</v>
      </c>
      <c r="G569" s="84" t="b">
        <v>0</v>
      </c>
    </row>
    <row r="570" spans="1:7" ht="15">
      <c r="A570" s="84" t="s">
        <v>3623</v>
      </c>
      <c r="B570" s="84">
        <v>2</v>
      </c>
      <c r="C570" s="122">
        <v>0.0009971477569437261</v>
      </c>
      <c r="D570" s="84" t="s">
        <v>3646</v>
      </c>
      <c r="E570" s="84" t="b">
        <v>0</v>
      </c>
      <c r="F570" s="84" t="b">
        <v>0</v>
      </c>
      <c r="G570" s="84" t="b">
        <v>0</v>
      </c>
    </row>
    <row r="571" spans="1:7" ht="15">
      <c r="A571" s="84" t="s">
        <v>3624</v>
      </c>
      <c r="B571" s="84">
        <v>2</v>
      </c>
      <c r="C571" s="122">
        <v>0.0009971477569437261</v>
      </c>
      <c r="D571" s="84" t="s">
        <v>3646</v>
      </c>
      <c r="E571" s="84" t="b">
        <v>0</v>
      </c>
      <c r="F571" s="84" t="b">
        <v>0</v>
      </c>
      <c r="G571" s="84" t="b">
        <v>0</v>
      </c>
    </row>
    <row r="572" spans="1:7" ht="15">
      <c r="A572" s="84" t="s">
        <v>3625</v>
      </c>
      <c r="B572" s="84">
        <v>2</v>
      </c>
      <c r="C572" s="122">
        <v>0.0009971477569437261</v>
      </c>
      <c r="D572" s="84" t="s">
        <v>3646</v>
      </c>
      <c r="E572" s="84" t="b">
        <v>0</v>
      </c>
      <c r="F572" s="84" t="b">
        <v>0</v>
      </c>
      <c r="G572" s="84" t="b">
        <v>0</v>
      </c>
    </row>
    <row r="573" spans="1:7" ht="15">
      <c r="A573" s="84" t="s">
        <v>3626</v>
      </c>
      <c r="B573" s="84">
        <v>2</v>
      </c>
      <c r="C573" s="122">
        <v>0.0009971477569437261</v>
      </c>
      <c r="D573" s="84" t="s">
        <v>3646</v>
      </c>
      <c r="E573" s="84" t="b">
        <v>0</v>
      </c>
      <c r="F573" s="84" t="b">
        <v>0</v>
      </c>
      <c r="G573" s="84" t="b">
        <v>0</v>
      </c>
    </row>
    <row r="574" spans="1:7" ht="15">
      <c r="A574" s="84" t="s">
        <v>3627</v>
      </c>
      <c r="B574" s="84">
        <v>2</v>
      </c>
      <c r="C574" s="122">
        <v>0.0009971477569437261</v>
      </c>
      <c r="D574" s="84" t="s">
        <v>3646</v>
      </c>
      <c r="E574" s="84" t="b">
        <v>0</v>
      </c>
      <c r="F574" s="84" t="b">
        <v>0</v>
      </c>
      <c r="G574" s="84" t="b">
        <v>0</v>
      </c>
    </row>
    <row r="575" spans="1:7" ht="15">
      <c r="A575" s="84" t="s">
        <v>3628</v>
      </c>
      <c r="B575" s="84">
        <v>2</v>
      </c>
      <c r="C575" s="122">
        <v>0.0011374226850257305</v>
      </c>
      <c r="D575" s="84" t="s">
        <v>3646</v>
      </c>
      <c r="E575" s="84" t="b">
        <v>0</v>
      </c>
      <c r="F575" s="84" t="b">
        <v>0</v>
      </c>
      <c r="G575" s="84" t="b">
        <v>0</v>
      </c>
    </row>
    <row r="576" spans="1:7" ht="15">
      <c r="A576" s="84" t="s">
        <v>3629</v>
      </c>
      <c r="B576" s="84">
        <v>2</v>
      </c>
      <c r="C576" s="122">
        <v>0.0011374226850257305</v>
      </c>
      <c r="D576" s="84" t="s">
        <v>3646</v>
      </c>
      <c r="E576" s="84" t="b">
        <v>0</v>
      </c>
      <c r="F576" s="84" t="b">
        <v>0</v>
      </c>
      <c r="G576" s="84" t="b">
        <v>0</v>
      </c>
    </row>
    <row r="577" spans="1:7" ht="15">
      <c r="A577" s="84" t="s">
        <v>232</v>
      </c>
      <c r="B577" s="84">
        <v>2</v>
      </c>
      <c r="C577" s="122">
        <v>0.0009971477569437261</v>
      </c>
      <c r="D577" s="84" t="s">
        <v>3646</v>
      </c>
      <c r="E577" s="84" t="b">
        <v>0</v>
      </c>
      <c r="F577" s="84" t="b">
        <v>0</v>
      </c>
      <c r="G577" s="84" t="b">
        <v>0</v>
      </c>
    </row>
    <row r="578" spans="1:7" ht="15">
      <c r="A578" s="84" t="s">
        <v>3630</v>
      </c>
      <c r="B578" s="84">
        <v>2</v>
      </c>
      <c r="C578" s="122">
        <v>0.0009971477569437261</v>
      </c>
      <c r="D578" s="84" t="s">
        <v>3646</v>
      </c>
      <c r="E578" s="84" t="b">
        <v>0</v>
      </c>
      <c r="F578" s="84" t="b">
        <v>0</v>
      </c>
      <c r="G578" s="84" t="b">
        <v>0</v>
      </c>
    </row>
    <row r="579" spans="1:7" ht="15">
      <c r="A579" s="84" t="s">
        <v>262</v>
      </c>
      <c r="B579" s="84">
        <v>2</v>
      </c>
      <c r="C579" s="122">
        <v>0.0009971477569437261</v>
      </c>
      <c r="D579" s="84" t="s">
        <v>3646</v>
      </c>
      <c r="E579" s="84" t="b">
        <v>0</v>
      </c>
      <c r="F579" s="84" t="b">
        <v>0</v>
      </c>
      <c r="G579" s="84" t="b">
        <v>0</v>
      </c>
    </row>
    <row r="580" spans="1:7" ht="15">
      <c r="A580" s="84" t="s">
        <v>303</v>
      </c>
      <c r="B580" s="84">
        <v>2</v>
      </c>
      <c r="C580" s="122">
        <v>0.0009971477569437261</v>
      </c>
      <c r="D580" s="84" t="s">
        <v>3646</v>
      </c>
      <c r="E580" s="84" t="b">
        <v>0</v>
      </c>
      <c r="F580" s="84" t="b">
        <v>0</v>
      </c>
      <c r="G580" s="84" t="b">
        <v>0</v>
      </c>
    </row>
    <row r="581" spans="1:7" ht="15">
      <c r="A581" s="84" t="s">
        <v>3631</v>
      </c>
      <c r="B581" s="84">
        <v>2</v>
      </c>
      <c r="C581" s="122">
        <v>0.0009971477569437261</v>
      </c>
      <c r="D581" s="84" t="s">
        <v>3646</v>
      </c>
      <c r="E581" s="84" t="b">
        <v>0</v>
      </c>
      <c r="F581" s="84" t="b">
        <v>0</v>
      </c>
      <c r="G581" s="84" t="b">
        <v>0</v>
      </c>
    </row>
    <row r="582" spans="1:7" ht="15">
      <c r="A582" s="84" t="s">
        <v>301</v>
      </c>
      <c r="B582" s="84">
        <v>2</v>
      </c>
      <c r="C582" s="122">
        <v>0.0009971477569437261</v>
      </c>
      <c r="D582" s="84" t="s">
        <v>3646</v>
      </c>
      <c r="E582" s="84" t="b">
        <v>0</v>
      </c>
      <c r="F582" s="84" t="b">
        <v>0</v>
      </c>
      <c r="G582" s="84" t="b">
        <v>0</v>
      </c>
    </row>
    <row r="583" spans="1:7" ht="15">
      <c r="A583" s="84" t="s">
        <v>3632</v>
      </c>
      <c r="B583" s="84">
        <v>2</v>
      </c>
      <c r="C583" s="122">
        <v>0.0009971477569437261</v>
      </c>
      <c r="D583" s="84" t="s">
        <v>3646</v>
      </c>
      <c r="E583" s="84" t="b">
        <v>0</v>
      </c>
      <c r="F583" s="84" t="b">
        <v>1</v>
      </c>
      <c r="G583" s="84" t="b">
        <v>0</v>
      </c>
    </row>
    <row r="584" spans="1:7" ht="15">
      <c r="A584" s="84" t="s">
        <v>3633</v>
      </c>
      <c r="B584" s="84">
        <v>2</v>
      </c>
      <c r="C584" s="122">
        <v>0.0009971477569437261</v>
      </c>
      <c r="D584" s="84" t="s">
        <v>3646</v>
      </c>
      <c r="E584" s="84" t="b">
        <v>0</v>
      </c>
      <c r="F584" s="84" t="b">
        <v>0</v>
      </c>
      <c r="G584" s="84" t="b">
        <v>0</v>
      </c>
    </row>
    <row r="585" spans="1:7" ht="15">
      <c r="A585" s="84" t="s">
        <v>3634</v>
      </c>
      <c r="B585" s="84">
        <v>2</v>
      </c>
      <c r="C585" s="122">
        <v>0.0009971477569437261</v>
      </c>
      <c r="D585" s="84" t="s">
        <v>3646</v>
      </c>
      <c r="E585" s="84" t="b">
        <v>0</v>
      </c>
      <c r="F585" s="84" t="b">
        <v>0</v>
      </c>
      <c r="G585" s="84" t="b">
        <v>0</v>
      </c>
    </row>
    <row r="586" spans="1:7" ht="15">
      <c r="A586" s="84" t="s">
        <v>3635</v>
      </c>
      <c r="B586" s="84">
        <v>2</v>
      </c>
      <c r="C586" s="122">
        <v>0.0009971477569437261</v>
      </c>
      <c r="D586" s="84" t="s">
        <v>3646</v>
      </c>
      <c r="E586" s="84" t="b">
        <v>0</v>
      </c>
      <c r="F586" s="84" t="b">
        <v>0</v>
      </c>
      <c r="G586" s="84" t="b">
        <v>0</v>
      </c>
    </row>
    <row r="587" spans="1:7" ht="15">
      <c r="A587" s="84" t="s">
        <v>3636</v>
      </c>
      <c r="B587" s="84">
        <v>2</v>
      </c>
      <c r="C587" s="122">
        <v>0.0009971477569437261</v>
      </c>
      <c r="D587" s="84" t="s">
        <v>3646</v>
      </c>
      <c r="E587" s="84" t="b">
        <v>0</v>
      </c>
      <c r="F587" s="84" t="b">
        <v>0</v>
      </c>
      <c r="G587" s="84" t="b">
        <v>0</v>
      </c>
    </row>
    <row r="588" spans="1:7" ht="15">
      <c r="A588" s="84" t="s">
        <v>3637</v>
      </c>
      <c r="B588" s="84">
        <v>2</v>
      </c>
      <c r="C588" s="122">
        <v>0.0009971477569437261</v>
      </c>
      <c r="D588" s="84" t="s">
        <v>3646</v>
      </c>
      <c r="E588" s="84" t="b">
        <v>0</v>
      </c>
      <c r="F588" s="84" t="b">
        <v>1</v>
      </c>
      <c r="G588" s="84" t="b">
        <v>0</v>
      </c>
    </row>
    <row r="589" spans="1:7" ht="15">
      <c r="A589" s="84" t="s">
        <v>3638</v>
      </c>
      <c r="B589" s="84">
        <v>2</v>
      </c>
      <c r="C589" s="122">
        <v>0.0009971477569437261</v>
      </c>
      <c r="D589" s="84" t="s">
        <v>3646</v>
      </c>
      <c r="E589" s="84" t="b">
        <v>0</v>
      </c>
      <c r="F589" s="84" t="b">
        <v>1</v>
      </c>
      <c r="G589" s="84" t="b">
        <v>0</v>
      </c>
    </row>
    <row r="590" spans="1:7" ht="15">
      <c r="A590" s="84" t="s">
        <v>3639</v>
      </c>
      <c r="B590" s="84">
        <v>2</v>
      </c>
      <c r="C590" s="122">
        <v>0.0009971477569437261</v>
      </c>
      <c r="D590" s="84" t="s">
        <v>3646</v>
      </c>
      <c r="E590" s="84" t="b">
        <v>0</v>
      </c>
      <c r="F590" s="84" t="b">
        <v>0</v>
      </c>
      <c r="G590" s="84" t="b">
        <v>0</v>
      </c>
    </row>
    <row r="591" spans="1:7" ht="15">
      <c r="A591" s="84" t="s">
        <v>3640</v>
      </c>
      <c r="B591" s="84">
        <v>2</v>
      </c>
      <c r="C591" s="122">
        <v>0.0009971477569437261</v>
      </c>
      <c r="D591" s="84" t="s">
        <v>3646</v>
      </c>
      <c r="E591" s="84" t="b">
        <v>0</v>
      </c>
      <c r="F591" s="84" t="b">
        <v>0</v>
      </c>
      <c r="G591" s="84" t="b">
        <v>0</v>
      </c>
    </row>
    <row r="592" spans="1:7" ht="15">
      <c r="A592" s="84" t="s">
        <v>3641</v>
      </c>
      <c r="B592" s="84">
        <v>2</v>
      </c>
      <c r="C592" s="122">
        <v>0.0009971477569437261</v>
      </c>
      <c r="D592" s="84" t="s">
        <v>3646</v>
      </c>
      <c r="E592" s="84" t="b">
        <v>0</v>
      </c>
      <c r="F592" s="84" t="b">
        <v>0</v>
      </c>
      <c r="G592" s="84" t="b">
        <v>0</v>
      </c>
    </row>
    <row r="593" spans="1:7" ht="15">
      <c r="A593" s="84" t="s">
        <v>3642</v>
      </c>
      <c r="B593" s="84">
        <v>2</v>
      </c>
      <c r="C593" s="122">
        <v>0.0009971477569437261</v>
      </c>
      <c r="D593" s="84" t="s">
        <v>3646</v>
      </c>
      <c r="E593" s="84" t="b">
        <v>0</v>
      </c>
      <c r="F593" s="84" t="b">
        <v>0</v>
      </c>
      <c r="G593" s="84" t="b">
        <v>0</v>
      </c>
    </row>
    <row r="594" spans="1:7" ht="15">
      <c r="A594" s="84" t="s">
        <v>2773</v>
      </c>
      <c r="B594" s="84">
        <v>2</v>
      </c>
      <c r="C594" s="122">
        <v>0.0009971477569437261</v>
      </c>
      <c r="D594" s="84" t="s">
        <v>3646</v>
      </c>
      <c r="E594" s="84" t="b">
        <v>0</v>
      </c>
      <c r="F594" s="84" t="b">
        <v>0</v>
      </c>
      <c r="G594" s="84" t="b">
        <v>0</v>
      </c>
    </row>
    <row r="595" spans="1:7" ht="15">
      <c r="A595" s="84" t="s">
        <v>2774</v>
      </c>
      <c r="B595" s="84">
        <v>2</v>
      </c>
      <c r="C595" s="122">
        <v>0.0009971477569437261</v>
      </c>
      <c r="D595" s="84" t="s">
        <v>3646</v>
      </c>
      <c r="E595" s="84" t="b">
        <v>0</v>
      </c>
      <c r="F595" s="84" t="b">
        <v>0</v>
      </c>
      <c r="G595" s="84" t="b">
        <v>0</v>
      </c>
    </row>
    <row r="596" spans="1:7" ht="15">
      <c r="A596" s="84" t="s">
        <v>2775</v>
      </c>
      <c r="B596" s="84">
        <v>2</v>
      </c>
      <c r="C596" s="122">
        <v>0.0009971477569437261</v>
      </c>
      <c r="D596" s="84" t="s">
        <v>3646</v>
      </c>
      <c r="E596" s="84" t="b">
        <v>0</v>
      </c>
      <c r="F596" s="84" t="b">
        <v>0</v>
      </c>
      <c r="G596" s="84" t="b">
        <v>0</v>
      </c>
    </row>
    <row r="597" spans="1:7" ht="15">
      <c r="A597" s="84" t="s">
        <v>2777</v>
      </c>
      <c r="B597" s="84">
        <v>2</v>
      </c>
      <c r="C597" s="122">
        <v>0.0009971477569437261</v>
      </c>
      <c r="D597" s="84" t="s">
        <v>3646</v>
      </c>
      <c r="E597" s="84" t="b">
        <v>0</v>
      </c>
      <c r="F597" s="84" t="b">
        <v>0</v>
      </c>
      <c r="G597" s="84" t="b">
        <v>0</v>
      </c>
    </row>
    <row r="598" spans="1:7" ht="15">
      <c r="A598" s="84" t="s">
        <v>2778</v>
      </c>
      <c r="B598" s="84">
        <v>2</v>
      </c>
      <c r="C598" s="122">
        <v>0.0009971477569437261</v>
      </c>
      <c r="D598" s="84" t="s">
        <v>3646</v>
      </c>
      <c r="E598" s="84" t="b">
        <v>0</v>
      </c>
      <c r="F598" s="84" t="b">
        <v>0</v>
      </c>
      <c r="G598" s="84" t="b">
        <v>0</v>
      </c>
    </row>
    <row r="599" spans="1:7" ht="15">
      <c r="A599" s="84" t="s">
        <v>3643</v>
      </c>
      <c r="B599" s="84">
        <v>2</v>
      </c>
      <c r="C599" s="122">
        <v>0.0009971477569437261</v>
      </c>
      <c r="D599" s="84" t="s">
        <v>3646</v>
      </c>
      <c r="E599" s="84" t="b">
        <v>0</v>
      </c>
      <c r="F599" s="84" t="b">
        <v>0</v>
      </c>
      <c r="G599" s="84" t="b">
        <v>0</v>
      </c>
    </row>
    <row r="600" spans="1:7" ht="15">
      <c r="A600" s="84" t="s">
        <v>2720</v>
      </c>
      <c r="B600" s="84">
        <v>36</v>
      </c>
      <c r="C600" s="122">
        <v>0.01262498107974239</v>
      </c>
      <c r="D600" s="84" t="s">
        <v>2561</v>
      </c>
      <c r="E600" s="84" t="b">
        <v>0</v>
      </c>
      <c r="F600" s="84" t="b">
        <v>0</v>
      </c>
      <c r="G600" s="84" t="b">
        <v>0</v>
      </c>
    </row>
    <row r="601" spans="1:7" ht="15">
      <c r="A601" s="84" t="s">
        <v>343</v>
      </c>
      <c r="B601" s="84">
        <v>28</v>
      </c>
      <c r="C601" s="122">
        <v>0.014342776705178728</v>
      </c>
      <c r="D601" s="84" t="s">
        <v>2561</v>
      </c>
      <c r="E601" s="84" t="b">
        <v>0</v>
      </c>
      <c r="F601" s="84" t="b">
        <v>0</v>
      </c>
      <c r="G601" s="84" t="b">
        <v>0</v>
      </c>
    </row>
    <row r="602" spans="1:7" ht="15">
      <c r="A602" s="84" t="s">
        <v>268</v>
      </c>
      <c r="B602" s="84">
        <v>22</v>
      </c>
      <c r="C602" s="122">
        <v>0.01096257887156913</v>
      </c>
      <c r="D602" s="84" t="s">
        <v>2561</v>
      </c>
      <c r="E602" s="84" t="b">
        <v>0</v>
      </c>
      <c r="F602" s="84" t="b">
        <v>0</v>
      </c>
      <c r="G602" s="84" t="b">
        <v>0</v>
      </c>
    </row>
    <row r="603" spans="1:7" ht="15">
      <c r="A603" s="84" t="s">
        <v>2721</v>
      </c>
      <c r="B603" s="84">
        <v>15</v>
      </c>
      <c r="C603" s="122">
        <v>0.009196342962435168</v>
      </c>
      <c r="D603" s="84" t="s">
        <v>2561</v>
      </c>
      <c r="E603" s="84" t="b">
        <v>0</v>
      </c>
      <c r="F603" s="84" t="b">
        <v>0</v>
      </c>
      <c r="G603" s="84" t="b">
        <v>0</v>
      </c>
    </row>
    <row r="604" spans="1:7" ht="15">
      <c r="A604" s="84" t="s">
        <v>2722</v>
      </c>
      <c r="B604" s="84">
        <v>15</v>
      </c>
      <c r="C604" s="122">
        <v>0.009196342962435168</v>
      </c>
      <c r="D604" s="84" t="s">
        <v>2561</v>
      </c>
      <c r="E604" s="84" t="b">
        <v>0</v>
      </c>
      <c r="F604" s="84" t="b">
        <v>0</v>
      </c>
      <c r="G604" s="84" t="b">
        <v>0</v>
      </c>
    </row>
    <row r="605" spans="1:7" ht="15">
      <c r="A605" s="84" t="s">
        <v>2723</v>
      </c>
      <c r="B605" s="84">
        <v>13</v>
      </c>
      <c r="C605" s="122">
        <v>0.010419450675676102</v>
      </c>
      <c r="D605" s="84" t="s">
        <v>2561</v>
      </c>
      <c r="E605" s="84" t="b">
        <v>0</v>
      </c>
      <c r="F605" s="84" t="b">
        <v>0</v>
      </c>
      <c r="G605" s="84" t="b">
        <v>0</v>
      </c>
    </row>
    <row r="606" spans="1:7" ht="15">
      <c r="A606" s="84" t="s">
        <v>2724</v>
      </c>
      <c r="B606" s="84">
        <v>11</v>
      </c>
      <c r="C606" s="122">
        <v>0.007766541300728522</v>
      </c>
      <c r="D606" s="84" t="s">
        <v>2561</v>
      </c>
      <c r="E606" s="84" t="b">
        <v>0</v>
      </c>
      <c r="F606" s="84" t="b">
        <v>0</v>
      </c>
      <c r="G606" s="84" t="b">
        <v>0</v>
      </c>
    </row>
    <row r="607" spans="1:7" ht="15">
      <c r="A607" s="84" t="s">
        <v>2725</v>
      </c>
      <c r="B607" s="84">
        <v>11</v>
      </c>
      <c r="C607" s="122">
        <v>0.007766541300728522</v>
      </c>
      <c r="D607" s="84" t="s">
        <v>2561</v>
      </c>
      <c r="E607" s="84" t="b">
        <v>0</v>
      </c>
      <c r="F607" s="84" t="b">
        <v>1</v>
      </c>
      <c r="G607" s="84" t="b">
        <v>0</v>
      </c>
    </row>
    <row r="608" spans="1:7" ht="15">
      <c r="A608" s="84" t="s">
        <v>2726</v>
      </c>
      <c r="B608" s="84">
        <v>11</v>
      </c>
      <c r="C608" s="122">
        <v>0.007766541300728522</v>
      </c>
      <c r="D608" s="84" t="s">
        <v>2561</v>
      </c>
      <c r="E608" s="84" t="b">
        <v>0</v>
      </c>
      <c r="F608" s="84" t="b">
        <v>0</v>
      </c>
      <c r="G608" s="84" t="b">
        <v>0</v>
      </c>
    </row>
    <row r="609" spans="1:7" ht="15">
      <c r="A609" s="84" t="s">
        <v>2727</v>
      </c>
      <c r="B609" s="84">
        <v>11</v>
      </c>
      <c r="C609" s="122">
        <v>0.008080771484814425</v>
      </c>
      <c r="D609" s="84" t="s">
        <v>2561</v>
      </c>
      <c r="E609" s="84" t="b">
        <v>1</v>
      </c>
      <c r="F609" s="84" t="b">
        <v>0</v>
      </c>
      <c r="G609" s="84" t="b">
        <v>0</v>
      </c>
    </row>
    <row r="610" spans="1:7" ht="15">
      <c r="A610" s="84" t="s">
        <v>2804</v>
      </c>
      <c r="B610" s="84">
        <v>10</v>
      </c>
      <c r="C610" s="122">
        <v>0.007661942579624524</v>
      </c>
      <c r="D610" s="84" t="s">
        <v>2561</v>
      </c>
      <c r="E610" s="84" t="b">
        <v>0</v>
      </c>
      <c r="F610" s="84" t="b">
        <v>0</v>
      </c>
      <c r="G610" s="84" t="b">
        <v>0</v>
      </c>
    </row>
    <row r="611" spans="1:7" ht="15">
      <c r="A611" s="84" t="s">
        <v>2763</v>
      </c>
      <c r="B611" s="84">
        <v>10</v>
      </c>
      <c r="C611" s="122">
        <v>0.007661942579624524</v>
      </c>
      <c r="D611" s="84" t="s">
        <v>2561</v>
      </c>
      <c r="E611" s="84" t="b">
        <v>0</v>
      </c>
      <c r="F611" s="84" t="b">
        <v>0</v>
      </c>
      <c r="G611" s="84" t="b">
        <v>0</v>
      </c>
    </row>
    <row r="612" spans="1:7" ht="15">
      <c r="A612" s="84" t="s">
        <v>3190</v>
      </c>
      <c r="B612" s="84">
        <v>10</v>
      </c>
      <c r="C612" s="122">
        <v>0.007346155895285841</v>
      </c>
      <c r="D612" s="84" t="s">
        <v>2561</v>
      </c>
      <c r="E612" s="84" t="b">
        <v>0</v>
      </c>
      <c r="F612" s="84" t="b">
        <v>0</v>
      </c>
      <c r="G612" s="84" t="b">
        <v>0</v>
      </c>
    </row>
    <row r="613" spans="1:7" ht="15">
      <c r="A613" s="84" t="s">
        <v>2765</v>
      </c>
      <c r="B613" s="84">
        <v>9</v>
      </c>
      <c r="C613" s="122">
        <v>0.006895748321662071</v>
      </c>
      <c r="D613" s="84" t="s">
        <v>2561</v>
      </c>
      <c r="E613" s="84" t="b">
        <v>0</v>
      </c>
      <c r="F613" s="84" t="b">
        <v>0</v>
      </c>
      <c r="G613" s="84" t="b">
        <v>0</v>
      </c>
    </row>
    <row r="614" spans="1:7" ht="15">
      <c r="A614" s="84" t="s">
        <v>3197</v>
      </c>
      <c r="B614" s="84">
        <v>9</v>
      </c>
      <c r="C614" s="122">
        <v>0.006895748321662071</v>
      </c>
      <c r="D614" s="84" t="s">
        <v>2561</v>
      </c>
      <c r="E614" s="84" t="b">
        <v>1</v>
      </c>
      <c r="F614" s="84" t="b">
        <v>0</v>
      </c>
      <c r="G614" s="84" t="b">
        <v>0</v>
      </c>
    </row>
    <row r="615" spans="1:7" ht="15">
      <c r="A615" s="84" t="s">
        <v>3182</v>
      </c>
      <c r="B615" s="84">
        <v>9</v>
      </c>
      <c r="C615" s="122">
        <v>0.006895748321662071</v>
      </c>
      <c r="D615" s="84" t="s">
        <v>2561</v>
      </c>
      <c r="E615" s="84" t="b">
        <v>0</v>
      </c>
      <c r="F615" s="84" t="b">
        <v>0</v>
      </c>
      <c r="G615" s="84" t="b">
        <v>0</v>
      </c>
    </row>
    <row r="616" spans="1:7" ht="15">
      <c r="A616" s="84" t="s">
        <v>3195</v>
      </c>
      <c r="B616" s="84">
        <v>9</v>
      </c>
      <c r="C616" s="122">
        <v>0.006895748321662071</v>
      </c>
      <c r="D616" s="84" t="s">
        <v>2561</v>
      </c>
      <c r="E616" s="84" t="b">
        <v>0</v>
      </c>
      <c r="F616" s="84" t="b">
        <v>0</v>
      </c>
      <c r="G616" s="84" t="b">
        <v>0</v>
      </c>
    </row>
    <row r="617" spans="1:7" ht="15">
      <c r="A617" s="84" t="s">
        <v>3198</v>
      </c>
      <c r="B617" s="84">
        <v>9</v>
      </c>
      <c r="C617" s="122">
        <v>0.007213465852391148</v>
      </c>
      <c r="D617" s="84" t="s">
        <v>2561</v>
      </c>
      <c r="E617" s="84" t="b">
        <v>0</v>
      </c>
      <c r="F617" s="84" t="b">
        <v>0</v>
      </c>
      <c r="G617" s="84" t="b">
        <v>0</v>
      </c>
    </row>
    <row r="618" spans="1:7" ht="15">
      <c r="A618" s="84" t="s">
        <v>3189</v>
      </c>
      <c r="B618" s="84">
        <v>8</v>
      </c>
      <c r="C618" s="122">
        <v>0.006732146027399098</v>
      </c>
      <c r="D618" s="84" t="s">
        <v>2561</v>
      </c>
      <c r="E618" s="84" t="b">
        <v>0</v>
      </c>
      <c r="F618" s="84" t="b">
        <v>0</v>
      </c>
      <c r="G618" s="84" t="b">
        <v>0</v>
      </c>
    </row>
    <row r="619" spans="1:7" ht="15">
      <c r="A619" s="84" t="s">
        <v>3211</v>
      </c>
      <c r="B619" s="84">
        <v>8</v>
      </c>
      <c r="C619" s="122">
        <v>0.008073971002892788</v>
      </c>
      <c r="D619" s="84" t="s">
        <v>2561</v>
      </c>
      <c r="E619" s="84" t="b">
        <v>0</v>
      </c>
      <c r="F619" s="84" t="b">
        <v>0</v>
      </c>
      <c r="G619" s="84" t="b">
        <v>0</v>
      </c>
    </row>
    <row r="620" spans="1:7" ht="15">
      <c r="A620" s="84" t="s">
        <v>3202</v>
      </c>
      <c r="B620" s="84">
        <v>8</v>
      </c>
      <c r="C620" s="122">
        <v>0.00641196964656991</v>
      </c>
      <c r="D620" s="84" t="s">
        <v>2561</v>
      </c>
      <c r="E620" s="84" t="b">
        <v>0</v>
      </c>
      <c r="F620" s="84" t="b">
        <v>0</v>
      </c>
      <c r="G620" s="84" t="b">
        <v>0</v>
      </c>
    </row>
    <row r="621" spans="1:7" ht="15">
      <c r="A621" s="84" t="s">
        <v>3199</v>
      </c>
      <c r="B621" s="84">
        <v>8</v>
      </c>
      <c r="C621" s="122">
        <v>0.00641196964656991</v>
      </c>
      <c r="D621" s="84" t="s">
        <v>2561</v>
      </c>
      <c r="E621" s="84" t="b">
        <v>0</v>
      </c>
      <c r="F621" s="84" t="b">
        <v>0</v>
      </c>
      <c r="G621" s="84" t="b">
        <v>0</v>
      </c>
    </row>
    <row r="622" spans="1:7" ht="15">
      <c r="A622" s="84" t="s">
        <v>2780</v>
      </c>
      <c r="B622" s="84">
        <v>8</v>
      </c>
      <c r="C622" s="122">
        <v>0.00641196964656991</v>
      </c>
      <c r="D622" s="84" t="s">
        <v>2561</v>
      </c>
      <c r="E622" s="84" t="b">
        <v>0</v>
      </c>
      <c r="F622" s="84" t="b">
        <v>0</v>
      </c>
      <c r="G622" s="84" t="b">
        <v>0</v>
      </c>
    </row>
    <row r="623" spans="1:7" ht="15">
      <c r="A623" s="84" t="s">
        <v>283</v>
      </c>
      <c r="B623" s="84">
        <v>8</v>
      </c>
      <c r="C623" s="122">
        <v>0.00641196964656991</v>
      </c>
      <c r="D623" s="84" t="s">
        <v>2561</v>
      </c>
      <c r="E623" s="84" t="b">
        <v>0</v>
      </c>
      <c r="F623" s="84" t="b">
        <v>0</v>
      </c>
      <c r="G623" s="84" t="b">
        <v>0</v>
      </c>
    </row>
    <row r="624" spans="1:7" ht="15">
      <c r="A624" s="84" t="s">
        <v>3210</v>
      </c>
      <c r="B624" s="84">
        <v>7</v>
      </c>
      <c r="C624" s="122">
        <v>0.005890627773974211</v>
      </c>
      <c r="D624" s="84" t="s">
        <v>2561</v>
      </c>
      <c r="E624" s="84" t="b">
        <v>1</v>
      </c>
      <c r="F624" s="84" t="b">
        <v>0</v>
      </c>
      <c r="G624" s="84" t="b">
        <v>0</v>
      </c>
    </row>
    <row r="625" spans="1:7" ht="15">
      <c r="A625" s="84" t="s">
        <v>3209</v>
      </c>
      <c r="B625" s="84">
        <v>7</v>
      </c>
      <c r="C625" s="122">
        <v>0.005890627773974211</v>
      </c>
      <c r="D625" s="84" t="s">
        <v>2561</v>
      </c>
      <c r="E625" s="84" t="b">
        <v>1</v>
      </c>
      <c r="F625" s="84" t="b">
        <v>0</v>
      </c>
      <c r="G625" s="84" t="b">
        <v>0</v>
      </c>
    </row>
    <row r="626" spans="1:7" ht="15">
      <c r="A626" s="84" t="s">
        <v>2749</v>
      </c>
      <c r="B626" s="84">
        <v>7</v>
      </c>
      <c r="C626" s="122">
        <v>0.006214042216634177</v>
      </c>
      <c r="D626" s="84" t="s">
        <v>2561</v>
      </c>
      <c r="E626" s="84" t="b">
        <v>0</v>
      </c>
      <c r="F626" s="84" t="b">
        <v>0</v>
      </c>
      <c r="G626" s="84" t="b">
        <v>0</v>
      </c>
    </row>
    <row r="627" spans="1:7" ht="15">
      <c r="A627" s="84" t="s">
        <v>2746</v>
      </c>
      <c r="B627" s="84">
        <v>7</v>
      </c>
      <c r="C627" s="122">
        <v>0.006214042216634177</v>
      </c>
      <c r="D627" s="84" t="s">
        <v>2561</v>
      </c>
      <c r="E627" s="84" t="b">
        <v>0</v>
      </c>
      <c r="F627" s="84" t="b">
        <v>0</v>
      </c>
      <c r="G627" s="84" t="b">
        <v>0</v>
      </c>
    </row>
    <row r="628" spans="1:7" ht="15">
      <c r="A628" s="84" t="s">
        <v>3212</v>
      </c>
      <c r="B628" s="84">
        <v>7</v>
      </c>
      <c r="C628" s="122">
        <v>0.006214042216634177</v>
      </c>
      <c r="D628" s="84" t="s">
        <v>2561</v>
      </c>
      <c r="E628" s="84" t="b">
        <v>0</v>
      </c>
      <c r="F628" s="84" t="b">
        <v>0</v>
      </c>
      <c r="G628" s="84" t="b">
        <v>0</v>
      </c>
    </row>
    <row r="629" spans="1:7" ht="15">
      <c r="A629" s="84" t="s">
        <v>2751</v>
      </c>
      <c r="B629" s="84">
        <v>6</v>
      </c>
      <c r="C629" s="122">
        <v>0.0053263218999721525</v>
      </c>
      <c r="D629" s="84" t="s">
        <v>2561</v>
      </c>
      <c r="E629" s="84" t="b">
        <v>0</v>
      </c>
      <c r="F629" s="84" t="b">
        <v>0</v>
      </c>
      <c r="G629" s="84" t="b">
        <v>0</v>
      </c>
    </row>
    <row r="630" spans="1:7" ht="15">
      <c r="A630" s="84" t="s">
        <v>3221</v>
      </c>
      <c r="B630" s="84">
        <v>6</v>
      </c>
      <c r="C630" s="122">
        <v>0.0053263218999721525</v>
      </c>
      <c r="D630" s="84" t="s">
        <v>2561</v>
      </c>
      <c r="E630" s="84" t="b">
        <v>0</v>
      </c>
      <c r="F630" s="84" t="b">
        <v>0</v>
      </c>
      <c r="G630" s="84" t="b">
        <v>0</v>
      </c>
    </row>
    <row r="631" spans="1:7" ht="15">
      <c r="A631" s="84" t="s">
        <v>3168</v>
      </c>
      <c r="B631" s="84">
        <v>6</v>
      </c>
      <c r="C631" s="122">
        <v>0.006572822917214311</v>
      </c>
      <c r="D631" s="84" t="s">
        <v>2561</v>
      </c>
      <c r="E631" s="84" t="b">
        <v>1</v>
      </c>
      <c r="F631" s="84" t="b">
        <v>0</v>
      </c>
      <c r="G631" s="84" t="b">
        <v>0</v>
      </c>
    </row>
    <row r="632" spans="1:7" ht="15">
      <c r="A632" s="84" t="s">
        <v>3228</v>
      </c>
      <c r="B632" s="84">
        <v>6</v>
      </c>
      <c r="C632" s="122">
        <v>0.0053263218999721525</v>
      </c>
      <c r="D632" s="84" t="s">
        <v>2561</v>
      </c>
      <c r="E632" s="84" t="b">
        <v>0</v>
      </c>
      <c r="F632" s="84" t="b">
        <v>0</v>
      </c>
      <c r="G632" s="84" t="b">
        <v>0</v>
      </c>
    </row>
    <row r="633" spans="1:7" ht="15">
      <c r="A633" s="84" t="s">
        <v>3213</v>
      </c>
      <c r="B633" s="84">
        <v>6</v>
      </c>
      <c r="C633" s="122">
        <v>0.005654194554413664</v>
      </c>
      <c r="D633" s="84" t="s">
        <v>2561</v>
      </c>
      <c r="E633" s="84" t="b">
        <v>0</v>
      </c>
      <c r="F633" s="84" t="b">
        <v>0</v>
      </c>
      <c r="G633" s="84" t="b">
        <v>0</v>
      </c>
    </row>
    <row r="634" spans="1:7" ht="15">
      <c r="A634" s="84" t="s">
        <v>3164</v>
      </c>
      <c r="B634" s="84">
        <v>6</v>
      </c>
      <c r="C634" s="122">
        <v>0.006055478252169591</v>
      </c>
      <c r="D634" s="84" t="s">
        <v>2561</v>
      </c>
      <c r="E634" s="84" t="b">
        <v>0</v>
      </c>
      <c r="F634" s="84" t="b">
        <v>0</v>
      </c>
      <c r="G634" s="84" t="b">
        <v>0</v>
      </c>
    </row>
    <row r="635" spans="1:7" ht="15">
      <c r="A635" s="84" t="s">
        <v>3218</v>
      </c>
      <c r="B635" s="84">
        <v>6</v>
      </c>
      <c r="C635" s="122">
        <v>0.0053263218999721525</v>
      </c>
      <c r="D635" s="84" t="s">
        <v>2561</v>
      </c>
      <c r="E635" s="84" t="b">
        <v>0</v>
      </c>
      <c r="F635" s="84" t="b">
        <v>0</v>
      </c>
      <c r="G635" s="84" t="b">
        <v>0</v>
      </c>
    </row>
    <row r="636" spans="1:7" ht="15">
      <c r="A636" s="84" t="s">
        <v>3191</v>
      </c>
      <c r="B636" s="84">
        <v>6</v>
      </c>
      <c r="C636" s="122">
        <v>0.0053263218999721525</v>
      </c>
      <c r="D636" s="84" t="s">
        <v>2561</v>
      </c>
      <c r="E636" s="84" t="b">
        <v>0</v>
      </c>
      <c r="F636" s="84" t="b">
        <v>0</v>
      </c>
      <c r="G636" s="84" t="b">
        <v>0</v>
      </c>
    </row>
    <row r="637" spans="1:7" ht="15">
      <c r="A637" s="84" t="s">
        <v>3243</v>
      </c>
      <c r="B637" s="84">
        <v>5</v>
      </c>
      <c r="C637" s="122">
        <v>0.005477352431011925</v>
      </c>
      <c r="D637" s="84" t="s">
        <v>2561</v>
      </c>
      <c r="E637" s="84" t="b">
        <v>0</v>
      </c>
      <c r="F637" s="84" t="b">
        <v>0</v>
      </c>
      <c r="G637" s="84" t="b">
        <v>0</v>
      </c>
    </row>
    <row r="638" spans="1:7" ht="15">
      <c r="A638" s="84" t="s">
        <v>3248</v>
      </c>
      <c r="B638" s="84">
        <v>5</v>
      </c>
      <c r="C638" s="122">
        <v>0.005046231876807992</v>
      </c>
      <c r="D638" s="84" t="s">
        <v>2561</v>
      </c>
      <c r="E638" s="84" t="b">
        <v>1</v>
      </c>
      <c r="F638" s="84" t="b">
        <v>0</v>
      </c>
      <c r="G638" s="84" t="b">
        <v>0</v>
      </c>
    </row>
    <row r="639" spans="1:7" ht="15">
      <c r="A639" s="84" t="s">
        <v>2748</v>
      </c>
      <c r="B639" s="84">
        <v>5</v>
      </c>
      <c r="C639" s="122">
        <v>0.005046231876807992</v>
      </c>
      <c r="D639" s="84" t="s">
        <v>2561</v>
      </c>
      <c r="E639" s="84" t="b">
        <v>0</v>
      </c>
      <c r="F639" s="84" t="b">
        <v>0</v>
      </c>
      <c r="G639" s="84" t="b">
        <v>0</v>
      </c>
    </row>
    <row r="640" spans="1:7" ht="15">
      <c r="A640" s="84" t="s">
        <v>3216</v>
      </c>
      <c r="B640" s="84">
        <v>5</v>
      </c>
      <c r="C640" s="122">
        <v>0.004711828795344719</v>
      </c>
      <c r="D640" s="84" t="s">
        <v>2561</v>
      </c>
      <c r="E640" s="84" t="b">
        <v>0</v>
      </c>
      <c r="F640" s="84" t="b">
        <v>0</v>
      </c>
      <c r="G640" s="84" t="b">
        <v>0</v>
      </c>
    </row>
    <row r="641" spans="1:7" ht="15">
      <c r="A641" s="84" t="s">
        <v>3255</v>
      </c>
      <c r="B641" s="84">
        <v>5</v>
      </c>
      <c r="C641" s="122">
        <v>0.004711828795344719</v>
      </c>
      <c r="D641" s="84" t="s">
        <v>2561</v>
      </c>
      <c r="E641" s="84" t="b">
        <v>0</v>
      </c>
      <c r="F641" s="84" t="b">
        <v>0</v>
      </c>
      <c r="G641" s="84" t="b">
        <v>0</v>
      </c>
    </row>
    <row r="642" spans="1:7" ht="15">
      <c r="A642" s="84" t="s">
        <v>3260</v>
      </c>
      <c r="B642" s="84">
        <v>5</v>
      </c>
      <c r="C642" s="122">
        <v>0.006084982724509791</v>
      </c>
      <c r="D642" s="84" t="s">
        <v>2561</v>
      </c>
      <c r="E642" s="84" t="b">
        <v>0</v>
      </c>
      <c r="F642" s="84" t="b">
        <v>0</v>
      </c>
      <c r="G642" s="84" t="b">
        <v>0</v>
      </c>
    </row>
    <row r="643" spans="1:7" ht="15">
      <c r="A643" s="84" t="s">
        <v>3214</v>
      </c>
      <c r="B643" s="84">
        <v>5</v>
      </c>
      <c r="C643" s="122">
        <v>0.004711828795344719</v>
      </c>
      <c r="D643" s="84" t="s">
        <v>2561</v>
      </c>
      <c r="E643" s="84" t="b">
        <v>0</v>
      </c>
      <c r="F643" s="84" t="b">
        <v>0</v>
      </c>
      <c r="G643" s="84" t="b">
        <v>0</v>
      </c>
    </row>
    <row r="644" spans="1:7" ht="15">
      <c r="A644" s="84" t="s">
        <v>3252</v>
      </c>
      <c r="B644" s="84">
        <v>5</v>
      </c>
      <c r="C644" s="122">
        <v>0.005046231876807992</v>
      </c>
      <c r="D644" s="84" t="s">
        <v>2561</v>
      </c>
      <c r="E644" s="84" t="b">
        <v>0</v>
      </c>
      <c r="F644" s="84" t="b">
        <v>0</v>
      </c>
      <c r="G644" s="84" t="b">
        <v>0</v>
      </c>
    </row>
    <row r="645" spans="1:7" ht="15">
      <c r="A645" s="84" t="s">
        <v>3247</v>
      </c>
      <c r="B645" s="84">
        <v>5</v>
      </c>
      <c r="C645" s="122">
        <v>0.004711828795344719</v>
      </c>
      <c r="D645" s="84" t="s">
        <v>2561</v>
      </c>
      <c r="E645" s="84" t="b">
        <v>0</v>
      </c>
      <c r="F645" s="84" t="b">
        <v>0</v>
      </c>
      <c r="G645" s="84" t="b">
        <v>0</v>
      </c>
    </row>
    <row r="646" spans="1:7" ht="15">
      <c r="A646" s="84" t="s">
        <v>3230</v>
      </c>
      <c r="B646" s="84">
        <v>5</v>
      </c>
      <c r="C646" s="122">
        <v>0.004711828795344719</v>
      </c>
      <c r="D646" s="84" t="s">
        <v>2561</v>
      </c>
      <c r="E646" s="84" t="b">
        <v>0</v>
      </c>
      <c r="F646" s="84" t="b">
        <v>0</v>
      </c>
      <c r="G646" s="84" t="b">
        <v>0</v>
      </c>
    </row>
    <row r="647" spans="1:7" ht="15">
      <c r="A647" s="84" t="s">
        <v>3215</v>
      </c>
      <c r="B647" s="84">
        <v>5</v>
      </c>
      <c r="C647" s="122">
        <v>0.005046231876807992</v>
      </c>
      <c r="D647" s="84" t="s">
        <v>2561</v>
      </c>
      <c r="E647" s="84" t="b">
        <v>0</v>
      </c>
      <c r="F647" s="84" t="b">
        <v>0</v>
      </c>
      <c r="G647" s="84" t="b">
        <v>0</v>
      </c>
    </row>
    <row r="648" spans="1:7" ht="15">
      <c r="A648" s="84" t="s">
        <v>285</v>
      </c>
      <c r="B648" s="84">
        <v>5</v>
      </c>
      <c r="C648" s="122">
        <v>0.004711828795344719</v>
      </c>
      <c r="D648" s="84" t="s">
        <v>2561</v>
      </c>
      <c r="E648" s="84" t="b">
        <v>0</v>
      </c>
      <c r="F648" s="84" t="b">
        <v>0</v>
      </c>
      <c r="G648" s="84" t="b">
        <v>0</v>
      </c>
    </row>
    <row r="649" spans="1:7" ht="15">
      <c r="A649" s="84" t="s">
        <v>3201</v>
      </c>
      <c r="B649" s="84">
        <v>4</v>
      </c>
      <c r="C649" s="122">
        <v>0.004036985501446394</v>
      </c>
      <c r="D649" s="84" t="s">
        <v>2561</v>
      </c>
      <c r="E649" s="84" t="b">
        <v>0</v>
      </c>
      <c r="F649" s="84" t="b">
        <v>0</v>
      </c>
      <c r="G649" s="84" t="b">
        <v>0</v>
      </c>
    </row>
    <row r="650" spans="1:7" ht="15">
      <c r="A650" s="84" t="s">
        <v>3282</v>
      </c>
      <c r="B650" s="84">
        <v>4</v>
      </c>
      <c r="C650" s="122">
        <v>0.004036985501446394</v>
      </c>
      <c r="D650" s="84" t="s">
        <v>2561</v>
      </c>
      <c r="E650" s="84" t="b">
        <v>0</v>
      </c>
      <c r="F650" s="84" t="b">
        <v>0</v>
      </c>
      <c r="G650" s="84" t="b">
        <v>0</v>
      </c>
    </row>
    <row r="651" spans="1:7" ht="15">
      <c r="A651" s="84" t="s">
        <v>3280</v>
      </c>
      <c r="B651" s="84">
        <v>4</v>
      </c>
      <c r="C651" s="122">
        <v>0.004036985501446394</v>
      </c>
      <c r="D651" s="84" t="s">
        <v>2561</v>
      </c>
      <c r="E651" s="84" t="b">
        <v>0</v>
      </c>
      <c r="F651" s="84" t="b">
        <v>0</v>
      </c>
      <c r="G651" s="84" t="b">
        <v>0</v>
      </c>
    </row>
    <row r="652" spans="1:7" ht="15">
      <c r="A652" s="84" t="s">
        <v>3281</v>
      </c>
      <c r="B652" s="84">
        <v>4</v>
      </c>
      <c r="C652" s="122">
        <v>0.004036985501446394</v>
      </c>
      <c r="D652" s="84" t="s">
        <v>2561</v>
      </c>
      <c r="E652" s="84" t="b">
        <v>0</v>
      </c>
      <c r="F652" s="84" t="b">
        <v>0</v>
      </c>
      <c r="G652" s="84" t="b">
        <v>0</v>
      </c>
    </row>
    <row r="653" spans="1:7" ht="15">
      <c r="A653" s="84" t="s">
        <v>3249</v>
      </c>
      <c r="B653" s="84">
        <v>4</v>
      </c>
      <c r="C653" s="122">
        <v>0.004036985501446394</v>
      </c>
      <c r="D653" s="84" t="s">
        <v>2561</v>
      </c>
      <c r="E653" s="84" t="b">
        <v>0</v>
      </c>
      <c r="F653" s="84" t="b">
        <v>0</v>
      </c>
      <c r="G653" s="84" t="b">
        <v>0</v>
      </c>
    </row>
    <row r="654" spans="1:7" ht="15">
      <c r="A654" s="84" t="s">
        <v>3283</v>
      </c>
      <c r="B654" s="84">
        <v>4</v>
      </c>
      <c r="C654" s="122">
        <v>0.004036985501446394</v>
      </c>
      <c r="D654" s="84" t="s">
        <v>2561</v>
      </c>
      <c r="E654" s="84" t="b">
        <v>0</v>
      </c>
      <c r="F654" s="84" t="b">
        <v>0</v>
      </c>
      <c r="G654" s="84" t="b">
        <v>0</v>
      </c>
    </row>
    <row r="655" spans="1:7" ht="15">
      <c r="A655" s="84" t="s">
        <v>3231</v>
      </c>
      <c r="B655" s="84">
        <v>4</v>
      </c>
      <c r="C655" s="122">
        <v>0.004036985501446394</v>
      </c>
      <c r="D655" s="84" t="s">
        <v>2561</v>
      </c>
      <c r="E655" s="84" t="b">
        <v>0</v>
      </c>
      <c r="F655" s="84" t="b">
        <v>0</v>
      </c>
      <c r="G655" s="84" t="b">
        <v>0</v>
      </c>
    </row>
    <row r="656" spans="1:7" ht="15">
      <c r="A656" s="84" t="s">
        <v>3275</v>
      </c>
      <c r="B656" s="84">
        <v>4</v>
      </c>
      <c r="C656" s="122">
        <v>0.004036985501446394</v>
      </c>
      <c r="D656" s="84" t="s">
        <v>2561</v>
      </c>
      <c r="E656" s="84" t="b">
        <v>0</v>
      </c>
      <c r="F656" s="84" t="b">
        <v>0</v>
      </c>
      <c r="G656" s="84" t="b">
        <v>0</v>
      </c>
    </row>
    <row r="657" spans="1:7" ht="15">
      <c r="A657" s="84" t="s">
        <v>3272</v>
      </c>
      <c r="B657" s="84">
        <v>4</v>
      </c>
      <c r="C657" s="122">
        <v>0.004036985501446394</v>
      </c>
      <c r="D657" s="84" t="s">
        <v>2561</v>
      </c>
      <c r="E657" s="84" t="b">
        <v>0</v>
      </c>
      <c r="F657" s="84" t="b">
        <v>1</v>
      </c>
      <c r="G657" s="84" t="b">
        <v>0</v>
      </c>
    </row>
    <row r="658" spans="1:7" ht="15">
      <c r="A658" s="84" t="s">
        <v>3222</v>
      </c>
      <c r="B658" s="84">
        <v>4</v>
      </c>
      <c r="C658" s="122">
        <v>0.00438188194480954</v>
      </c>
      <c r="D658" s="84" t="s">
        <v>2561</v>
      </c>
      <c r="E658" s="84" t="b">
        <v>0</v>
      </c>
      <c r="F658" s="84" t="b">
        <v>0</v>
      </c>
      <c r="G658" s="84" t="b">
        <v>0</v>
      </c>
    </row>
    <row r="659" spans="1:7" ht="15">
      <c r="A659" s="84" t="s">
        <v>3227</v>
      </c>
      <c r="B659" s="84">
        <v>4</v>
      </c>
      <c r="C659" s="122">
        <v>0.004036985501446394</v>
      </c>
      <c r="D659" s="84" t="s">
        <v>2561</v>
      </c>
      <c r="E659" s="84" t="b">
        <v>1</v>
      </c>
      <c r="F659" s="84" t="b">
        <v>0</v>
      </c>
      <c r="G659" s="84" t="b">
        <v>0</v>
      </c>
    </row>
    <row r="660" spans="1:7" ht="15">
      <c r="A660" s="84" t="s">
        <v>3259</v>
      </c>
      <c r="B660" s="84">
        <v>4</v>
      </c>
      <c r="C660" s="122">
        <v>0.004036985501446394</v>
      </c>
      <c r="D660" s="84" t="s">
        <v>2561</v>
      </c>
      <c r="E660" s="84" t="b">
        <v>0</v>
      </c>
      <c r="F660" s="84" t="b">
        <v>0</v>
      </c>
      <c r="G660" s="84" t="b">
        <v>0</v>
      </c>
    </row>
    <row r="661" spans="1:7" ht="15">
      <c r="A661" s="84" t="s">
        <v>3291</v>
      </c>
      <c r="B661" s="84">
        <v>4</v>
      </c>
      <c r="C661" s="122">
        <v>0.004036985501446394</v>
      </c>
      <c r="D661" s="84" t="s">
        <v>2561</v>
      </c>
      <c r="E661" s="84" t="b">
        <v>0</v>
      </c>
      <c r="F661" s="84" t="b">
        <v>0</v>
      </c>
      <c r="G661" s="84" t="b">
        <v>0</v>
      </c>
    </row>
    <row r="662" spans="1:7" ht="15">
      <c r="A662" s="84" t="s">
        <v>267</v>
      </c>
      <c r="B662" s="84">
        <v>4</v>
      </c>
      <c r="C662" s="122">
        <v>0.004036985501446394</v>
      </c>
      <c r="D662" s="84" t="s">
        <v>2561</v>
      </c>
      <c r="E662" s="84" t="b">
        <v>0</v>
      </c>
      <c r="F662" s="84" t="b">
        <v>0</v>
      </c>
      <c r="G662" s="84" t="b">
        <v>0</v>
      </c>
    </row>
    <row r="663" spans="1:7" ht="15">
      <c r="A663" s="84" t="s">
        <v>3302</v>
      </c>
      <c r="B663" s="84">
        <v>4</v>
      </c>
      <c r="C663" s="122">
        <v>0.004036985501446394</v>
      </c>
      <c r="D663" s="84" t="s">
        <v>2561</v>
      </c>
      <c r="E663" s="84" t="b">
        <v>0</v>
      </c>
      <c r="F663" s="84" t="b">
        <v>0</v>
      </c>
      <c r="G663" s="84" t="b">
        <v>0</v>
      </c>
    </row>
    <row r="664" spans="1:7" ht="15">
      <c r="A664" s="84" t="s">
        <v>3232</v>
      </c>
      <c r="B664" s="84">
        <v>4</v>
      </c>
      <c r="C664" s="122">
        <v>0.004036985501446394</v>
      </c>
      <c r="D664" s="84" t="s">
        <v>2561</v>
      </c>
      <c r="E664" s="84" t="b">
        <v>0</v>
      </c>
      <c r="F664" s="84" t="b">
        <v>0</v>
      </c>
      <c r="G664" s="84" t="b">
        <v>0</v>
      </c>
    </row>
    <row r="665" spans="1:7" ht="15">
      <c r="A665" s="84" t="s">
        <v>3217</v>
      </c>
      <c r="B665" s="84">
        <v>4</v>
      </c>
      <c r="C665" s="122">
        <v>0.004036985501446394</v>
      </c>
      <c r="D665" s="84" t="s">
        <v>2561</v>
      </c>
      <c r="E665" s="84" t="b">
        <v>0</v>
      </c>
      <c r="F665" s="84" t="b">
        <v>0</v>
      </c>
      <c r="G665" s="84" t="b">
        <v>0</v>
      </c>
    </row>
    <row r="666" spans="1:7" ht="15">
      <c r="A666" s="84" t="s">
        <v>3276</v>
      </c>
      <c r="B666" s="84">
        <v>4</v>
      </c>
      <c r="C666" s="122">
        <v>0.004036985501446394</v>
      </c>
      <c r="D666" s="84" t="s">
        <v>2561</v>
      </c>
      <c r="E666" s="84" t="b">
        <v>1</v>
      </c>
      <c r="F666" s="84" t="b">
        <v>0</v>
      </c>
      <c r="G666" s="84" t="b">
        <v>0</v>
      </c>
    </row>
    <row r="667" spans="1:7" ht="15">
      <c r="A667" s="84" t="s">
        <v>3274</v>
      </c>
      <c r="B667" s="84">
        <v>4</v>
      </c>
      <c r="C667" s="122">
        <v>0.004036985501446394</v>
      </c>
      <c r="D667" s="84" t="s">
        <v>2561</v>
      </c>
      <c r="E667" s="84" t="b">
        <v>1</v>
      </c>
      <c r="F667" s="84" t="b">
        <v>0</v>
      </c>
      <c r="G667" s="84" t="b">
        <v>0</v>
      </c>
    </row>
    <row r="668" spans="1:7" ht="15">
      <c r="A668" s="84" t="s">
        <v>3254</v>
      </c>
      <c r="B668" s="84">
        <v>4</v>
      </c>
      <c r="C668" s="122">
        <v>0.004036985501446394</v>
      </c>
      <c r="D668" s="84" t="s">
        <v>2561</v>
      </c>
      <c r="E668" s="84" t="b">
        <v>1</v>
      </c>
      <c r="F668" s="84" t="b">
        <v>0</v>
      </c>
      <c r="G668" s="84" t="b">
        <v>0</v>
      </c>
    </row>
    <row r="669" spans="1:7" ht="15">
      <c r="A669" s="84" t="s">
        <v>3278</v>
      </c>
      <c r="B669" s="84">
        <v>4</v>
      </c>
      <c r="C669" s="122">
        <v>0.004036985501446394</v>
      </c>
      <c r="D669" s="84" t="s">
        <v>2561</v>
      </c>
      <c r="E669" s="84" t="b">
        <v>0</v>
      </c>
      <c r="F669" s="84" t="b">
        <v>0</v>
      </c>
      <c r="G669" s="84" t="b">
        <v>0</v>
      </c>
    </row>
    <row r="670" spans="1:7" ht="15">
      <c r="A670" s="84" t="s">
        <v>3279</v>
      </c>
      <c r="B670" s="84">
        <v>4</v>
      </c>
      <c r="C670" s="122">
        <v>0.004036985501446394</v>
      </c>
      <c r="D670" s="84" t="s">
        <v>2561</v>
      </c>
      <c r="E670" s="84" t="b">
        <v>0</v>
      </c>
      <c r="F670" s="84" t="b">
        <v>0</v>
      </c>
      <c r="G670" s="84" t="b">
        <v>0</v>
      </c>
    </row>
    <row r="671" spans="1:7" ht="15">
      <c r="A671" s="84" t="s">
        <v>3246</v>
      </c>
      <c r="B671" s="84">
        <v>4</v>
      </c>
      <c r="C671" s="122">
        <v>0.004036985501446394</v>
      </c>
      <c r="D671" s="84" t="s">
        <v>2561</v>
      </c>
      <c r="E671" s="84" t="b">
        <v>0</v>
      </c>
      <c r="F671" s="84" t="b">
        <v>0</v>
      </c>
      <c r="G671" s="84" t="b">
        <v>0</v>
      </c>
    </row>
    <row r="672" spans="1:7" ht="15">
      <c r="A672" s="84" t="s">
        <v>3293</v>
      </c>
      <c r="B672" s="84">
        <v>4</v>
      </c>
      <c r="C672" s="122">
        <v>0.00438188194480954</v>
      </c>
      <c r="D672" s="84" t="s">
        <v>2561</v>
      </c>
      <c r="E672" s="84" t="b">
        <v>0</v>
      </c>
      <c r="F672" s="84" t="b">
        <v>0</v>
      </c>
      <c r="G672" s="84" t="b">
        <v>0</v>
      </c>
    </row>
    <row r="673" spans="1:7" ht="15">
      <c r="A673" s="84" t="s">
        <v>3286</v>
      </c>
      <c r="B673" s="84">
        <v>4</v>
      </c>
      <c r="C673" s="122">
        <v>0.004036985501446394</v>
      </c>
      <c r="D673" s="84" t="s">
        <v>2561</v>
      </c>
      <c r="E673" s="84" t="b">
        <v>0</v>
      </c>
      <c r="F673" s="84" t="b">
        <v>0</v>
      </c>
      <c r="G673" s="84" t="b">
        <v>0</v>
      </c>
    </row>
    <row r="674" spans="1:7" ht="15">
      <c r="A674" s="84" t="s">
        <v>3196</v>
      </c>
      <c r="B674" s="84">
        <v>4</v>
      </c>
      <c r="C674" s="122">
        <v>0.004036985501446394</v>
      </c>
      <c r="D674" s="84" t="s">
        <v>2561</v>
      </c>
      <c r="E674" s="84" t="b">
        <v>0</v>
      </c>
      <c r="F674" s="84" t="b">
        <v>0</v>
      </c>
      <c r="G674" s="84" t="b">
        <v>0</v>
      </c>
    </row>
    <row r="675" spans="1:7" ht="15">
      <c r="A675" s="84" t="s">
        <v>3256</v>
      </c>
      <c r="B675" s="84">
        <v>4</v>
      </c>
      <c r="C675" s="122">
        <v>0.004036985501446394</v>
      </c>
      <c r="D675" s="84" t="s">
        <v>2561</v>
      </c>
      <c r="E675" s="84" t="b">
        <v>0</v>
      </c>
      <c r="F675" s="84" t="b">
        <v>0</v>
      </c>
      <c r="G675" s="84" t="b">
        <v>0</v>
      </c>
    </row>
    <row r="676" spans="1:7" ht="15">
      <c r="A676" s="84" t="s">
        <v>3297</v>
      </c>
      <c r="B676" s="84">
        <v>4</v>
      </c>
      <c r="C676" s="122">
        <v>0.004036985501446394</v>
      </c>
      <c r="D676" s="84" t="s">
        <v>2561</v>
      </c>
      <c r="E676" s="84" t="b">
        <v>1</v>
      </c>
      <c r="F676" s="84" t="b">
        <v>0</v>
      </c>
      <c r="G676" s="84" t="b">
        <v>0</v>
      </c>
    </row>
    <row r="677" spans="1:7" ht="15">
      <c r="A677" s="84" t="s">
        <v>3298</v>
      </c>
      <c r="B677" s="84">
        <v>4</v>
      </c>
      <c r="C677" s="122">
        <v>0.004036985501446394</v>
      </c>
      <c r="D677" s="84" t="s">
        <v>2561</v>
      </c>
      <c r="E677" s="84" t="b">
        <v>0</v>
      </c>
      <c r="F677" s="84" t="b">
        <v>0</v>
      </c>
      <c r="G677" s="84" t="b">
        <v>0</v>
      </c>
    </row>
    <row r="678" spans="1:7" ht="15">
      <c r="A678" s="84" t="s">
        <v>3257</v>
      </c>
      <c r="B678" s="84">
        <v>4</v>
      </c>
      <c r="C678" s="122">
        <v>0.004036985501446394</v>
      </c>
      <c r="D678" s="84" t="s">
        <v>2561</v>
      </c>
      <c r="E678" s="84" t="b">
        <v>0</v>
      </c>
      <c r="F678" s="84" t="b">
        <v>0</v>
      </c>
      <c r="G678" s="84" t="b">
        <v>0</v>
      </c>
    </row>
    <row r="679" spans="1:7" ht="15">
      <c r="A679" s="84" t="s">
        <v>288</v>
      </c>
      <c r="B679" s="84">
        <v>4</v>
      </c>
      <c r="C679" s="122">
        <v>0.004036985501446394</v>
      </c>
      <c r="D679" s="84" t="s">
        <v>2561</v>
      </c>
      <c r="E679" s="84" t="b">
        <v>0</v>
      </c>
      <c r="F679" s="84" t="b">
        <v>0</v>
      </c>
      <c r="G679" s="84" t="b">
        <v>0</v>
      </c>
    </row>
    <row r="680" spans="1:7" ht="15">
      <c r="A680" s="84" t="s">
        <v>3244</v>
      </c>
      <c r="B680" s="84">
        <v>4</v>
      </c>
      <c r="C680" s="122">
        <v>0.00438188194480954</v>
      </c>
      <c r="D680" s="84" t="s">
        <v>2561</v>
      </c>
      <c r="E680" s="84" t="b">
        <v>0</v>
      </c>
      <c r="F680" s="84" t="b">
        <v>0</v>
      </c>
      <c r="G680" s="84" t="b">
        <v>0</v>
      </c>
    </row>
    <row r="681" spans="1:7" ht="15">
      <c r="A681" s="84" t="s">
        <v>3175</v>
      </c>
      <c r="B681" s="84">
        <v>4</v>
      </c>
      <c r="C681" s="122">
        <v>0.004036985501446394</v>
      </c>
      <c r="D681" s="84" t="s">
        <v>2561</v>
      </c>
      <c r="E681" s="84" t="b">
        <v>0</v>
      </c>
      <c r="F681" s="84" t="b">
        <v>0</v>
      </c>
      <c r="G681" s="84" t="b">
        <v>0</v>
      </c>
    </row>
    <row r="682" spans="1:7" ht="15">
      <c r="A682" s="84" t="s">
        <v>3253</v>
      </c>
      <c r="B682" s="84">
        <v>4</v>
      </c>
      <c r="C682" s="122">
        <v>0.0048679861796078324</v>
      </c>
      <c r="D682" s="84" t="s">
        <v>2561</v>
      </c>
      <c r="E682" s="84" t="b">
        <v>0</v>
      </c>
      <c r="F682" s="84" t="b">
        <v>0</v>
      </c>
      <c r="G682" s="84" t="b">
        <v>0</v>
      </c>
    </row>
    <row r="683" spans="1:7" ht="15">
      <c r="A683" s="84" t="s">
        <v>3271</v>
      </c>
      <c r="B683" s="84">
        <v>3</v>
      </c>
      <c r="C683" s="122">
        <v>0.0032864114586071557</v>
      </c>
      <c r="D683" s="84" t="s">
        <v>2561</v>
      </c>
      <c r="E683" s="84" t="b">
        <v>0</v>
      </c>
      <c r="F683" s="84" t="b">
        <v>0</v>
      </c>
      <c r="G683" s="84" t="b">
        <v>0</v>
      </c>
    </row>
    <row r="684" spans="1:7" ht="15">
      <c r="A684" s="84" t="s">
        <v>3277</v>
      </c>
      <c r="B684" s="84">
        <v>3</v>
      </c>
      <c r="C684" s="122">
        <v>0.0032864114586071557</v>
      </c>
      <c r="D684" s="84" t="s">
        <v>2561</v>
      </c>
      <c r="E684" s="84" t="b">
        <v>0</v>
      </c>
      <c r="F684" s="84" t="b">
        <v>0</v>
      </c>
      <c r="G684" s="84" t="b">
        <v>0</v>
      </c>
    </row>
    <row r="685" spans="1:7" ht="15">
      <c r="A685" s="84" t="s">
        <v>3328</v>
      </c>
      <c r="B685" s="84">
        <v>3</v>
      </c>
      <c r="C685" s="122">
        <v>0.0032864114586071557</v>
      </c>
      <c r="D685" s="84" t="s">
        <v>2561</v>
      </c>
      <c r="E685" s="84" t="b">
        <v>1</v>
      </c>
      <c r="F685" s="84" t="b">
        <v>0</v>
      </c>
      <c r="G685" s="84" t="b">
        <v>0</v>
      </c>
    </row>
    <row r="686" spans="1:7" ht="15">
      <c r="A686" s="84" t="s">
        <v>247</v>
      </c>
      <c r="B686" s="84">
        <v>3</v>
      </c>
      <c r="C686" s="122">
        <v>0.0036509896347058745</v>
      </c>
      <c r="D686" s="84" t="s">
        <v>2561</v>
      </c>
      <c r="E686" s="84" t="b">
        <v>0</v>
      </c>
      <c r="F686" s="84" t="b">
        <v>0</v>
      </c>
      <c r="G686" s="84" t="b">
        <v>0</v>
      </c>
    </row>
    <row r="687" spans="1:7" ht="15">
      <c r="A687" s="84" t="s">
        <v>296</v>
      </c>
      <c r="B687" s="84">
        <v>3</v>
      </c>
      <c r="C687" s="122">
        <v>0.0032864114586071557</v>
      </c>
      <c r="D687" s="84" t="s">
        <v>2561</v>
      </c>
      <c r="E687" s="84" t="b">
        <v>0</v>
      </c>
      <c r="F687" s="84" t="b">
        <v>0</v>
      </c>
      <c r="G687" s="84" t="b">
        <v>0</v>
      </c>
    </row>
    <row r="688" spans="1:7" ht="15">
      <c r="A688" s="84" t="s">
        <v>3318</v>
      </c>
      <c r="B688" s="84">
        <v>3</v>
      </c>
      <c r="C688" s="122">
        <v>0.0032864114586071557</v>
      </c>
      <c r="D688" s="84" t="s">
        <v>2561</v>
      </c>
      <c r="E688" s="84" t="b">
        <v>0</v>
      </c>
      <c r="F688" s="84" t="b">
        <v>0</v>
      </c>
      <c r="G688" s="84" t="b">
        <v>0</v>
      </c>
    </row>
    <row r="689" spans="1:7" ht="15">
      <c r="A689" s="84" t="s">
        <v>3339</v>
      </c>
      <c r="B689" s="84">
        <v>3</v>
      </c>
      <c r="C689" s="122">
        <v>0.0032864114586071557</v>
      </c>
      <c r="D689" s="84" t="s">
        <v>2561</v>
      </c>
      <c r="E689" s="84" t="b">
        <v>0</v>
      </c>
      <c r="F689" s="84" t="b">
        <v>0</v>
      </c>
      <c r="G689" s="84" t="b">
        <v>0</v>
      </c>
    </row>
    <row r="690" spans="1:7" ht="15">
      <c r="A690" s="84" t="s">
        <v>3366</v>
      </c>
      <c r="B690" s="84">
        <v>3</v>
      </c>
      <c r="C690" s="122">
        <v>0.0032864114586071557</v>
      </c>
      <c r="D690" s="84" t="s">
        <v>2561</v>
      </c>
      <c r="E690" s="84" t="b">
        <v>0</v>
      </c>
      <c r="F690" s="84" t="b">
        <v>0</v>
      </c>
      <c r="G690" s="84" t="b">
        <v>0</v>
      </c>
    </row>
    <row r="691" spans="1:7" ht="15">
      <c r="A691" s="84" t="s">
        <v>3367</v>
      </c>
      <c r="B691" s="84">
        <v>3</v>
      </c>
      <c r="C691" s="122">
        <v>0.0032864114586071557</v>
      </c>
      <c r="D691" s="84" t="s">
        <v>2561</v>
      </c>
      <c r="E691" s="84" t="b">
        <v>0</v>
      </c>
      <c r="F691" s="84" t="b">
        <v>0</v>
      </c>
      <c r="G691" s="84" t="b">
        <v>0</v>
      </c>
    </row>
    <row r="692" spans="1:7" ht="15">
      <c r="A692" s="84" t="s">
        <v>3368</v>
      </c>
      <c r="B692" s="84">
        <v>3</v>
      </c>
      <c r="C692" s="122">
        <v>0.0032864114586071557</v>
      </c>
      <c r="D692" s="84" t="s">
        <v>2561</v>
      </c>
      <c r="E692" s="84" t="b">
        <v>0</v>
      </c>
      <c r="F692" s="84" t="b">
        <v>0</v>
      </c>
      <c r="G692" s="84" t="b">
        <v>0</v>
      </c>
    </row>
    <row r="693" spans="1:7" ht="15">
      <c r="A693" s="84" t="s">
        <v>3369</v>
      </c>
      <c r="B693" s="84">
        <v>3</v>
      </c>
      <c r="C693" s="122">
        <v>0.0032864114586071557</v>
      </c>
      <c r="D693" s="84" t="s">
        <v>2561</v>
      </c>
      <c r="E693" s="84" t="b">
        <v>0</v>
      </c>
      <c r="F693" s="84" t="b">
        <v>0</v>
      </c>
      <c r="G693" s="84" t="b">
        <v>0</v>
      </c>
    </row>
    <row r="694" spans="1:7" ht="15">
      <c r="A694" s="84" t="s">
        <v>3322</v>
      </c>
      <c r="B694" s="84">
        <v>3</v>
      </c>
      <c r="C694" s="122">
        <v>0.0032864114586071557</v>
      </c>
      <c r="D694" s="84" t="s">
        <v>2561</v>
      </c>
      <c r="E694" s="84" t="b">
        <v>0</v>
      </c>
      <c r="F694" s="84" t="b">
        <v>0</v>
      </c>
      <c r="G694" s="84" t="b">
        <v>0</v>
      </c>
    </row>
    <row r="695" spans="1:7" ht="15">
      <c r="A695" s="84" t="s">
        <v>3285</v>
      </c>
      <c r="B695" s="84">
        <v>3</v>
      </c>
      <c r="C695" s="122">
        <v>0.0036509896347058745</v>
      </c>
      <c r="D695" s="84" t="s">
        <v>2561</v>
      </c>
      <c r="E695" s="84" t="b">
        <v>0</v>
      </c>
      <c r="F695" s="84" t="b">
        <v>0</v>
      </c>
      <c r="G695" s="84" t="b">
        <v>0</v>
      </c>
    </row>
    <row r="696" spans="1:7" ht="15">
      <c r="A696" s="84" t="s">
        <v>2747</v>
      </c>
      <c r="B696" s="84">
        <v>3</v>
      </c>
      <c r="C696" s="122">
        <v>0.0032864114586071557</v>
      </c>
      <c r="D696" s="84" t="s">
        <v>2561</v>
      </c>
      <c r="E696" s="84" t="b">
        <v>0</v>
      </c>
      <c r="F696" s="84" t="b">
        <v>0</v>
      </c>
      <c r="G696" s="84" t="b">
        <v>0</v>
      </c>
    </row>
    <row r="697" spans="1:7" ht="15">
      <c r="A697" s="84" t="s">
        <v>3203</v>
      </c>
      <c r="B697" s="84">
        <v>3</v>
      </c>
      <c r="C697" s="122">
        <v>0.0032864114586071557</v>
      </c>
      <c r="D697" s="84" t="s">
        <v>2561</v>
      </c>
      <c r="E697" s="84" t="b">
        <v>0</v>
      </c>
      <c r="F697" s="84" t="b">
        <v>0</v>
      </c>
      <c r="G697" s="84" t="b">
        <v>0</v>
      </c>
    </row>
    <row r="698" spans="1:7" ht="15">
      <c r="A698" s="84" t="s">
        <v>3330</v>
      </c>
      <c r="B698" s="84">
        <v>3</v>
      </c>
      <c r="C698" s="122">
        <v>0.0032864114586071557</v>
      </c>
      <c r="D698" s="84" t="s">
        <v>2561</v>
      </c>
      <c r="E698" s="84" t="b">
        <v>0</v>
      </c>
      <c r="F698" s="84" t="b">
        <v>0</v>
      </c>
      <c r="G698" s="84" t="b">
        <v>0</v>
      </c>
    </row>
    <row r="699" spans="1:7" ht="15">
      <c r="A699" s="84" t="s">
        <v>3166</v>
      </c>
      <c r="B699" s="84">
        <v>3</v>
      </c>
      <c r="C699" s="122">
        <v>0.0032864114586071557</v>
      </c>
      <c r="D699" s="84" t="s">
        <v>2561</v>
      </c>
      <c r="E699" s="84" t="b">
        <v>1</v>
      </c>
      <c r="F699" s="84" t="b">
        <v>0</v>
      </c>
      <c r="G699" s="84" t="b">
        <v>0</v>
      </c>
    </row>
    <row r="700" spans="1:7" ht="15">
      <c r="A700" s="84" t="s">
        <v>3186</v>
      </c>
      <c r="B700" s="84">
        <v>3</v>
      </c>
      <c r="C700" s="122">
        <v>0.0032864114586071557</v>
      </c>
      <c r="D700" s="84" t="s">
        <v>2561</v>
      </c>
      <c r="E700" s="84" t="b">
        <v>0</v>
      </c>
      <c r="F700" s="84" t="b">
        <v>0</v>
      </c>
      <c r="G700" s="84" t="b">
        <v>0</v>
      </c>
    </row>
    <row r="701" spans="1:7" ht="15">
      <c r="A701" s="84" t="s">
        <v>3323</v>
      </c>
      <c r="B701" s="84">
        <v>3</v>
      </c>
      <c r="C701" s="122">
        <v>0.0032864114586071557</v>
      </c>
      <c r="D701" s="84" t="s">
        <v>2561</v>
      </c>
      <c r="E701" s="84" t="b">
        <v>0</v>
      </c>
      <c r="F701" s="84" t="b">
        <v>0</v>
      </c>
      <c r="G701" s="84" t="b">
        <v>0</v>
      </c>
    </row>
    <row r="702" spans="1:7" ht="15">
      <c r="A702" s="84" t="s">
        <v>3324</v>
      </c>
      <c r="B702" s="84">
        <v>3</v>
      </c>
      <c r="C702" s="122">
        <v>0.0032864114586071557</v>
      </c>
      <c r="D702" s="84" t="s">
        <v>2561</v>
      </c>
      <c r="E702" s="84" t="b">
        <v>0</v>
      </c>
      <c r="F702" s="84" t="b">
        <v>0</v>
      </c>
      <c r="G702" s="84" t="b">
        <v>0</v>
      </c>
    </row>
    <row r="703" spans="1:7" ht="15">
      <c r="A703" s="84" t="s">
        <v>3353</v>
      </c>
      <c r="B703" s="84">
        <v>3</v>
      </c>
      <c r="C703" s="122">
        <v>0.0032864114586071557</v>
      </c>
      <c r="D703" s="84" t="s">
        <v>2561</v>
      </c>
      <c r="E703" s="84" t="b">
        <v>0</v>
      </c>
      <c r="F703" s="84" t="b">
        <v>0</v>
      </c>
      <c r="G703" s="84" t="b">
        <v>0</v>
      </c>
    </row>
    <row r="704" spans="1:7" ht="15">
      <c r="A704" s="84" t="s">
        <v>3356</v>
      </c>
      <c r="B704" s="84">
        <v>3</v>
      </c>
      <c r="C704" s="122">
        <v>0.0032864114586071557</v>
      </c>
      <c r="D704" s="84" t="s">
        <v>2561</v>
      </c>
      <c r="E704" s="84" t="b">
        <v>0</v>
      </c>
      <c r="F704" s="84" t="b">
        <v>0</v>
      </c>
      <c r="G704" s="84" t="b">
        <v>0</v>
      </c>
    </row>
    <row r="705" spans="1:7" ht="15">
      <c r="A705" s="84" t="s">
        <v>3354</v>
      </c>
      <c r="B705" s="84">
        <v>3</v>
      </c>
      <c r="C705" s="122">
        <v>0.0036509896347058745</v>
      </c>
      <c r="D705" s="84" t="s">
        <v>2561</v>
      </c>
      <c r="E705" s="84" t="b">
        <v>0</v>
      </c>
      <c r="F705" s="84" t="b">
        <v>0</v>
      </c>
      <c r="G705" s="84" t="b">
        <v>0</v>
      </c>
    </row>
    <row r="706" spans="1:7" ht="15">
      <c r="A706" s="84" t="s">
        <v>3220</v>
      </c>
      <c r="B706" s="84">
        <v>3</v>
      </c>
      <c r="C706" s="122">
        <v>0.0032864114586071557</v>
      </c>
      <c r="D706" s="84" t="s">
        <v>2561</v>
      </c>
      <c r="E706" s="84" t="b">
        <v>0</v>
      </c>
      <c r="F706" s="84" t="b">
        <v>0</v>
      </c>
      <c r="G706" s="84" t="b">
        <v>0</v>
      </c>
    </row>
    <row r="707" spans="1:7" ht="15">
      <c r="A707" s="84" t="s">
        <v>3346</v>
      </c>
      <c r="B707" s="84">
        <v>3</v>
      </c>
      <c r="C707" s="122">
        <v>0.0032864114586071557</v>
      </c>
      <c r="D707" s="84" t="s">
        <v>2561</v>
      </c>
      <c r="E707" s="84" t="b">
        <v>0</v>
      </c>
      <c r="F707" s="84" t="b">
        <v>0</v>
      </c>
      <c r="G707" s="84" t="b">
        <v>0</v>
      </c>
    </row>
    <row r="708" spans="1:7" ht="15">
      <c r="A708" s="84" t="s">
        <v>3348</v>
      </c>
      <c r="B708" s="84">
        <v>3</v>
      </c>
      <c r="C708" s="122">
        <v>0.0036509896347058745</v>
      </c>
      <c r="D708" s="84" t="s">
        <v>2561</v>
      </c>
      <c r="E708" s="84" t="b">
        <v>1</v>
      </c>
      <c r="F708" s="84" t="b">
        <v>0</v>
      </c>
      <c r="G708" s="84" t="b">
        <v>0</v>
      </c>
    </row>
    <row r="709" spans="1:7" ht="15">
      <c r="A709" s="84" t="s">
        <v>3319</v>
      </c>
      <c r="B709" s="84">
        <v>3</v>
      </c>
      <c r="C709" s="122">
        <v>0.0036509896347058745</v>
      </c>
      <c r="D709" s="84" t="s">
        <v>2561</v>
      </c>
      <c r="E709" s="84" t="b">
        <v>0</v>
      </c>
      <c r="F709" s="84" t="b">
        <v>0</v>
      </c>
      <c r="G709" s="84" t="b">
        <v>0</v>
      </c>
    </row>
    <row r="710" spans="1:7" ht="15">
      <c r="A710" s="84" t="s">
        <v>3273</v>
      </c>
      <c r="B710" s="84">
        <v>3</v>
      </c>
      <c r="C710" s="122">
        <v>0.0032864114586071557</v>
      </c>
      <c r="D710" s="84" t="s">
        <v>2561</v>
      </c>
      <c r="E710" s="84" t="b">
        <v>0</v>
      </c>
      <c r="F710" s="84" t="b">
        <v>0</v>
      </c>
      <c r="G710" s="84" t="b">
        <v>0</v>
      </c>
    </row>
    <row r="711" spans="1:7" ht="15">
      <c r="A711" s="84" t="s">
        <v>777</v>
      </c>
      <c r="B711" s="84">
        <v>3</v>
      </c>
      <c r="C711" s="122">
        <v>0.0032864114586071557</v>
      </c>
      <c r="D711" s="84" t="s">
        <v>2561</v>
      </c>
      <c r="E711" s="84" t="b">
        <v>0</v>
      </c>
      <c r="F711" s="84" t="b">
        <v>0</v>
      </c>
      <c r="G711" s="84" t="b">
        <v>0</v>
      </c>
    </row>
    <row r="712" spans="1:7" ht="15">
      <c r="A712" s="84" t="s">
        <v>3331</v>
      </c>
      <c r="B712" s="84">
        <v>3</v>
      </c>
      <c r="C712" s="122">
        <v>0.0032864114586071557</v>
      </c>
      <c r="D712" s="84" t="s">
        <v>2561</v>
      </c>
      <c r="E712" s="84" t="b">
        <v>0</v>
      </c>
      <c r="F712" s="84" t="b">
        <v>0</v>
      </c>
      <c r="G712" s="84" t="b">
        <v>0</v>
      </c>
    </row>
    <row r="713" spans="1:7" ht="15">
      <c r="A713" s="84" t="s">
        <v>3340</v>
      </c>
      <c r="B713" s="84">
        <v>3</v>
      </c>
      <c r="C713" s="122">
        <v>0.0032864114586071557</v>
      </c>
      <c r="D713" s="84" t="s">
        <v>2561</v>
      </c>
      <c r="E713" s="84" t="b">
        <v>0</v>
      </c>
      <c r="F713" s="84" t="b">
        <v>0</v>
      </c>
      <c r="G713" s="84" t="b">
        <v>0</v>
      </c>
    </row>
    <row r="714" spans="1:7" ht="15">
      <c r="A714" s="84" t="s">
        <v>3295</v>
      </c>
      <c r="B714" s="84">
        <v>3</v>
      </c>
      <c r="C714" s="122">
        <v>0.0032864114586071557</v>
      </c>
      <c r="D714" s="84" t="s">
        <v>2561</v>
      </c>
      <c r="E714" s="84" t="b">
        <v>0</v>
      </c>
      <c r="F714" s="84" t="b">
        <v>0</v>
      </c>
      <c r="G714" s="84" t="b">
        <v>0</v>
      </c>
    </row>
    <row r="715" spans="1:7" ht="15">
      <c r="A715" s="84" t="s">
        <v>3326</v>
      </c>
      <c r="B715" s="84">
        <v>3</v>
      </c>
      <c r="C715" s="122">
        <v>0.0032864114586071557</v>
      </c>
      <c r="D715" s="84" t="s">
        <v>2561</v>
      </c>
      <c r="E715" s="84" t="b">
        <v>0</v>
      </c>
      <c r="F715" s="84" t="b">
        <v>0</v>
      </c>
      <c r="G715" s="84" t="b">
        <v>0</v>
      </c>
    </row>
    <row r="716" spans="1:7" ht="15">
      <c r="A716" s="84" t="s">
        <v>3288</v>
      </c>
      <c r="B716" s="84">
        <v>3</v>
      </c>
      <c r="C716" s="122">
        <v>0.0032864114586071557</v>
      </c>
      <c r="D716" s="84" t="s">
        <v>2561</v>
      </c>
      <c r="E716" s="84" t="b">
        <v>0</v>
      </c>
      <c r="F716" s="84" t="b">
        <v>0</v>
      </c>
      <c r="G716" s="84" t="b">
        <v>0</v>
      </c>
    </row>
    <row r="717" spans="1:7" ht="15">
      <c r="A717" s="84" t="s">
        <v>3334</v>
      </c>
      <c r="B717" s="84">
        <v>3</v>
      </c>
      <c r="C717" s="122">
        <v>0.0032864114586071557</v>
      </c>
      <c r="D717" s="84" t="s">
        <v>2561</v>
      </c>
      <c r="E717" s="84" t="b">
        <v>0</v>
      </c>
      <c r="F717" s="84" t="b">
        <v>1</v>
      </c>
      <c r="G717" s="84" t="b">
        <v>0</v>
      </c>
    </row>
    <row r="718" spans="1:7" ht="15">
      <c r="A718" s="84" t="s">
        <v>3335</v>
      </c>
      <c r="B718" s="84">
        <v>3</v>
      </c>
      <c r="C718" s="122">
        <v>0.0032864114586071557</v>
      </c>
      <c r="D718" s="84" t="s">
        <v>2561</v>
      </c>
      <c r="E718" s="84" t="b">
        <v>0</v>
      </c>
      <c r="F718" s="84" t="b">
        <v>0</v>
      </c>
      <c r="G718" s="84" t="b">
        <v>0</v>
      </c>
    </row>
    <row r="719" spans="1:7" ht="15">
      <c r="A719" s="84" t="s">
        <v>3332</v>
      </c>
      <c r="B719" s="84">
        <v>3</v>
      </c>
      <c r="C719" s="122">
        <v>0.0032864114586071557</v>
      </c>
      <c r="D719" s="84" t="s">
        <v>2561</v>
      </c>
      <c r="E719" s="84" t="b">
        <v>0</v>
      </c>
      <c r="F719" s="84" t="b">
        <v>0</v>
      </c>
      <c r="G719" s="84" t="b">
        <v>0</v>
      </c>
    </row>
    <row r="720" spans="1:7" ht="15">
      <c r="A720" s="84" t="s">
        <v>3289</v>
      </c>
      <c r="B720" s="84">
        <v>3</v>
      </c>
      <c r="C720" s="122">
        <v>0.0036509896347058745</v>
      </c>
      <c r="D720" s="84" t="s">
        <v>2561</v>
      </c>
      <c r="E720" s="84" t="b">
        <v>0</v>
      </c>
      <c r="F720" s="84" t="b">
        <v>0</v>
      </c>
      <c r="G720" s="84" t="b">
        <v>0</v>
      </c>
    </row>
    <row r="721" spans="1:7" ht="15">
      <c r="A721" s="84" t="s">
        <v>3181</v>
      </c>
      <c r="B721" s="84">
        <v>3</v>
      </c>
      <c r="C721" s="122">
        <v>0.0032864114586071557</v>
      </c>
      <c r="D721" s="84" t="s">
        <v>2561</v>
      </c>
      <c r="E721" s="84" t="b">
        <v>0</v>
      </c>
      <c r="F721" s="84" t="b">
        <v>0</v>
      </c>
      <c r="G721" s="84" t="b">
        <v>0</v>
      </c>
    </row>
    <row r="722" spans="1:7" ht="15">
      <c r="A722" s="84" t="s">
        <v>3219</v>
      </c>
      <c r="B722" s="84">
        <v>3</v>
      </c>
      <c r="C722" s="122">
        <v>0.0032864114586071557</v>
      </c>
      <c r="D722" s="84" t="s">
        <v>2561</v>
      </c>
      <c r="E722" s="84" t="b">
        <v>0</v>
      </c>
      <c r="F722" s="84" t="b">
        <v>0</v>
      </c>
      <c r="G722" s="84" t="b">
        <v>0</v>
      </c>
    </row>
    <row r="723" spans="1:7" ht="15">
      <c r="A723" s="84" t="s">
        <v>291</v>
      </c>
      <c r="B723" s="84">
        <v>3</v>
      </c>
      <c r="C723" s="122">
        <v>0.0032864114586071557</v>
      </c>
      <c r="D723" s="84" t="s">
        <v>2561</v>
      </c>
      <c r="E723" s="84" t="b">
        <v>0</v>
      </c>
      <c r="F723" s="84" t="b">
        <v>0</v>
      </c>
      <c r="G723" s="84" t="b">
        <v>0</v>
      </c>
    </row>
    <row r="724" spans="1:7" ht="15">
      <c r="A724" s="84" t="s">
        <v>292</v>
      </c>
      <c r="B724" s="84">
        <v>3</v>
      </c>
      <c r="C724" s="122">
        <v>0.0032864114586071557</v>
      </c>
      <c r="D724" s="84" t="s">
        <v>2561</v>
      </c>
      <c r="E724" s="84" t="b">
        <v>0</v>
      </c>
      <c r="F724" s="84" t="b">
        <v>0</v>
      </c>
      <c r="G724" s="84" t="b">
        <v>0</v>
      </c>
    </row>
    <row r="725" spans="1:7" ht="15">
      <c r="A725" s="84" t="s">
        <v>3245</v>
      </c>
      <c r="B725" s="84">
        <v>3</v>
      </c>
      <c r="C725" s="122">
        <v>0.0032864114586071557</v>
      </c>
      <c r="D725" s="84" t="s">
        <v>2561</v>
      </c>
      <c r="E725" s="84" t="b">
        <v>1</v>
      </c>
      <c r="F725" s="84" t="b">
        <v>0</v>
      </c>
      <c r="G725" s="84" t="b">
        <v>0</v>
      </c>
    </row>
    <row r="726" spans="1:7" ht="15">
      <c r="A726" s="84" t="s">
        <v>3250</v>
      </c>
      <c r="B726" s="84">
        <v>3</v>
      </c>
      <c r="C726" s="122">
        <v>0.0032864114586071557</v>
      </c>
      <c r="D726" s="84" t="s">
        <v>2561</v>
      </c>
      <c r="E726" s="84" t="b">
        <v>0</v>
      </c>
      <c r="F726" s="84" t="b">
        <v>0</v>
      </c>
      <c r="G726" s="84" t="b">
        <v>0</v>
      </c>
    </row>
    <row r="727" spans="1:7" ht="15">
      <c r="A727" s="84" t="s">
        <v>3258</v>
      </c>
      <c r="B727" s="84">
        <v>3</v>
      </c>
      <c r="C727" s="122">
        <v>0.0036509896347058745</v>
      </c>
      <c r="D727" s="84" t="s">
        <v>2561</v>
      </c>
      <c r="E727" s="84" t="b">
        <v>0</v>
      </c>
      <c r="F727" s="84" t="b">
        <v>0</v>
      </c>
      <c r="G727" s="84" t="b">
        <v>0</v>
      </c>
    </row>
    <row r="728" spans="1:7" ht="15">
      <c r="A728" s="84" t="s">
        <v>3357</v>
      </c>
      <c r="B728" s="84">
        <v>3</v>
      </c>
      <c r="C728" s="122">
        <v>0.004274240143326954</v>
      </c>
      <c r="D728" s="84" t="s">
        <v>2561</v>
      </c>
      <c r="E728" s="84" t="b">
        <v>1</v>
      </c>
      <c r="F728" s="84" t="b">
        <v>0</v>
      </c>
      <c r="G728" s="84" t="b">
        <v>0</v>
      </c>
    </row>
    <row r="729" spans="1:7" ht="15">
      <c r="A729" s="84" t="s">
        <v>293</v>
      </c>
      <c r="B729" s="84">
        <v>2</v>
      </c>
      <c r="C729" s="122">
        <v>0.0024339930898039162</v>
      </c>
      <c r="D729" s="84" t="s">
        <v>2561</v>
      </c>
      <c r="E729" s="84" t="b">
        <v>0</v>
      </c>
      <c r="F729" s="84" t="b">
        <v>0</v>
      </c>
      <c r="G729" s="84" t="b">
        <v>0</v>
      </c>
    </row>
    <row r="730" spans="1:7" ht="15">
      <c r="A730" s="84" t="s">
        <v>3396</v>
      </c>
      <c r="B730" s="84">
        <v>2</v>
      </c>
      <c r="C730" s="122">
        <v>0.0024339930898039162</v>
      </c>
      <c r="D730" s="84" t="s">
        <v>2561</v>
      </c>
      <c r="E730" s="84" t="b">
        <v>0</v>
      </c>
      <c r="F730" s="84" t="b">
        <v>0</v>
      </c>
      <c r="G730" s="84" t="b">
        <v>0</v>
      </c>
    </row>
    <row r="731" spans="1:7" ht="15">
      <c r="A731" s="84" t="s">
        <v>3397</v>
      </c>
      <c r="B731" s="84">
        <v>2</v>
      </c>
      <c r="C731" s="122">
        <v>0.0024339930898039162</v>
      </c>
      <c r="D731" s="84" t="s">
        <v>2561</v>
      </c>
      <c r="E731" s="84" t="b">
        <v>0</v>
      </c>
      <c r="F731" s="84" t="b">
        <v>0</v>
      </c>
      <c r="G731" s="84" t="b">
        <v>0</v>
      </c>
    </row>
    <row r="732" spans="1:7" ht="15">
      <c r="A732" s="84" t="s">
        <v>3398</v>
      </c>
      <c r="B732" s="84">
        <v>2</v>
      </c>
      <c r="C732" s="122">
        <v>0.0024339930898039162</v>
      </c>
      <c r="D732" s="84" t="s">
        <v>2561</v>
      </c>
      <c r="E732" s="84" t="b">
        <v>0</v>
      </c>
      <c r="F732" s="84" t="b">
        <v>0</v>
      </c>
      <c r="G732" s="84" t="b">
        <v>0</v>
      </c>
    </row>
    <row r="733" spans="1:7" ht="15">
      <c r="A733" s="84" t="s">
        <v>3399</v>
      </c>
      <c r="B733" s="84">
        <v>2</v>
      </c>
      <c r="C733" s="122">
        <v>0.0024339930898039162</v>
      </c>
      <c r="D733" s="84" t="s">
        <v>2561</v>
      </c>
      <c r="E733" s="84" t="b">
        <v>0</v>
      </c>
      <c r="F733" s="84" t="b">
        <v>0</v>
      </c>
      <c r="G733" s="84" t="b">
        <v>0</v>
      </c>
    </row>
    <row r="734" spans="1:7" ht="15">
      <c r="A734" s="84" t="s">
        <v>3400</v>
      </c>
      <c r="B734" s="84">
        <v>2</v>
      </c>
      <c r="C734" s="122">
        <v>0.0024339930898039162</v>
      </c>
      <c r="D734" s="84" t="s">
        <v>2561</v>
      </c>
      <c r="E734" s="84" t="b">
        <v>0</v>
      </c>
      <c r="F734" s="84" t="b">
        <v>0</v>
      </c>
      <c r="G734" s="84" t="b">
        <v>0</v>
      </c>
    </row>
    <row r="735" spans="1:7" ht="15">
      <c r="A735" s="84" t="s">
        <v>3401</v>
      </c>
      <c r="B735" s="84">
        <v>2</v>
      </c>
      <c r="C735" s="122">
        <v>0.0024339930898039162</v>
      </c>
      <c r="D735" s="84" t="s">
        <v>2561</v>
      </c>
      <c r="E735" s="84" t="b">
        <v>0</v>
      </c>
      <c r="F735" s="84" t="b">
        <v>0</v>
      </c>
      <c r="G735" s="84" t="b">
        <v>0</v>
      </c>
    </row>
    <row r="736" spans="1:7" ht="15">
      <c r="A736" s="84" t="s">
        <v>3402</v>
      </c>
      <c r="B736" s="84">
        <v>2</v>
      </c>
      <c r="C736" s="122">
        <v>0.0024339930898039162</v>
      </c>
      <c r="D736" s="84" t="s">
        <v>2561</v>
      </c>
      <c r="E736" s="84" t="b">
        <v>0</v>
      </c>
      <c r="F736" s="84" t="b">
        <v>0</v>
      </c>
      <c r="G736" s="84" t="b">
        <v>0</v>
      </c>
    </row>
    <row r="737" spans="1:7" ht="15">
      <c r="A737" s="84" t="s">
        <v>3500</v>
      </c>
      <c r="B737" s="84">
        <v>2</v>
      </c>
      <c r="C737" s="122">
        <v>0.0024339930898039162</v>
      </c>
      <c r="D737" s="84" t="s">
        <v>2561</v>
      </c>
      <c r="E737" s="84" t="b">
        <v>0</v>
      </c>
      <c r="F737" s="84" t="b">
        <v>0</v>
      </c>
      <c r="G737" s="84" t="b">
        <v>0</v>
      </c>
    </row>
    <row r="738" spans="1:7" ht="15">
      <c r="A738" s="84" t="s">
        <v>3470</v>
      </c>
      <c r="B738" s="84">
        <v>2</v>
      </c>
      <c r="C738" s="122">
        <v>0.0024339930898039162</v>
      </c>
      <c r="D738" s="84" t="s">
        <v>2561</v>
      </c>
      <c r="E738" s="84" t="b">
        <v>0</v>
      </c>
      <c r="F738" s="84" t="b">
        <v>0</v>
      </c>
      <c r="G738" s="84" t="b">
        <v>0</v>
      </c>
    </row>
    <row r="739" spans="1:7" ht="15">
      <c r="A739" s="84" t="s">
        <v>301</v>
      </c>
      <c r="B739" s="84">
        <v>2</v>
      </c>
      <c r="C739" s="122">
        <v>0.0024339930898039162</v>
      </c>
      <c r="D739" s="84" t="s">
        <v>2561</v>
      </c>
      <c r="E739" s="84" t="b">
        <v>0</v>
      </c>
      <c r="F739" s="84" t="b">
        <v>0</v>
      </c>
      <c r="G739" s="84" t="b">
        <v>0</v>
      </c>
    </row>
    <row r="740" spans="1:7" ht="15">
      <c r="A740" s="84" t="s">
        <v>3333</v>
      </c>
      <c r="B740" s="84">
        <v>2</v>
      </c>
      <c r="C740" s="122">
        <v>0.0024339930898039162</v>
      </c>
      <c r="D740" s="84" t="s">
        <v>2561</v>
      </c>
      <c r="E740" s="84" t="b">
        <v>0</v>
      </c>
      <c r="F740" s="84" t="b">
        <v>0</v>
      </c>
      <c r="G740" s="84" t="b">
        <v>0</v>
      </c>
    </row>
    <row r="741" spans="1:7" ht="15">
      <c r="A741" s="84" t="s">
        <v>3628</v>
      </c>
      <c r="B741" s="84">
        <v>2</v>
      </c>
      <c r="C741" s="122">
        <v>0.002849493428884636</v>
      </c>
      <c r="D741" s="84" t="s">
        <v>2561</v>
      </c>
      <c r="E741" s="84" t="b">
        <v>0</v>
      </c>
      <c r="F741" s="84" t="b">
        <v>0</v>
      </c>
      <c r="G741" s="84" t="b">
        <v>0</v>
      </c>
    </row>
    <row r="742" spans="1:7" ht="15">
      <c r="A742" s="84" t="s">
        <v>3629</v>
      </c>
      <c r="B742" s="84">
        <v>2</v>
      </c>
      <c r="C742" s="122">
        <v>0.002849493428884636</v>
      </c>
      <c r="D742" s="84" t="s">
        <v>2561</v>
      </c>
      <c r="E742" s="84" t="b">
        <v>0</v>
      </c>
      <c r="F742" s="84" t="b">
        <v>0</v>
      </c>
      <c r="G742" s="84" t="b">
        <v>0</v>
      </c>
    </row>
    <row r="743" spans="1:7" ht="15">
      <c r="A743" s="84" t="s">
        <v>3299</v>
      </c>
      <c r="B743" s="84">
        <v>2</v>
      </c>
      <c r="C743" s="122">
        <v>0.0024339930898039162</v>
      </c>
      <c r="D743" s="84" t="s">
        <v>2561</v>
      </c>
      <c r="E743" s="84" t="b">
        <v>0</v>
      </c>
      <c r="F743" s="84" t="b">
        <v>0</v>
      </c>
      <c r="G743" s="84" t="b">
        <v>0</v>
      </c>
    </row>
    <row r="744" spans="1:7" ht="15">
      <c r="A744" s="84" t="s">
        <v>3549</v>
      </c>
      <c r="B744" s="84">
        <v>2</v>
      </c>
      <c r="C744" s="122">
        <v>0.0024339930898039162</v>
      </c>
      <c r="D744" s="84" t="s">
        <v>2561</v>
      </c>
      <c r="E744" s="84" t="b">
        <v>0</v>
      </c>
      <c r="F744" s="84" t="b">
        <v>0</v>
      </c>
      <c r="G744" s="84" t="b">
        <v>0</v>
      </c>
    </row>
    <row r="745" spans="1:7" ht="15">
      <c r="A745" s="84" t="s">
        <v>3547</v>
      </c>
      <c r="B745" s="84">
        <v>2</v>
      </c>
      <c r="C745" s="122">
        <v>0.0024339930898039162</v>
      </c>
      <c r="D745" s="84" t="s">
        <v>2561</v>
      </c>
      <c r="E745" s="84" t="b">
        <v>0</v>
      </c>
      <c r="F745" s="84" t="b">
        <v>1</v>
      </c>
      <c r="G745" s="84" t="b">
        <v>0</v>
      </c>
    </row>
    <row r="746" spans="1:7" ht="15">
      <c r="A746" s="84" t="s">
        <v>3548</v>
      </c>
      <c r="B746" s="84">
        <v>2</v>
      </c>
      <c r="C746" s="122">
        <v>0.0024339930898039162</v>
      </c>
      <c r="D746" s="84" t="s">
        <v>2561</v>
      </c>
      <c r="E746" s="84" t="b">
        <v>0</v>
      </c>
      <c r="F746" s="84" t="b">
        <v>0</v>
      </c>
      <c r="G746" s="84" t="b">
        <v>0</v>
      </c>
    </row>
    <row r="747" spans="1:7" ht="15">
      <c r="A747" s="84" t="s">
        <v>3329</v>
      </c>
      <c r="B747" s="84">
        <v>2</v>
      </c>
      <c r="C747" s="122">
        <v>0.0024339930898039162</v>
      </c>
      <c r="D747" s="84" t="s">
        <v>2561</v>
      </c>
      <c r="E747" s="84" t="b">
        <v>0</v>
      </c>
      <c r="F747" s="84" t="b">
        <v>0</v>
      </c>
      <c r="G747" s="84" t="b">
        <v>0</v>
      </c>
    </row>
    <row r="748" spans="1:7" ht="15">
      <c r="A748" s="84" t="s">
        <v>3550</v>
      </c>
      <c r="B748" s="84">
        <v>2</v>
      </c>
      <c r="C748" s="122">
        <v>0.0024339930898039162</v>
      </c>
      <c r="D748" s="84" t="s">
        <v>2561</v>
      </c>
      <c r="E748" s="84" t="b">
        <v>0</v>
      </c>
      <c r="F748" s="84" t="b">
        <v>0</v>
      </c>
      <c r="G748" s="84" t="b">
        <v>0</v>
      </c>
    </row>
    <row r="749" spans="1:7" ht="15">
      <c r="A749" s="84" t="s">
        <v>3535</v>
      </c>
      <c r="B749" s="84">
        <v>2</v>
      </c>
      <c r="C749" s="122">
        <v>0.0024339930898039162</v>
      </c>
      <c r="D749" s="84" t="s">
        <v>2561</v>
      </c>
      <c r="E749" s="84" t="b">
        <v>0</v>
      </c>
      <c r="F749" s="84" t="b">
        <v>0</v>
      </c>
      <c r="G749" s="84" t="b">
        <v>0</v>
      </c>
    </row>
    <row r="750" spans="1:7" ht="15">
      <c r="A750" s="84" t="s">
        <v>286</v>
      </c>
      <c r="B750" s="84">
        <v>2</v>
      </c>
      <c r="C750" s="122">
        <v>0.0024339930898039162</v>
      </c>
      <c r="D750" s="84" t="s">
        <v>2561</v>
      </c>
      <c r="E750" s="84" t="b">
        <v>0</v>
      </c>
      <c r="F750" s="84" t="b">
        <v>0</v>
      </c>
      <c r="G750" s="84" t="b">
        <v>0</v>
      </c>
    </row>
    <row r="751" spans="1:7" ht="15">
      <c r="A751" s="84" t="s">
        <v>3459</v>
      </c>
      <c r="B751" s="84">
        <v>2</v>
      </c>
      <c r="C751" s="122">
        <v>0.0024339930898039162</v>
      </c>
      <c r="D751" s="84" t="s">
        <v>2561</v>
      </c>
      <c r="E751" s="84" t="b">
        <v>1</v>
      </c>
      <c r="F751" s="84" t="b">
        <v>0</v>
      </c>
      <c r="G751" s="84" t="b">
        <v>0</v>
      </c>
    </row>
    <row r="752" spans="1:7" ht="15">
      <c r="A752" s="84" t="s">
        <v>3405</v>
      </c>
      <c r="B752" s="84">
        <v>2</v>
      </c>
      <c r="C752" s="122">
        <v>0.0024339930898039162</v>
      </c>
      <c r="D752" s="84" t="s">
        <v>2561</v>
      </c>
      <c r="E752" s="84" t="b">
        <v>0</v>
      </c>
      <c r="F752" s="84" t="b">
        <v>0</v>
      </c>
      <c r="G752" s="84" t="b">
        <v>0</v>
      </c>
    </row>
    <row r="753" spans="1:7" ht="15">
      <c r="A753" s="84" t="s">
        <v>3251</v>
      </c>
      <c r="B753" s="84">
        <v>2</v>
      </c>
      <c r="C753" s="122">
        <v>0.0024339930898039162</v>
      </c>
      <c r="D753" s="84" t="s">
        <v>2561</v>
      </c>
      <c r="E753" s="84" t="b">
        <v>0</v>
      </c>
      <c r="F753" s="84" t="b">
        <v>0</v>
      </c>
      <c r="G753" s="84" t="b">
        <v>0</v>
      </c>
    </row>
    <row r="754" spans="1:7" ht="15">
      <c r="A754" s="84" t="s">
        <v>3551</v>
      </c>
      <c r="B754" s="84">
        <v>2</v>
      </c>
      <c r="C754" s="122">
        <v>0.0024339930898039162</v>
      </c>
      <c r="D754" s="84" t="s">
        <v>2561</v>
      </c>
      <c r="E754" s="84" t="b">
        <v>0</v>
      </c>
      <c r="F754" s="84" t="b">
        <v>0</v>
      </c>
      <c r="G754" s="84" t="b">
        <v>0</v>
      </c>
    </row>
    <row r="755" spans="1:7" ht="15">
      <c r="A755" s="84" t="s">
        <v>263</v>
      </c>
      <c r="B755" s="84">
        <v>2</v>
      </c>
      <c r="C755" s="122">
        <v>0.0024339930898039162</v>
      </c>
      <c r="D755" s="84" t="s">
        <v>2561</v>
      </c>
      <c r="E755" s="84" t="b">
        <v>0</v>
      </c>
      <c r="F755" s="84" t="b">
        <v>0</v>
      </c>
      <c r="G755" s="84" t="b">
        <v>0</v>
      </c>
    </row>
    <row r="756" spans="1:7" ht="15">
      <c r="A756" s="84" t="s">
        <v>3533</v>
      </c>
      <c r="B756" s="84">
        <v>2</v>
      </c>
      <c r="C756" s="122">
        <v>0.0024339930898039162</v>
      </c>
      <c r="D756" s="84" t="s">
        <v>2561</v>
      </c>
      <c r="E756" s="84" t="b">
        <v>0</v>
      </c>
      <c r="F756" s="84" t="b">
        <v>1</v>
      </c>
      <c r="G756" s="84" t="b">
        <v>0</v>
      </c>
    </row>
    <row r="757" spans="1:7" ht="15">
      <c r="A757" s="84" t="s">
        <v>3536</v>
      </c>
      <c r="B757" s="84">
        <v>2</v>
      </c>
      <c r="C757" s="122">
        <v>0.0024339930898039162</v>
      </c>
      <c r="D757" s="84" t="s">
        <v>2561</v>
      </c>
      <c r="E757" s="84" t="b">
        <v>0</v>
      </c>
      <c r="F757" s="84" t="b">
        <v>0</v>
      </c>
      <c r="G757" s="84" t="b">
        <v>0</v>
      </c>
    </row>
    <row r="758" spans="1:7" ht="15">
      <c r="A758" s="84" t="s">
        <v>2668</v>
      </c>
      <c r="B758" s="84">
        <v>2</v>
      </c>
      <c r="C758" s="122">
        <v>0.0024339930898039162</v>
      </c>
      <c r="D758" s="84" t="s">
        <v>2561</v>
      </c>
      <c r="E758" s="84" t="b">
        <v>0</v>
      </c>
      <c r="F758" s="84" t="b">
        <v>0</v>
      </c>
      <c r="G758" s="84" t="b">
        <v>0</v>
      </c>
    </row>
    <row r="759" spans="1:7" ht="15">
      <c r="A759" s="84" t="s">
        <v>2717</v>
      </c>
      <c r="B759" s="84">
        <v>2</v>
      </c>
      <c r="C759" s="122">
        <v>0.0024339930898039162</v>
      </c>
      <c r="D759" s="84" t="s">
        <v>2561</v>
      </c>
      <c r="E759" s="84" t="b">
        <v>0</v>
      </c>
      <c r="F759" s="84" t="b">
        <v>0</v>
      </c>
      <c r="G759" s="84" t="b">
        <v>0</v>
      </c>
    </row>
    <row r="760" spans="1:7" ht="15">
      <c r="A760" s="84" t="s">
        <v>3527</v>
      </c>
      <c r="B760" s="84">
        <v>2</v>
      </c>
      <c r="C760" s="122">
        <v>0.0024339930898039162</v>
      </c>
      <c r="D760" s="84" t="s">
        <v>2561</v>
      </c>
      <c r="E760" s="84" t="b">
        <v>0</v>
      </c>
      <c r="F760" s="84" t="b">
        <v>0</v>
      </c>
      <c r="G760" s="84" t="b">
        <v>0</v>
      </c>
    </row>
    <row r="761" spans="1:7" ht="15">
      <c r="A761" s="84" t="s">
        <v>3537</v>
      </c>
      <c r="B761" s="84">
        <v>2</v>
      </c>
      <c r="C761" s="122">
        <v>0.0024339930898039162</v>
      </c>
      <c r="D761" s="84" t="s">
        <v>2561</v>
      </c>
      <c r="E761" s="84" t="b">
        <v>0</v>
      </c>
      <c r="F761" s="84" t="b">
        <v>0</v>
      </c>
      <c r="G761" s="84" t="b">
        <v>0</v>
      </c>
    </row>
    <row r="762" spans="1:7" ht="15">
      <c r="A762" s="84" t="s">
        <v>3490</v>
      </c>
      <c r="B762" s="84">
        <v>2</v>
      </c>
      <c r="C762" s="122">
        <v>0.0024339930898039162</v>
      </c>
      <c r="D762" s="84" t="s">
        <v>2561</v>
      </c>
      <c r="E762" s="84" t="b">
        <v>0</v>
      </c>
      <c r="F762" s="84" t="b">
        <v>0</v>
      </c>
      <c r="G762" s="84" t="b">
        <v>0</v>
      </c>
    </row>
    <row r="763" spans="1:7" ht="15">
      <c r="A763" s="84" t="s">
        <v>3541</v>
      </c>
      <c r="B763" s="84">
        <v>2</v>
      </c>
      <c r="C763" s="122">
        <v>0.002849493428884636</v>
      </c>
      <c r="D763" s="84" t="s">
        <v>2561</v>
      </c>
      <c r="E763" s="84" t="b">
        <v>0</v>
      </c>
      <c r="F763" s="84" t="b">
        <v>0</v>
      </c>
      <c r="G763" s="84" t="b">
        <v>0</v>
      </c>
    </row>
    <row r="764" spans="1:7" ht="15">
      <c r="A764" s="84" t="s">
        <v>3296</v>
      </c>
      <c r="B764" s="84">
        <v>2</v>
      </c>
      <c r="C764" s="122">
        <v>0.0024339930898039162</v>
      </c>
      <c r="D764" s="84" t="s">
        <v>2561</v>
      </c>
      <c r="E764" s="84" t="b">
        <v>0</v>
      </c>
      <c r="F764" s="84" t="b">
        <v>0</v>
      </c>
      <c r="G764" s="84" t="b">
        <v>0</v>
      </c>
    </row>
    <row r="765" spans="1:7" ht="15">
      <c r="A765" s="84" t="s">
        <v>3343</v>
      </c>
      <c r="B765" s="84">
        <v>2</v>
      </c>
      <c r="C765" s="122">
        <v>0.0024339930898039162</v>
      </c>
      <c r="D765" s="84" t="s">
        <v>2561</v>
      </c>
      <c r="E765" s="84" t="b">
        <v>0</v>
      </c>
      <c r="F765" s="84" t="b">
        <v>0</v>
      </c>
      <c r="G765" s="84" t="b">
        <v>0</v>
      </c>
    </row>
    <row r="766" spans="1:7" ht="15">
      <c r="A766" s="84" t="s">
        <v>3437</v>
      </c>
      <c r="B766" s="84">
        <v>2</v>
      </c>
      <c r="C766" s="122">
        <v>0.0024339930898039162</v>
      </c>
      <c r="D766" s="84" t="s">
        <v>2561</v>
      </c>
      <c r="E766" s="84" t="b">
        <v>0</v>
      </c>
      <c r="F766" s="84" t="b">
        <v>0</v>
      </c>
      <c r="G766" s="84" t="b">
        <v>0</v>
      </c>
    </row>
    <row r="767" spans="1:7" ht="15">
      <c r="A767" s="84" t="s">
        <v>3301</v>
      </c>
      <c r="B767" s="84">
        <v>2</v>
      </c>
      <c r="C767" s="122">
        <v>0.0024339930898039162</v>
      </c>
      <c r="D767" s="84" t="s">
        <v>2561</v>
      </c>
      <c r="E767" s="84" t="b">
        <v>0</v>
      </c>
      <c r="F767" s="84" t="b">
        <v>0</v>
      </c>
      <c r="G767" s="84" t="b">
        <v>0</v>
      </c>
    </row>
    <row r="768" spans="1:7" ht="15">
      <c r="A768" s="84" t="s">
        <v>3522</v>
      </c>
      <c r="B768" s="84">
        <v>2</v>
      </c>
      <c r="C768" s="122">
        <v>0.0024339930898039162</v>
      </c>
      <c r="D768" s="84" t="s">
        <v>2561</v>
      </c>
      <c r="E768" s="84" t="b">
        <v>0</v>
      </c>
      <c r="F768" s="84" t="b">
        <v>0</v>
      </c>
      <c r="G768" s="84" t="b">
        <v>0</v>
      </c>
    </row>
    <row r="769" spans="1:7" ht="15">
      <c r="A769" s="84" t="s">
        <v>3519</v>
      </c>
      <c r="B769" s="84">
        <v>2</v>
      </c>
      <c r="C769" s="122">
        <v>0.0024339930898039162</v>
      </c>
      <c r="D769" s="84" t="s">
        <v>2561</v>
      </c>
      <c r="E769" s="84" t="b">
        <v>0</v>
      </c>
      <c r="F769" s="84" t="b">
        <v>0</v>
      </c>
      <c r="G769" s="84" t="b">
        <v>0</v>
      </c>
    </row>
    <row r="770" spans="1:7" ht="15">
      <c r="A770" s="84" t="s">
        <v>3169</v>
      </c>
      <c r="B770" s="84">
        <v>2</v>
      </c>
      <c r="C770" s="122">
        <v>0.0024339930898039162</v>
      </c>
      <c r="D770" s="84" t="s">
        <v>2561</v>
      </c>
      <c r="E770" s="84" t="b">
        <v>0</v>
      </c>
      <c r="F770" s="84" t="b">
        <v>0</v>
      </c>
      <c r="G770" s="84" t="b">
        <v>0</v>
      </c>
    </row>
    <row r="771" spans="1:7" ht="15">
      <c r="A771" s="84" t="s">
        <v>327</v>
      </c>
      <c r="B771" s="84">
        <v>2</v>
      </c>
      <c r="C771" s="122">
        <v>0.0024339930898039162</v>
      </c>
      <c r="D771" s="84" t="s">
        <v>2561</v>
      </c>
      <c r="E771" s="84" t="b">
        <v>0</v>
      </c>
      <c r="F771" s="84" t="b">
        <v>0</v>
      </c>
      <c r="G771" s="84" t="b">
        <v>0</v>
      </c>
    </row>
    <row r="772" spans="1:7" ht="15">
      <c r="A772" s="84" t="s">
        <v>271</v>
      </c>
      <c r="B772" s="84">
        <v>2</v>
      </c>
      <c r="C772" s="122">
        <v>0.0024339930898039162</v>
      </c>
      <c r="D772" s="84" t="s">
        <v>2561</v>
      </c>
      <c r="E772" s="84" t="b">
        <v>0</v>
      </c>
      <c r="F772" s="84" t="b">
        <v>0</v>
      </c>
      <c r="G772" s="84" t="b">
        <v>0</v>
      </c>
    </row>
    <row r="773" spans="1:7" ht="15">
      <c r="A773" s="84" t="s">
        <v>3517</v>
      </c>
      <c r="B773" s="84">
        <v>2</v>
      </c>
      <c r="C773" s="122">
        <v>0.0024339930898039162</v>
      </c>
      <c r="D773" s="84" t="s">
        <v>2561</v>
      </c>
      <c r="E773" s="84" t="b">
        <v>0</v>
      </c>
      <c r="F773" s="84" t="b">
        <v>0</v>
      </c>
      <c r="G773" s="84" t="b">
        <v>0</v>
      </c>
    </row>
    <row r="774" spans="1:7" ht="15">
      <c r="A774" s="84" t="s">
        <v>3360</v>
      </c>
      <c r="B774" s="84">
        <v>2</v>
      </c>
      <c r="C774" s="122">
        <v>0.0024339930898039162</v>
      </c>
      <c r="D774" s="84" t="s">
        <v>2561</v>
      </c>
      <c r="E774" s="84" t="b">
        <v>0</v>
      </c>
      <c r="F774" s="84" t="b">
        <v>0</v>
      </c>
      <c r="G774" s="84" t="b">
        <v>0</v>
      </c>
    </row>
    <row r="775" spans="1:7" ht="15">
      <c r="A775" s="84" t="s">
        <v>3510</v>
      </c>
      <c r="B775" s="84">
        <v>2</v>
      </c>
      <c r="C775" s="122">
        <v>0.0024339930898039162</v>
      </c>
      <c r="D775" s="84" t="s">
        <v>2561</v>
      </c>
      <c r="E775" s="84" t="b">
        <v>1</v>
      </c>
      <c r="F775" s="84" t="b">
        <v>0</v>
      </c>
      <c r="G775" s="84" t="b">
        <v>0</v>
      </c>
    </row>
    <row r="776" spans="1:7" ht="15">
      <c r="A776" s="84" t="s">
        <v>3341</v>
      </c>
      <c r="B776" s="84">
        <v>2</v>
      </c>
      <c r="C776" s="122">
        <v>0.0024339930898039162</v>
      </c>
      <c r="D776" s="84" t="s">
        <v>2561</v>
      </c>
      <c r="E776" s="84" t="b">
        <v>0</v>
      </c>
      <c r="F776" s="84" t="b">
        <v>0</v>
      </c>
      <c r="G776" s="84" t="b">
        <v>0</v>
      </c>
    </row>
    <row r="777" spans="1:7" ht="15">
      <c r="A777" s="84" t="s">
        <v>329</v>
      </c>
      <c r="B777" s="84">
        <v>2</v>
      </c>
      <c r="C777" s="122">
        <v>0.0024339930898039162</v>
      </c>
      <c r="D777" s="84" t="s">
        <v>2561</v>
      </c>
      <c r="E777" s="84" t="b">
        <v>0</v>
      </c>
      <c r="F777" s="84" t="b">
        <v>0</v>
      </c>
      <c r="G777" s="84" t="b">
        <v>0</v>
      </c>
    </row>
    <row r="778" spans="1:7" ht="15">
      <c r="A778" s="84" t="s">
        <v>3474</v>
      </c>
      <c r="B778" s="84">
        <v>2</v>
      </c>
      <c r="C778" s="122">
        <v>0.0024339930898039162</v>
      </c>
      <c r="D778" s="84" t="s">
        <v>2561</v>
      </c>
      <c r="E778" s="84" t="b">
        <v>0</v>
      </c>
      <c r="F778" s="84" t="b">
        <v>0</v>
      </c>
      <c r="G778" s="84" t="b">
        <v>0</v>
      </c>
    </row>
    <row r="779" spans="1:7" ht="15">
      <c r="A779" s="84" t="s">
        <v>3421</v>
      </c>
      <c r="B779" s="84">
        <v>2</v>
      </c>
      <c r="C779" s="122">
        <v>0.0024339930898039162</v>
      </c>
      <c r="D779" s="84" t="s">
        <v>2561</v>
      </c>
      <c r="E779" s="84" t="b">
        <v>1</v>
      </c>
      <c r="F779" s="84" t="b">
        <v>0</v>
      </c>
      <c r="G779" s="84" t="b">
        <v>0</v>
      </c>
    </row>
    <row r="780" spans="1:7" ht="15">
      <c r="A780" s="84" t="s">
        <v>3327</v>
      </c>
      <c r="B780" s="84">
        <v>2</v>
      </c>
      <c r="C780" s="122">
        <v>0.0024339930898039162</v>
      </c>
      <c r="D780" s="84" t="s">
        <v>2561</v>
      </c>
      <c r="E780" s="84" t="b">
        <v>0</v>
      </c>
      <c r="F780" s="84" t="b">
        <v>0</v>
      </c>
      <c r="G780" s="84" t="b">
        <v>0</v>
      </c>
    </row>
    <row r="781" spans="1:7" ht="15">
      <c r="A781" s="84" t="s">
        <v>3511</v>
      </c>
      <c r="B781" s="84">
        <v>2</v>
      </c>
      <c r="C781" s="122">
        <v>0.0024339930898039162</v>
      </c>
      <c r="D781" s="84" t="s">
        <v>2561</v>
      </c>
      <c r="E781" s="84" t="b">
        <v>1</v>
      </c>
      <c r="F781" s="84" t="b">
        <v>0</v>
      </c>
      <c r="G781" s="84" t="b">
        <v>0</v>
      </c>
    </row>
    <row r="782" spans="1:7" ht="15">
      <c r="A782" s="84" t="s">
        <v>3512</v>
      </c>
      <c r="B782" s="84">
        <v>2</v>
      </c>
      <c r="C782" s="122">
        <v>0.0024339930898039162</v>
      </c>
      <c r="D782" s="84" t="s">
        <v>2561</v>
      </c>
      <c r="E782" s="84" t="b">
        <v>0</v>
      </c>
      <c r="F782" s="84" t="b">
        <v>1</v>
      </c>
      <c r="G782" s="84" t="b">
        <v>0</v>
      </c>
    </row>
    <row r="783" spans="1:7" ht="15">
      <c r="A783" s="84" t="s">
        <v>3355</v>
      </c>
      <c r="B783" s="84">
        <v>2</v>
      </c>
      <c r="C783" s="122">
        <v>0.0024339930898039162</v>
      </c>
      <c r="D783" s="84" t="s">
        <v>2561</v>
      </c>
      <c r="E783" s="84" t="b">
        <v>0</v>
      </c>
      <c r="F783" s="84" t="b">
        <v>0</v>
      </c>
      <c r="G783" s="84" t="b">
        <v>0</v>
      </c>
    </row>
    <row r="784" spans="1:7" ht="15">
      <c r="A784" s="84" t="s">
        <v>3513</v>
      </c>
      <c r="B784" s="84">
        <v>2</v>
      </c>
      <c r="C784" s="122">
        <v>0.0024339930898039162</v>
      </c>
      <c r="D784" s="84" t="s">
        <v>2561</v>
      </c>
      <c r="E784" s="84" t="b">
        <v>0</v>
      </c>
      <c r="F784" s="84" t="b">
        <v>0</v>
      </c>
      <c r="G784" s="84" t="b">
        <v>0</v>
      </c>
    </row>
    <row r="785" spans="1:7" ht="15">
      <c r="A785" s="84" t="s">
        <v>3514</v>
      </c>
      <c r="B785" s="84">
        <v>2</v>
      </c>
      <c r="C785" s="122">
        <v>0.0024339930898039162</v>
      </c>
      <c r="D785" s="84" t="s">
        <v>2561</v>
      </c>
      <c r="E785" s="84" t="b">
        <v>1</v>
      </c>
      <c r="F785" s="84" t="b">
        <v>0</v>
      </c>
      <c r="G785" s="84" t="b">
        <v>0</v>
      </c>
    </row>
    <row r="786" spans="1:7" ht="15">
      <c r="A786" s="84" t="s">
        <v>3515</v>
      </c>
      <c r="B786" s="84">
        <v>2</v>
      </c>
      <c r="C786" s="122">
        <v>0.0024339930898039162</v>
      </c>
      <c r="D786" s="84" t="s">
        <v>2561</v>
      </c>
      <c r="E786" s="84" t="b">
        <v>0</v>
      </c>
      <c r="F786" s="84" t="b">
        <v>0</v>
      </c>
      <c r="G786" s="84" t="b">
        <v>0</v>
      </c>
    </row>
    <row r="787" spans="1:7" ht="15">
      <c r="A787" s="84" t="s">
        <v>275</v>
      </c>
      <c r="B787" s="84">
        <v>2</v>
      </c>
      <c r="C787" s="122">
        <v>0.0024339930898039162</v>
      </c>
      <c r="D787" s="84" t="s">
        <v>2561</v>
      </c>
      <c r="E787" s="84" t="b">
        <v>0</v>
      </c>
      <c r="F787" s="84" t="b">
        <v>0</v>
      </c>
      <c r="G787" s="84" t="b">
        <v>0</v>
      </c>
    </row>
    <row r="788" spans="1:7" ht="15">
      <c r="A788" s="84" t="s">
        <v>3183</v>
      </c>
      <c r="B788" s="84">
        <v>2</v>
      </c>
      <c r="C788" s="122">
        <v>0.0024339930898039162</v>
      </c>
      <c r="D788" s="84" t="s">
        <v>2561</v>
      </c>
      <c r="E788" s="84" t="b">
        <v>0</v>
      </c>
      <c r="F788" s="84" t="b">
        <v>0</v>
      </c>
      <c r="G788" s="84" t="b">
        <v>0</v>
      </c>
    </row>
    <row r="789" spans="1:7" ht="15">
      <c r="A789" s="84" t="s">
        <v>3507</v>
      </c>
      <c r="B789" s="84">
        <v>2</v>
      </c>
      <c r="C789" s="122">
        <v>0.0024339930898039162</v>
      </c>
      <c r="D789" s="84" t="s">
        <v>2561</v>
      </c>
      <c r="E789" s="84" t="b">
        <v>0</v>
      </c>
      <c r="F789" s="84" t="b">
        <v>0</v>
      </c>
      <c r="G789" s="84" t="b">
        <v>0</v>
      </c>
    </row>
    <row r="790" spans="1:7" ht="15">
      <c r="A790" s="84" t="s">
        <v>3508</v>
      </c>
      <c r="B790" s="84">
        <v>2</v>
      </c>
      <c r="C790" s="122">
        <v>0.0024339930898039162</v>
      </c>
      <c r="D790" s="84" t="s">
        <v>2561</v>
      </c>
      <c r="E790" s="84" t="b">
        <v>0</v>
      </c>
      <c r="F790" s="84" t="b">
        <v>0</v>
      </c>
      <c r="G790" s="84" t="b">
        <v>0</v>
      </c>
    </row>
    <row r="791" spans="1:7" ht="15">
      <c r="A791" s="84" t="s">
        <v>3509</v>
      </c>
      <c r="B791" s="84">
        <v>2</v>
      </c>
      <c r="C791" s="122">
        <v>0.0024339930898039162</v>
      </c>
      <c r="D791" s="84" t="s">
        <v>2561</v>
      </c>
      <c r="E791" s="84" t="b">
        <v>0</v>
      </c>
      <c r="F791" s="84" t="b">
        <v>0</v>
      </c>
      <c r="G791" s="84" t="b">
        <v>0</v>
      </c>
    </row>
    <row r="792" spans="1:7" ht="15">
      <c r="A792" s="84" t="s">
        <v>3506</v>
      </c>
      <c r="B792" s="84">
        <v>2</v>
      </c>
      <c r="C792" s="122">
        <v>0.002849493428884636</v>
      </c>
      <c r="D792" s="84" t="s">
        <v>2561</v>
      </c>
      <c r="E792" s="84" t="b">
        <v>0</v>
      </c>
      <c r="F792" s="84" t="b">
        <v>0</v>
      </c>
      <c r="G792" s="84" t="b">
        <v>0</v>
      </c>
    </row>
    <row r="793" spans="1:7" ht="15">
      <c r="A793" s="84" t="s">
        <v>3492</v>
      </c>
      <c r="B793" s="84">
        <v>2</v>
      </c>
      <c r="C793" s="122">
        <v>0.0024339930898039162</v>
      </c>
      <c r="D793" s="84" t="s">
        <v>2561</v>
      </c>
      <c r="E793" s="84" t="b">
        <v>0</v>
      </c>
      <c r="F793" s="84" t="b">
        <v>0</v>
      </c>
      <c r="G793" s="84" t="b">
        <v>0</v>
      </c>
    </row>
    <row r="794" spans="1:7" ht="15">
      <c r="A794" s="84" t="s">
        <v>276</v>
      </c>
      <c r="B794" s="84">
        <v>2</v>
      </c>
      <c r="C794" s="122">
        <v>0.0024339930898039162</v>
      </c>
      <c r="D794" s="84" t="s">
        <v>2561</v>
      </c>
      <c r="E794" s="84" t="b">
        <v>0</v>
      </c>
      <c r="F794" s="84" t="b">
        <v>0</v>
      </c>
      <c r="G794" s="84" t="b">
        <v>0</v>
      </c>
    </row>
    <row r="795" spans="1:7" ht="15">
      <c r="A795" s="84" t="s">
        <v>3351</v>
      </c>
      <c r="B795" s="84">
        <v>2</v>
      </c>
      <c r="C795" s="122">
        <v>0.0024339930898039162</v>
      </c>
      <c r="D795" s="84" t="s">
        <v>2561</v>
      </c>
      <c r="E795" s="84" t="b">
        <v>0</v>
      </c>
      <c r="F795" s="84" t="b">
        <v>0</v>
      </c>
      <c r="G795" s="84" t="b">
        <v>0</v>
      </c>
    </row>
    <row r="796" spans="1:7" ht="15">
      <c r="A796" s="84" t="s">
        <v>3471</v>
      </c>
      <c r="B796" s="84">
        <v>2</v>
      </c>
      <c r="C796" s="122">
        <v>0.0024339930898039162</v>
      </c>
      <c r="D796" s="84" t="s">
        <v>2561</v>
      </c>
      <c r="E796" s="84" t="b">
        <v>0</v>
      </c>
      <c r="F796" s="84" t="b">
        <v>0</v>
      </c>
      <c r="G796" s="84" t="b">
        <v>0</v>
      </c>
    </row>
    <row r="797" spans="1:7" ht="15">
      <c r="A797" s="84" t="s">
        <v>3440</v>
      </c>
      <c r="B797" s="84">
        <v>2</v>
      </c>
      <c r="C797" s="122">
        <v>0.0024339930898039162</v>
      </c>
      <c r="D797" s="84" t="s">
        <v>2561</v>
      </c>
      <c r="E797" s="84" t="b">
        <v>0</v>
      </c>
      <c r="F797" s="84" t="b">
        <v>0</v>
      </c>
      <c r="G797" s="84" t="b">
        <v>0</v>
      </c>
    </row>
    <row r="798" spans="1:7" ht="15">
      <c r="A798" s="84" t="s">
        <v>3501</v>
      </c>
      <c r="B798" s="84">
        <v>2</v>
      </c>
      <c r="C798" s="122">
        <v>0.0024339930898039162</v>
      </c>
      <c r="D798" s="84" t="s">
        <v>2561</v>
      </c>
      <c r="E798" s="84" t="b">
        <v>0</v>
      </c>
      <c r="F798" s="84" t="b">
        <v>0</v>
      </c>
      <c r="G798" s="84" t="b">
        <v>0</v>
      </c>
    </row>
    <row r="799" spans="1:7" ht="15">
      <c r="A799" s="84" t="s">
        <v>3494</v>
      </c>
      <c r="B799" s="84">
        <v>2</v>
      </c>
      <c r="C799" s="122">
        <v>0.0024339930898039162</v>
      </c>
      <c r="D799" s="84" t="s">
        <v>2561</v>
      </c>
      <c r="E799" s="84" t="b">
        <v>0</v>
      </c>
      <c r="F799" s="84" t="b">
        <v>0</v>
      </c>
      <c r="G799" s="84" t="b">
        <v>0</v>
      </c>
    </row>
    <row r="800" spans="1:7" ht="15">
      <c r="A800" s="84" t="s">
        <v>3495</v>
      </c>
      <c r="B800" s="84">
        <v>2</v>
      </c>
      <c r="C800" s="122">
        <v>0.0024339930898039162</v>
      </c>
      <c r="D800" s="84" t="s">
        <v>2561</v>
      </c>
      <c r="E800" s="84" t="b">
        <v>0</v>
      </c>
      <c r="F800" s="84" t="b">
        <v>0</v>
      </c>
      <c r="G800" s="84" t="b">
        <v>0</v>
      </c>
    </row>
    <row r="801" spans="1:7" ht="15">
      <c r="A801" s="84" t="s">
        <v>3496</v>
      </c>
      <c r="B801" s="84">
        <v>2</v>
      </c>
      <c r="C801" s="122">
        <v>0.0024339930898039162</v>
      </c>
      <c r="D801" s="84" t="s">
        <v>2561</v>
      </c>
      <c r="E801" s="84" t="b">
        <v>0</v>
      </c>
      <c r="F801" s="84" t="b">
        <v>0</v>
      </c>
      <c r="G801" s="84" t="b">
        <v>0</v>
      </c>
    </row>
    <row r="802" spans="1:7" ht="15">
      <c r="A802" s="84" t="s">
        <v>3497</v>
      </c>
      <c r="B802" s="84">
        <v>2</v>
      </c>
      <c r="C802" s="122">
        <v>0.0024339930898039162</v>
      </c>
      <c r="D802" s="84" t="s">
        <v>2561</v>
      </c>
      <c r="E802" s="84" t="b">
        <v>0</v>
      </c>
      <c r="F802" s="84" t="b">
        <v>0</v>
      </c>
      <c r="G802" s="84" t="b">
        <v>0</v>
      </c>
    </row>
    <row r="803" spans="1:7" ht="15">
      <c r="A803" s="84" t="s">
        <v>3498</v>
      </c>
      <c r="B803" s="84">
        <v>2</v>
      </c>
      <c r="C803" s="122">
        <v>0.0024339930898039162</v>
      </c>
      <c r="D803" s="84" t="s">
        <v>2561</v>
      </c>
      <c r="E803" s="84" t="b">
        <v>0</v>
      </c>
      <c r="F803" s="84" t="b">
        <v>0</v>
      </c>
      <c r="G803" s="84" t="b">
        <v>0</v>
      </c>
    </row>
    <row r="804" spans="1:7" ht="15">
      <c r="A804" s="84" t="s">
        <v>3499</v>
      </c>
      <c r="B804" s="84">
        <v>2</v>
      </c>
      <c r="C804" s="122">
        <v>0.0024339930898039162</v>
      </c>
      <c r="D804" s="84" t="s">
        <v>2561</v>
      </c>
      <c r="E804" s="84" t="b">
        <v>0</v>
      </c>
      <c r="F804" s="84" t="b">
        <v>0</v>
      </c>
      <c r="G804" s="84" t="b">
        <v>0</v>
      </c>
    </row>
    <row r="805" spans="1:7" ht="15">
      <c r="A805" s="84" t="s">
        <v>3410</v>
      </c>
      <c r="B805" s="84">
        <v>2</v>
      </c>
      <c r="C805" s="122">
        <v>0.0024339930898039162</v>
      </c>
      <c r="D805" s="84" t="s">
        <v>2561</v>
      </c>
      <c r="E805" s="84" t="b">
        <v>0</v>
      </c>
      <c r="F805" s="84" t="b">
        <v>0</v>
      </c>
      <c r="G805" s="84" t="b">
        <v>0</v>
      </c>
    </row>
    <row r="806" spans="1:7" ht="15">
      <c r="A806" s="84" t="s">
        <v>278</v>
      </c>
      <c r="B806" s="84">
        <v>2</v>
      </c>
      <c r="C806" s="122">
        <v>0.0024339930898039162</v>
      </c>
      <c r="D806" s="84" t="s">
        <v>2561</v>
      </c>
      <c r="E806" s="84" t="b">
        <v>0</v>
      </c>
      <c r="F806" s="84" t="b">
        <v>0</v>
      </c>
      <c r="G806" s="84" t="b">
        <v>0</v>
      </c>
    </row>
    <row r="807" spans="1:7" ht="15">
      <c r="A807" s="84" t="s">
        <v>3204</v>
      </c>
      <c r="B807" s="84">
        <v>2</v>
      </c>
      <c r="C807" s="122">
        <v>0.0024339930898039162</v>
      </c>
      <c r="D807" s="84" t="s">
        <v>2561</v>
      </c>
      <c r="E807" s="84" t="b">
        <v>0</v>
      </c>
      <c r="F807" s="84" t="b">
        <v>0</v>
      </c>
      <c r="G807" s="84" t="b">
        <v>0</v>
      </c>
    </row>
    <row r="808" spans="1:7" ht="15">
      <c r="A808" s="84" t="s">
        <v>3486</v>
      </c>
      <c r="B808" s="84">
        <v>2</v>
      </c>
      <c r="C808" s="122">
        <v>0.0024339930898039162</v>
      </c>
      <c r="D808" s="84" t="s">
        <v>2561</v>
      </c>
      <c r="E808" s="84" t="b">
        <v>0</v>
      </c>
      <c r="F808" s="84" t="b">
        <v>0</v>
      </c>
      <c r="G808" s="84" t="b">
        <v>0</v>
      </c>
    </row>
    <row r="809" spans="1:7" ht="15">
      <c r="A809" s="84" t="s">
        <v>3347</v>
      </c>
      <c r="B809" s="84">
        <v>2</v>
      </c>
      <c r="C809" s="122">
        <v>0.0024339930898039162</v>
      </c>
      <c r="D809" s="84" t="s">
        <v>2561</v>
      </c>
      <c r="E809" s="84" t="b">
        <v>0</v>
      </c>
      <c r="F809" s="84" t="b">
        <v>0</v>
      </c>
      <c r="G809" s="84" t="b">
        <v>0</v>
      </c>
    </row>
    <row r="810" spans="1:7" ht="15">
      <c r="A810" s="84" t="s">
        <v>3482</v>
      </c>
      <c r="B810" s="84">
        <v>2</v>
      </c>
      <c r="C810" s="122">
        <v>0.0024339930898039162</v>
      </c>
      <c r="D810" s="84" t="s">
        <v>2561</v>
      </c>
      <c r="E810" s="84" t="b">
        <v>0</v>
      </c>
      <c r="F810" s="84" t="b">
        <v>0</v>
      </c>
      <c r="G810" s="84" t="b">
        <v>0</v>
      </c>
    </row>
    <row r="811" spans="1:7" ht="15">
      <c r="A811" s="84" t="s">
        <v>3483</v>
      </c>
      <c r="B811" s="84">
        <v>2</v>
      </c>
      <c r="C811" s="122">
        <v>0.0024339930898039162</v>
      </c>
      <c r="D811" s="84" t="s">
        <v>2561</v>
      </c>
      <c r="E811" s="84" t="b">
        <v>0</v>
      </c>
      <c r="F811" s="84" t="b">
        <v>0</v>
      </c>
      <c r="G811" s="84" t="b">
        <v>0</v>
      </c>
    </row>
    <row r="812" spans="1:7" ht="15">
      <c r="A812" s="84" t="s">
        <v>3484</v>
      </c>
      <c r="B812" s="84">
        <v>2</v>
      </c>
      <c r="C812" s="122">
        <v>0.0024339930898039162</v>
      </c>
      <c r="D812" s="84" t="s">
        <v>2561</v>
      </c>
      <c r="E812" s="84" t="b">
        <v>0</v>
      </c>
      <c r="F812" s="84" t="b">
        <v>0</v>
      </c>
      <c r="G812" s="84" t="b">
        <v>0</v>
      </c>
    </row>
    <row r="813" spans="1:7" ht="15">
      <c r="A813" s="84" t="s">
        <v>3485</v>
      </c>
      <c r="B813" s="84">
        <v>2</v>
      </c>
      <c r="C813" s="122">
        <v>0.0024339930898039162</v>
      </c>
      <c r="D813" s="84" t="s">
        <v>2561</v>
      </c>
      <c r="E813" s="84" t="b">
        <v>0</v>
      </c>
      <c r="F813" s="84" t="b">
        <v>0</v>
      </c>
      <c r="G813" s="84" t="b">
        <v>0</v>
      </c>
    </row>
    <row r="814" spans="1:7" ht="15">
      <c r="A814" s="84" t="s">
        <v>3481</v>
      </c>
      <c r="B814" s="84">
        <v>2</v>
      </c>
      <c r="C814" s="122">
        <v>0.0024339930898039162</v>
      </c>
      <c r="D814" s="84" t="s">
        <v>2561</v>
      </c>
      <c r="E814" s="84" t="b">
        <v>0</v>
      </c>
      <c r="F814" s="84" t="b">
        <v>0</v>
      </c>
      <c r="G814" s="84" t="b">
        <v>0</v>
      </c>
    </row>
    <row r="815" spans="1:7" ht="15">
      <c r="A815" s="84" t="s">
        <v>3345</v>
      </c>
      <c r="B815" s="84">
        <v>2</v>
      </c>
      <c r="C815" s="122">
        <v>0.0024339930898039162</v>
      </c>
      <c r="D815" s="84" t="s">
        <v>2561</v>
      </c>
      <c r="E815" s="84" t="b">
        <v>0</v>
      </c>
      <c r="F815" s="84" t="b">
        <v>0</v>
      </c>
      <c r="G815" s="84" t="b">
        <v>0</v>
      </c>
    </row>
    <row r="816" spans="1:7" ht="15">
      <c r="A816" s="84" t="s">
        <v>3476</v>
      </c>
      <c r="B816" s="84">
        <v>2</v>
      </c>
      <c r="C816" s="122">
        <v>0.0024339930898039162</v>
      </c>
      <c r="D816" s="84" t="s">
        <v>2561</v>
      </c>
      <c r="E816" s="84" t="b">
        <v>0</v>
      </c>
      <c r="F816" s="84" t="b">
        <v>0</v>
      </c>
      <c r="G816" s="84" t="b">
        <v>0</v>
      </c>
    </row>
    <row r="817" spans="1:7" ht="15">
      <c r="A817" s="84" t="s">
        <v>3477</v>
      </c>
      <c r="B817" s="84">
        <v>2</v>
      </c>
      <c r="C817" s="122">
        <v>0.0024339930898039162</v>
      </c>
      <c r="D817" s="84" t="s">
        <v>2561</v>
      </c>
      <c r="E817" s="84" t="b">
        <v>0</v>
      </c>
      <c r="F817" s="84" t="b">
        <v>0</v>
      </c>
      <c r="G817" s="84" t="b">
        <v>0</v>
      </c>
    </row>
    <row r="818" spans="1:7" ht="15">
      <c r="A818" s="84" t="s">
        <v>3478</v>
      </c>
      <c r="B818" s="84">
        <v>2</v>
      </c>
      <c r="C818" s="122">
        <v>0.0024339930898039162</v>
      </c>
      <c r="D818" s="84" t="s">
        <v>2561</v>
      </c>
      <c r="E818" s="84" t="b">
        <v>0</v>
      </c>
      <c r="F818" s="84" t="b">
        <v>0</v>
      </c>
      <c r="G818" s="84" t="b">
        <v>0</v>
      </c>
    </row>
    <row r="819" spans="1:7" ht="15">
      <c r="A819" s="84" t="s">
        <v>3479</v>
      </c>
      <c r="B819" s="84">
        <v>2</v>
      </c>
      <c r="C819" s="122">
        <v>0.0024339930898039162</v>
      </c>
      <c r="D819" s="84" t="s">
        <v>2561</v>
      </c>
      <c r="E819" s="84" t="b">
        <v>0</v>
      </c>
      <c r="F819" s="84" t="b">
        <v>0</v>
      </c>
      <c r="G819" s="84" t="b">
        <v>0</v>
      </c>
    </row>
    <row r="820" spans="1:7" ht="15">
      <c r="A820" s="84" t="s">
        <v>3480</v>
      </c>
      <c r="B820" s="84">
        <v>2</v>
      </c>
      <c r="C820" s="122">
        <v>0.0024339930898039162</v>
      </c>
      <c r="D820" s="84" t="s">
        <v>2561</v>
      </c>
      <c r="E820" s="84" t="b">
        <v>0</v>
      </c>
      <c r="F820" s="84" t="b">
        <v>0</v>
      </c>
      <c r="G820" s="84" t="b">
        <v>0</v>
      </c>
    </row>
    <row r="821" spans="1:7" ht="15">
      <c r="A821" s="84" t="s">
        <v>3475</v>
      </c>
      <c r="B821" s="84">
        <v>2</v>
      </c>
      <c r="C821" s="122">
        <v>0.0024339930898039162</v>
      </c>
      <c r="D821" s="84" t="s">
        <v>2561</v>
      </c>
      <c r="E821" s="84" t="b">
        <v>0</v>
      </c>
      <c r="F821" s="84" t="b">
        <v>0</v>
      </c>
      <c r="G821" s="84" t="b">
        <v>0</v>
      </c>
    </row>
    <row r="822" spans="1:7" ht="15">
      <c r="A822" s="84" t="s">
        <v>2733</v>
      </c>
      <c r="B822" s="84">
        <v>2</v>
      </c>
      <c r="C822" s="122">
        <v>0.0024339930898039162</v>
      </c>
      <c r="D822" s="84" t="s">
        <v>2561</v>
      </c>
      <c r="E822" s="84" t="b">
        <v>0</v>
      </c>
      <c r="F822" s="84" t="b">
        <v>0</v>
      </c>
      <c r="G822" s="84" t="b">
        <v>0</v>
      </c>
    </row>
    <row r="823" spans="1:7" ht="15">
      <c r="A823" s="84" t="s">
        <v>334</v>
      </c>
      <c r="B823" s="84">
        <v>2</v>
      </c>
      <c r="C823" s="122">
        <v>0.0024339930898039162</v>
      </c>
      <c r="D823" s="84" t="s">
        <v>2561</v>
      </c>
      <c r="E823" s="84" t="b">
        <v>0</v>
      </c>
      <c r="F823" s="84" t="b">
        <v>1</v>
      </c>
      <c r="G823" s="84" t="b">
        <v>0</v>
      </c>
    </row>
    <row r="824" spans="1:7" ht="15">
      <c r="A824" s="84" t="s">
        <v>3294</v>
      </c>
      <c r="B824" s="84">
        <v>2</v>
      </c>
      <c r="C824" s="122">
        <v>0.0024339930898039162</v>
      </c>
      <c r="D824" s="84" t="s">
        <v>2561</v>
      </c>
      <c r="E824" s="84" t="b">
        <v>0</v>
      </c>
      <c r="F824" s="84" t="b">
        <v>0</v>
      </c>
      <c r="G824" s="84" t="b">
        <v>0</v>
      </c>
    </row>
    <row r="825" spans="1:7" ht="15">
      <c r="A825" s="84" t="s">
        <v>3464</v>
      </c>
      <c r="B825" s="84">
        <v>2</v>
      </c>
      <c r="C825" s="122">
        <v>0.0024339930898039162</v>
      </c>
      <c r="D825" s="84" t="s">
        <v>2561</v>
      </c>
      <c r="E825" s="84" t="b">
        <v>1</v>
      </c>
      <c r="F825" s="84" t="b">
        <v>0</v>
      </c>
      <c r="G825" s="84" t="b">
        <v>0</v>
      </c>
    </row>
    <row r="826" spans="1:7" ht="15">
      <c r="A826" s="84" t="s">
        <v>3465</v>
      </c>
      <c r="B826" s="84">
        <v>2</v>
      </c>
      <c r="C826" s="122">
        <v>0.0024339930898039162</v>
      </c>
      <c r="D826" s="84" t="s">
        <v>2561</v>
      </c>
      <c r="E826" s="84" t="b">
        <v>0</v>
      </c>
      <c r="F826" s="84" t="b">
        <v>0</v>
      </c>
      <c r="G826" s="84" t="b">
        <v>0</v>
      </c>
    </row>
    <row r="827" spans="1:7" ht="15">
      <c r="A827" s="84" t="s">
        <v>3466</v>
      </c>
      <c r="B827" s="84">
        <v>2</v>
      </c>
      <c r="C827" s="122">
        <v>0.0024339930898039162</v>
      </c>
      <c r="D827" s="84" t="s">
        <v>2561</v>
      </c>
      <c r="E827" s="84" t="b">
        <v>0</v>
      </c>
      <c r="F827" s="84" t="b">
        <v>0</v>
      </c>
      <c r="G827" s="84" t="b">
        <v>0</v>
      </c>
    </row>
    <row r="828" spans="1:7" ht="15">
      <c r="A828" s="84" t="s">
        <v>3467</v>
      </c>
      <c r="B828" s="84">
        <v>2</v>
      </c>
      <c r="C828" s="122">
        <v>0.0024339930898039162</v>
      </c>
      <c r="D828" s="84" t="s">
        <v>2561</v>
      </c>
      <c r="E828" s="84" t="b">
        <v>0</v>
      </c>
      <c r="F828" s="84" t="b">
        <v>0</v>
      </c>
      <c r="G828" s="84" t="b">
        <v>0</v>
      </c>
    </row>
    <row r="829" spans="1:7" ht="15">
      <c r="A829" s="84" t="s">
        <v>3468</v>
      </c>
      <c r="B829" s="84">
        <v>2</v>
      </c>
      <c r="C829" s="122">
        <v>0.0024339930898039162</v>
      </c>
      <c r="D829" s="84" t="s">
        <v>2561</v>
      </c>
      <c r="E829" s="84" t="b">
        <v>0</v>
      </c>
      <c r="F829" s="84" t="b">
        <v>0</v>
      </c>
      <c r="G829" s="84" t="b">
        <v>0</v>
      </c>
    </row>
    <row r="830" spans="1:7" ht="15">
      <c r="A830" s="84" t="s">
        <v>3469</v>
      </c>
      <c r="B830" s="84">
        <v>2</v>
      </c>
      <c r="C830" s="122">
        <v>0.0024339930898039162</v>
      </c>
      <c r="D830" s="84" t="s">
        <v>2561</v>
      </c>
      <c r="E830" s="84" t="b">
        <v>0</v>
      </c>
      <c r="F830" s="84" t="b">
        <v>0</v>
      </c>
      <c r="G830" s="84" t="b">
        <v>0</v>
      </c>
    </row>
    <row r="831" spans="1:7" ht="15">
      <c r="A831" s="84" t="s">
        <v>3342</v>
      </c>
      <c r="B831" s="84">
        <v>2</v>
      </c>
      <c r="C831" s="122">
        <v>0.0024339930898039162</v>
      </c>
      <c r="D831" s="84" t="s">
        <v>2561</v>
      </c>
      <c r="E831" s="84" t="b">
        <v>0</v>
      </c>
      <c r="F831" s="84" t="b">
        <v>0</v>
      </c>
      <c r="G831" s="84" t="b">
        <v>0</v>
      </c>
    </row>
    <row r="832" spans="1:7" ht="15">
      <c r="A832" s="84" t="s">
        <v>3403</v>
      </c>
      <c r="B832" s="84">
        <v>2</v>
      </c>
      <c r="C832" s="122">
        <v>0.0024339930898039162</v>
      </c>
      <c r="D832" s="84" t="s">
        <v>2561</v>
      </c>
      <c r="E832" s="84" t="b">
        <v>0</v>
      </c>
      <c r="F832" s="84" t="b">
        <v>0</v>
      </c>
      <c r="G832" s="84" t="b">
        <v>0</v>
      </c>
    </row>
    <row r="833" spans="1:7" ht="15">
      <c r="A833" s="84" t="s">
        <v>3454</v>
      </c>
      <c r="B833" s="84">
        <v>2</v>
      </c>
      <c r="C833" s="122">
        <v>0.0024339930898039162</v>
      </c>
      <c r="D833" s="84" t="s">
        <v>2561</v>
      </c>
      <c r="E833" s="84" t="b">
        <v>1</v>
      </c>
      <c r="F833" s="84" t="b">
        <v>0</v>
      </c>
      <c r="G833" s="84" t="b">
        <v>0</v>
      </c>
    </row>
    <row r="834" spans="1:7" ht="15">
      <c r="A834" s="84" t="s">
        <v>3455</v>
      </c>
      <c r="B834" s="84">
        <v>2</v>
      </c>
      <c r="C834" s="122">
        <v>0.0024339930898039162</v>
      </c>
      <c r="D834" s="84" t="s">
        <v>2561</v>
      </c>
      <c r="E834" s="84" t="b">
        <v>0</v>
      </c>
      <c r="F834" s="84" t="b">
        <v>0</v>
      </c>
      <c r="G834" s="84" t="b">
        <v>0</v>
      </c>
    </row>
    <row r="835" spans="1:7" ht="15">
      <c r="A835" s="84" t="s">
        <v>3456</v>
      </c>
      <c r="B835" s="84">
        <v>2</v>
      </c>
      <c r="C835" s="122">
        <v>0.0024339930898039162</v>
      </c>
      <c r="D835" s="84" t="s">
        <v>2561</v>
      </c>
      <c r="E835" s="84" t="b">
        <v>0</v>
      </c>
      <c r="F835" s="84" t="b">
        <v>0</v>
      </c>
      <c r="G835" s="84" t="b">
        <v>0</v>
      </c>
    </row>
    <row r="836" spans="1:7" ht="15">
      <c r="A836" s="84" t="s">
        <v>3457</v>
      </c>
      <c r="B836" s="84">
        <v>2</v>
      </c>
      <c r="C836" s="122">
        <v>0.0024339930898039162</v>
      </c>
      <c r="D836" s="84" t="s">
        <v>2561</v>
      </c>
      <c r="E836" s="84" t="b">
        <v>0</v>
      </c>
      <c r="F836" s="84" t="b">
        <v>0</v>
      </c>
      <c r="G836" s="84" t="b">
        <v>0</v>
      </c>
    </row>
    <row r="837" spans="1:7" ht="15">
      <c r="A837" s="84" t="s">
        <v>3336</v>
      </c>
      <c r="B837" s="84">
        <v>2</v>
      </c>
      <c r="C837" s="122">
        <v>0.0024339930898039162</v>
      </c>
      <c r="D837" s="84" t="s">
        <v>2561</v>
      </c>
      <c r="E837" s="84" t="b">
        <v>0</v>
      </c>
      <c r="F837" s="84" t="b">
        <v>0</v>
      </c>
      <c r="G837" s="84" t="b">
        <v>0</v>
      </c>
    </row>
    <row r="838" spans="1:7" ht="15">
      <c r="A838" s="84" t="s">
        <v>3337</v>
      </c>
      <c r="B838" s="84">
        <v>2</v>
      </c>
      <c r="C838" s="122">
        <v>0.0024339930898039162</v>
      </c>
      <c r="D838" s="84" t="s">
        <v>2561</v>
      </c>
      <c r="E838" s="84" t="b">
        <v>0</v>
      </c>
      <c r="F838" s="84" t="b">
        <v>0</v>
      </c>
      <c r="G838" s="84" t="b">
        <v>0</v>
      </c>
    </row>
    <row r="839" spans="1:7" ht="15">
      <c r="A839" s="84" t="s">
        <v>280</v>
      </c>
      <c r="B839" s="84">
        <v>2</v>
      </c>
      <c r="C839" s="122">
        <v>0.0024339930898039162</v>
      </c>
      <c r="D839" s="84" t="s">
        <v>2561</v>
      </c>
      <c r="E839" s="84" t="b">
        <v>0</v>
      </c>
      <c r="F839" s="84" t="b">
        <v>0</v>
      </c>
      <c r="G839" s="84" t="b">
        <v>0</v>
      </c>
    </row>
    <row r="840" spans="1:7" ht="15">
      <c r="A840" s="84" t="s">
        <v>3447</v>
      </c>
      <c r="B840" s="84">
        <v>2</v>
      </c>
      <c r="C840" s="122">
        <v>0.0024339930898039162</v>
      </c>
      <c r="D840" s="84" t="s">
        <v>2561</v>
      </c>
      <c r="E840" s="84" t="b">
        <v>0</v>
      </c>
      <c r="F840" s="84" t="b">
        <v>0</v>
      </c>
      <c r="G840" s="84" t="b">
        <v>0</v>
      </c>
    </row>
    <row r="841" spans="1:7" ht="15">
      <c r="A841" s="84" t="s">
        <v>3448</v>
      </c>
      <c r="B841" s="84">
        <v>2</v>
      </c>
      <c r="C841" s="122">
        <v>0.0024339930898039162</v>
      </c>
      <c r="D841" s="84" t="s">
        <v>2561</v>
      </c>
      <c r="E841" s="84" t="b">
        <v>0</v>
      </c>
      <c r="F841" s="84" t="b">
        <v>0</v>
      </c>
      <c r="G841" s="84" t="b">
        <v>0</v>
      </c>
    </row>
    <row r="842" spans="1:7" ht="15">
      <c r="A842" s="84" t="s">
        <v>3449</v>
      </c>
      <c r="B842" s="84">
        <v>2</v>
      </c>
      <c r="C842" s="122">
        <v>0.0024339930898039162</v>
      </c>
      <c r="D842" s="84" t="s">
        <v>2561</v>
      </c>
      <c r="E842" s="84" t="b">
        <v>0</v>
      </c>
      <c r="F842" s="84" t="b">
        <v>0</v>
      </c>
      <c r="G842" s="84" t="b">
        <v>0</v>
      </c>
    </row>
    <row r="843" spans="1:7" ht="15">
      <c r="A843" s="84" t="s">
        <v>3450</v>
      </c>
      <c r="B843" s="84">
        <v>2</v>
      </c>
      <c r="C843" s="122">
        <v>0.0024339930898039162</v>
      </c>
      <c r="D843" s="84" t="s">
        <v>2561</v>
      </c>
      <c r="E843" s="84" t="b">
        <v>0</v>
      </c>
      <c r="F843" s="84" t="b">
        <v>0</v>
      </c>
      <c r="G843" s="84" t="b">
        <v>0</v>
      </c>
    </row>
    <row r="844" spans="1:7" ht="15">
      <c r="A844" s="84" t="s">
        <v>3451</v>
      </c>
      <c r="B844" s="84">
        <v>2</v>
      </c>
      <c r="C844" s="122">
        <v>0.0024339930898039162</v>
      </c>
      <c r="D844" s="84" t="s">
        <v>2561</v>
      </c>
      <c r="E844" s="84" t="b">
        <v>0</v>
      </c>
      <c r="F844" s="84" t="b">
        <v>1</v>
      </c>
      <c r="G844" s="84" t="b">
        <v>0</v>
      </c>
    </row>
    <row r="845" spans="1:7" ht="15">
      <c r="A845" s="84" t="s">
        <v>3452</v>
      </c>
      <c r="B845" s="84">
        <v>2</v>
      </c>
      <c r="C845" s="122">
        <v>0.0024339930898039162</v>
      </c>
      <c r="D845" s="84" t="s">
        <v>2561</v>
      </c>
      <c r="E845" s="84" t="b">
        <v>1</v>
      </c>
      <c r="F845" s="84" t="b">
        <v>0</v>
      </c>
      <c r="G845" s="84" t="b">
        <v>0</v>
      </c>
    </row>
    <row r="846" spans="1:7" ht="15">
      <c r="A846" s="84" t="s">
        <v>3443</v>
      </c>
      <c r="B846" s="84">
        <v>2</v>
      </c>
      <c r="C846" s="122">
        <v>0.0024339930898039162</v>
      </c>
      <c r="D846" s="84" t="s">
        <v>2561</v>
      </c>
      <c r="E846" s="84" t="b">
        <v>0</v>
      </c>
      <c r="F846" s="84" t="b">
        <v>0</v>
      </c>
      <c r="G846" s="84" t="b">
        <v>0</v>
      </c>
    </row>
    <row r="847" spans="1:7" ht="15">
      <c r="A847" s="84" t="s">
        <v>3444</v>
      </c>
      <c r="B847" s="84">
        <v>2</v>
      </c>
      <c r="C847" s="122">
        <v>0.0024339930898039162</v>
      </c>
      <c r="D847" s="84" t="s">
        <v>2561</v>
      </c>
      <c r="E847" s="84" t="b">
        <v>0</v>
      </c>
      <c r="F847" s="84" t="b">
        <v>0</v>
      </c>
      <c r="G847" s="84" t="b">
        <v>0</v>
      </c>
    </row>
    <row r="848" spans="1:7" ht="15">
      <c r="A848" s="84" t="s">
        <v>3445</v>
      </c>
      <c r="B848" s="84">
        <v>2</v>
      </c>
      <c r="C848" s="122">
        <v>0.0024339930898039162</v>
      </c>
      <c r="D848" s="84" t="s">
        <v>2561</v>
      </c>
      <c r="E848" s="84" t="b">
        <v>0</v>
      </c>
      <c r="F848" s="84" t="b">
        <v>1</v>
      </c>
      <c r="G848" s="84" t="b">
        <v>0</v>
      </c>
    </row>
    <row r="849" spans="1:7" ht="15">
      <c r="A849" s="84" t="s">
        <v>3292</v>
      </c>
      <c r="B849" s="84">
        <v>2</v>
      </c>
      <c r="C849" s="122">
        <v>0.0024339930898039162</v>
      </c>
      <c r="D849" s="84" t="s">
        <v>2561</v>
      </c>
      <c r="E849" s="84" t="b">
        <v>0</v>
      </c>
      <c r="F849" s="84" t="b">
        <v>0</v>
      </c>
      <c r="G849" s="84" t="b">
        <v>0</v>
      </c>
    </row>
    <row r="850" spans="1:7" ht="15">
      <c r="A850" s="84" t="s">
        <v>3446</v>
      </c>
      <c r="B850" s="84">
        <v>2</v>
      </c>
      <c r="C850" s="122">
        <v>0.0024339930898039162</v>
      </c>
      <c r="D850" s="84" t="s">
        <v>2561</v>
      </c>
      <c r="E850" s="84" t="b">
        <v>0</v>
      </c>
      <c r="F850" s="84" t="b">
        <v>1</v>
      </c>
      <c r="G850" s="84" t="b">
        <v>0</v>
      </c>
    </row>
    <row r="851" spans="1:7" ht="15">
      <c r="A851" s="84" t="s">
        <v>341</v>
      </c>
      <c r="B851" s="84">
        <v>2</v>
      </c>
      <c r="C851" s="122">
        <v>0.0024339930898039162</v>
      </c>
      <c r="D851" s="84" t="s">
        <v>2561</v>
      </c>
      <c r="E851" s="84" t="b">
        <v>0</v>
      </c>
      <c r="F851" s="84" t="b">
        <v>0</v>
      </c>
      <c r="G851" s="84" t="b">
        <v>0</v>
      </c>
    </row>
    <row r="852" spans="1:7" ht="15">
      <c r="A852" s="84" t="s">
        <v>3442</v>
      </c>
      <c r="B852" s="84">
        <v>2</v>
      </c>
      <c r="C852" s="122">
        <v>0.0024339930898039162</v>
      </c>
      <c r="D852" s="84" t="s">
        <v>2561</v>
      </c>
      <c r="E852" s="84" t="b">
        <v>0</v>
      </c>
      <c r="F852" s="84" t="b">
        <v>0</v>
      </c>
      <c r="G852" s="84" t="b">
        <v>0</v>
      </c>
    </row>
    <row r="853" spans="1:7" ht="15">
      <c r="A853" s="84" t="s">
        <v>342</v>
      </c>
      <c r="B853" s="84">
        <v>2</v>
      </c>
      <c r="C853" s="122">
        <v>0.0024339930898039162</v>
      </c>
      <c r="D853" s="84" t="s">
        <v>2561</v>
      </c>
      <c r="E853" s="84" t="b">
        <v>0</v>
      </c>
      <c r="F853" s="84" t="b">
        <v>0</v>
      </c>
      <c r="G853" s="84" t="b">
        <v>0</v>
      </c>
    </row>
    <row r="854" spans="1:7" ht="15">
      <c r="A854" s="84" t="s">
        <v>3439</v>
      </c>
      <c r="B854" s="84">
        <v>2</v>
      </c>
      <c r="C854" s="122">
        <v>0.0024339930898039162</v>
      </c>
      <c r="D854" s="84" t="s">
        <v>2561</v>
      </c>
      <c r="E854" s="84" t="b">
        <v>0</v>
      </c>
      <c r="F854" s="84" t="b">
        <v>0</v>
      </c>
      <c r="G854" s="84" t="b">
        <v>0</v>
      </c>
    </row>
    <row r="855" spans="1:7" ht="15">
      <c r="A855" s="84" t="s">
        <v>3290</v>
      </c>
      <c r="B855" s="84">
        <v>2</v>
      </c>
      <c r="C855" s="122">
        <v>0.0024339930898039162</v>
      </c>
      <c r="D855" s="84" t="s">
        <v>2561</v>
      </c>
      <c r="E855" s="84" t="b">
        <v>0</v>
      </c>
      <c r="F855" s="84" t="b">
        <v>0</v>
      </c>
      <c r="G855" s="84" t="b">
        <v>0</v>
      </c>
    </row>
    <row r="856" spans="1:7" ht="15">
      <c r="A856" s="84" t="s">
        <v>3424</v>
      </c>
      <c r="B856" s="84">
        <v>2</v>
      </c>
      <c r="C856" s="122">
        <v>0.0024339930898039162</v>
      </c>
      <c r="D856" s="84" t="s">
        <v>2561</v>
      </c>
      <c r="E856" s="84" t="b">
        <v>0</v>
      </c>
      <c r="F856" s="84" t="b">
        <v>0</v>
      </c>
      <c r="G856" s="84" t="b">
        <v>0</v>
      </c>
    </row>
    <row r="857" spans="1:7" ht="15">
      <c r="A857" s="84" t="s">
        <v>3425</v>
      </c>
      <c r="B857" s="84">
        <v>2</v>
      </c>
      <c r="C857" s="122">
        <v>0.0024339930898039162</v>
      </c>
      <c r="D857" s="84" t="s">
        <v>2561</v>
      </c>
      <c r="E857" s="84" t="b">
        <v>0</v>
      </c>
      <c r="F857" s="84" t="b">
        <v>1</v>
      </c>
      <c r="G857" s="84" t="b">
        <v>0</v>
      </c>
    </row>
    <row r="858" spans="1:7" ht="15">
      <c r="A858" s="84" t="s">
        <v>3426</v>
      </c>
      <c r="B858" s="84">
        <v>2</v>
      </c>
      <c r="C858" s="122">
        <v>0.0024339930898039162</v>
      </c>
      <c r="D858" s="84" t="s">
        <v>2561</v>
      </c>
      <c r="E858" s="84" t="b">
        <v>0</v>
      </c>
      <c r="F858" s="84" t="b">
        <v>0</v>
      </c>
      <c r="G858" s="84" t="b">
        <v>0</v>
      </c>
    </row>
    <row r="859" spans="1:7" ht="15">
      <c r="A859" s="84" t="s">
        <v>3427</v>
      </c>
      <c r="B859" s="84">
        <v>2</v>
      </c>
      <c r="C859" s="122">
        <v>0.0024339930898039162</v>
      </c>
      <c r="D859" s="84" t="s">
        <v>2561</v>
      </c>
      <c r="E859" s="84" t="b">
        <v>0</v>
      </c>
      <c r="F859" s="84" t="b">
        <v>0</v>
      </c>
      <c r="G859" s="84" t="b">
        <v>0</v>
      </c>
    </row>
    <row r="860" spans="1:7" ht="15">
      <c r="A860" s="84" t="s">
        <v>3428</v>
      </c>
      <c r="B860" s="84">
        <v>2</v>
      </c>
      <c r="C860" s="122">
        <v>0.0024339930898039162</v>
      </c>
      <c r="D860" s="84" t="s">
        <v>2561</v>
      </c>
      <c r="E860" s="84" t="b">
        <v>0</v>
      </c>
      <c r="F860" s="84" t="b">
        <v>0</v>
      </c>
      <c r="G860" s="84" t="b">
        <v>0</v>
      </c>
    </row>
    <row r="861" spans="1:7" ht="15">
      <c r="A861" s="84" t="s">
        <v>3423</v>
      </c>
      <c r="B861" s="84">
        <v>2</v>
      </c>
      <c r="C861" s="122">
        <v>0.0024339930898039162</v>
      </c>
      <c r="D861" s="84" t="s">
        <v>2561</v>
      </c>
      <c r="E861" s="84" t="b">
        <v>0</v>
      </c>
      <c r="F861" s="84" t="b">
        <v>0</v>
      </c>
      <c r="G861" s="84" t="b">
        <v>0</v>
      </c>
    </row>
    <row r="862" spans="1:7" ht="15">
      <c r="A862" s="84" t="s">
        <v>3419</v>
      </c>
      <c r="B862" s="84">
        <v>2</v>
      </c>
      <c r="C862" s="122">
        <v>0.0024339930898039162</v>
      </c>
      <c r="D862" s="84" t="s">
        <v>2561</v>
      </c>
      <c r="E862" s="84" t="b">
        <v>0</v>
      </c>
      <c r="F862" s="84" t="b">
        <v>0</v>
      </c>
      <c r="G862" s="84" t="b">
        <v>0</v>
      </c>
    </row>
    <row r="863" spans="1:7" ht="15">
      <c r="A863" s="84" t="s">
        <v>3284</v>
      </c>
      <c r="B863" s="84">
        <v>2</v>
      </c>
      <c r="C863" s="122">
        <v>0.0024339930898039162</v>
      </c>
      <c r="D863" s="84" t="s">
        <v>2561</v>
      </c>
      <c r="E863" s="84" t="b">
        <v>0</v>
      </c>
      <c r="F863" s="84" t="b">
        <v>0</v>
      </c>
      <c r="G863" s="84" t="b">
        <v>0</v>
      </c>
    </row>
    <row r="864" spans="1:7" ht="15">
      <c r="A864" s="84" t="s">
        <v>3325</v>
      </c>
      <c r="B864" s="84">
        <v>2</v>
      </c>
      <c r="C864" s="122">
        <v>0.0024339930898039162</v>
      </c>
      <c r="D864" s="84" t="s">
        <v>2561</v>
      </c>
      <c r="E864" s="84" t="b">
        <v>0</v>
      </c>
      <c r="F864" s="84" t="b">
        <v>0</v>
      </c>
      <c r="G864" s="84" t="b">
        <v>0</v>
      </c>
    </row>
    <row r="865" spans="1:7" ht="15">
      <c r="A865" s="84" t="s">
        <v>345</v>
      </c>
      <c r="B865" s="84">
        <v>2</v>
      </c>
      <c r="C865" s="122">
        <v>0.002849493428884636</v>
      </c>
      <c r="D865" s="84" t="s">
        <v>2561</v>
      </c>
      <c r="E865" s="84" t="b">
        <v>0</v>
      </c>
      <c r="F865" s="84" t="b">
        <v>0</v>
      </c>
      <c r="G865" s="84" t="b">
        <v>0</v>
      </c>
    </row>
    <row r="866" spans="1:7" ht="15">
      <c r="A866" s="84" t="s">
        <v>3420</v>
      </c>
      <c r="B866" s="84">
        <v>2</v>
      </c>
      <c r="C866" s="122">
        <v>0.0024339930898039162</v>
      </c>
      <c r="D866" s="84" t="s">
        <v>2561</v>
      </c>
      <c r="E866" s="84" t="b">
        <v>0</v>
      </c>
      <c r="F866" s="84" t="b">
        <v>0</v>
      </c>
      <c r="G866" s="84" t="b">
        <v>0</v>
      </c>
    </row>
    <row r="867" spans="1:7" ht="15">
      <c r="A867" s="84" t="s">
        <v>3200</v>
      </c>
      <c r="B867" s="84">
        <v>2</v>
      </c>
      <c r="C867" s="122">
        <v>0.0024339930898039162</v>
      </c>
      <c r="D867" s="84" t="s">
        <v>2561</v>
      </c>
      <c r="E867" s="84" t="b">
        <v>0</v>
      </c>
      <c r="F867" s="84" t="b">
        <v>0</v>
      </c>
      <c r="G867" s="84" t="b">
        <v>0</v>
      </c>
    </row>
    <row r="868" spans="1:7" ht="15">
      <c r="A868" s="84" t="s">
        <v>347</v>
      </c>
      <c r="B868" s="84">
        <v>2</v>
      </c>
      <c r="C868" s="122">
        <v>0.0024339930898039162</v>
      </c>
      <c r="D868" s="84" t="s">
        <v>2561</v>
      </c>
      <c r="E868" s="84" t="b">
        <v>0</v>
      </c>
      <c r="F868" s="84" t="b">
        <v>0</v>
      </c>
      <c r="G868" s="84" t="b">
        <v>0</v>
      </c>
    </row>
    <row r="869" spans="1:7" ht="15">
      <c r="A869" s="84" t="s">
        <v>3412</v>
      </c>
      <c r="B869" s="84">
        <v>2</v>
      </c>
      <c r="C869" s="122">
        <v>0.0024339930898039162</v>
      </c>
      <c r="D869" s="84" t="s">
        <v>2561</v>
      </c>
      <c r="E869" s="84" t="b">
        <v>0</v>
      </c>
      <c r="F869" s="84" t="b">
        <v>0</v>
      </c>
      <c r="G869" s="84" t="b">
        <v>0</v>
      </c>
    </row>
    <row r="870" spans="1:7" ht="15">
      <c r="A870" s="84" t="s">
        <v>3413</v>
      </c>
      <c r="B870" s="84">
        <v>2</v>
      </c>
      <c r="C870" s="122">
        <v>0.0024339930898039162</v>
      </c>
      <c r="D870" s="84" t="s">
        <v>2561</v>
      </c>
      <c r="E870" s="84" t="b">
        <v>0</v>
      </c>
      <c r="F870" s="84" t="b">
        <v>0</v>
      </c>
      <c r="G870" s="84" t="b">
        <v>0</v>
      </c>
    </row>
    <row r="871" spans="1:7" ht="15">
      <c r="A871" s="84" t="s">
        <v>3414</v>
      </c>
      <c r="B871" s="84">
        <v>2</v>
      </c>
      <c r="C871" s="122">
        <v>0.0024339930898039162</v>
      </c>
      <c r="D871" s="84" t="s">
        <v>2561</v>
      </c>
      <c r="E871" s="84" t="b">
        <v>0</v>
      </c>
      <c r="F871" s="84" t="b">
        <v>0</v>
      </c>
      <c r="G871" s="84" t="b">
        <v>0</v>
      </c>
    </row>
    <row r="872" spans="1:7" ht="15">
      <c r="A872" s="84" t="s">
        <v>3415</v>
      </c>
      <c r="B872" s="84">
        <v>2</v>
      </c>
      <c r="C872" s="122">
        <v>0.0024339930898039162</v>
      </c>
      <c r="D872" s="84" t="s">
        <v>2561</v>
      </c>
      <c r="E872" s="84" t="b">
        <v>0</v>
      </c>
      <c r="F872" s="84" t="b">
        <v>0</v>
      </c>
      <c r="G872" s="84" t="b">
        <v>0</v>
      </c>
    </row>
    <row r="873" spans="1:7" ht="15">
      <c r="A873" s="84" t="s">
        <v>3416</v>
      </c>
      <c r="B873" s="84">
        <v>2</v>
      </c>
      <c r="C873" s="122">
        <v>0.0024339930898039162</v>
      </c>
      <c r="D873" s="84" t="s">
        <v>2561</v>
      </c>
      <c r="E873" s="84" t="b">
        <v>0</v>
      </c>
      <c r="F873" s="84" t="b">
        <v>0</v>
      </c>
      <c r="G873" s="84" t="b">
        <v>0</v>
      </c>
    </row>
    <row r="874" spans="1:7" ht="15">
      <c r="A874" s="84" t="s">
        <v>3417</v>
      </c>
      <c r="B874" s="84">
        <v>2</v>
      </c>
      <c r="C874" s="122">
        <v>0.0024339930898039162</v>
      </c>
      <c r="D874" s="84" t="s">
        <v>2561</v>
      </c>
      <c r="E874" s="84" t="b">
        <v>0</v>
      </c>
      <c r="F874" s="84" t="b">
        <v>0</v>
      </c>
      <c r="G874" s="84" t="b">
        <v>0</v>
      </c>
    </row>
    <row r="875" spans="1:7" ht="15">
      <c r="A875" s="84" t="s">
        <v>290</v>
      </c>
      <c r="B875" s="84">
        <v>2</v>
      </c>
      <c r="C875" s="122">
        <v>0.0024339930898039162</v>
      </c>
      <c r="D875" s="84" t="s">
        <v>2561</v>
      </c>
      <c r="E875" s="84" t="b">
        <v>0</v>
      </c>
      <c r="F875" s="84" t="b">
        <v>0</v>
      </c>
      <c r="G875" s="84" t="b">
        <v>0</v>
      </c>
    </row>
    <row r="876" spans="1:7" ht="15">
      <c r="A876" s="84" t="s">
        <v>3408</v>
      </c>
      <c r="B876" s="84">
        <v>2</v>
      </c>
      <c r="C876" s="122">
        <v>0.0024339930898039162</v>
      </c>
      <c r="D876" s="84" t="s">
        <v>2561</v>
      </c>
      <c r="E876" s="84" t="b">
        <v>1</v>
      </c>
      <c r="F876" s="84" t="b">
        <v>0</v>
      </c>
      <c r="G876" s="84" t="b">
        <v>0</v>
      </c>
    </row>
    <row r="877" spans="1:7" ht="15">
      <c r="A877" s="84" t="s">
        <v>3406</v>
      </c>
      <c r="B877" s="84">
        <v>2</v>
      </c>
      <c r="C877" s="122">
        <v>0.0024339930898039162</v>
      </c>
      <c r="D877" s="84" t="s">
        <v>2561</v>
      </c>
      <c r="E877" s="84" t="b">
        <v>0</v>
      </c>
      <c r="F877" s="84" t="b">
        <v>0</v>
      </c>
      <c r="G877" s="84" t="b">
        <v>0</v>
      </c>
    </row>
    <row r="878" spans="1:7" ht="15">
      <c r="A878" s="84" t="s">
        <v>3321</v>
      </c>
      <c r="B878" s="84">
        <v>2</v>
      </c>
      <c r="C878" s="122">
        <v>0.0024339930898039162</v>
      </c>
      <c r="D878" s="84" t="s">
        <v>2561</v>
      </c>
      <c r="E878" s="84" t="b">
        <v>0</v>
      </c>
      <c r="F878" s="84" t="b">
        <v>0</v>
      </c>
      <c r="G878" s="84" t="b">
        <v>0</v>
      </c>
    </row>
    <row r="879" spans="1:7" ht="15">
      <c r="A879" s="84" t="s">
        <v>2718</v>
      </c>
      <c r="B879" s="84">
        <v>2</v>
      </c>
      <c r="C879" s="122">
        <v>0.0024339930898039162</v>
      </c>
      <c r="D879" s="84" t="s">
        <v>2561</v>
      </c>
      <c r="E879" s="84" t="b">
        <v>0</v>
      </c>
      <c r="F879" s="84" t="b">
        <v>0</v>
      </c>
      <c r="G879" s="84" t="b">
        <v>0</v>
      </c>
    </row>
    <row r="880" spans="1:7" ht="15">
      <c r="A880" s="84" t="s">
        <v>3300</v>
      </c>
      <c r="B880" s="84">
        <v>2</v>
      </c>
      <c r="C880" s="122">
        <v>0.0024339930898039162</v>
      </c>
      <c r="D880" s="84" t="s">
        <v>2561</v>
      </c>
      <c r="E880" s="84" t="b">
        <v>0</v>
      </c>
      <c r="F880" s="84" t="b">
        <v>0</v>
      </c>
      <c r="G880" s="84" t="b">
        <v>0</v>
      </c>
    </row>
    <row r="881" spans="1:7" ht="15">
      <c r="A881" s="84" t="s">
        <v>3488</v>
      </c>
      <c r="B881" s="84">
        <v>2</v>
      </c>
      <c r="C881" s="122">
        <v>0.002849493428884636</v>
      </c>
      <c r="D881" s="84" t="s">
        <v>2561</v>
      </c>
      <c r="E881" s="84" t="b">
        <v>0</v>
      </c>
      <c r="F881" s="84" t="b">
        <v>0</v>
      </c>
      <c r="G881" s="84" t="b">
        <v>0</v>
      </c>
    </row>
    <row r="882" spans="1:7" ht="15">
      <c r="A882" s="84" t="s">
        <v>2729</v>
      </c>
      <c r="B882" s="84">
        <v>35</v>
      </c>
      <c r="C882" s="122">
        <v>0.018010341620921952</v>
      </c>
      <c r="D882" s="84" t="s">
        <v>2562</v>
      </c>
      <c r="E882" s="84" t="b">
        <v>0</v>
      </c>
      <c r="F882" s="84" t="b">
        <v>0</v>
      </c>
      <c r="G882" s="84" t="b">
        <v>0</v>
      </c>
    </row>
    <row r="883" spans="1:7" ht="15">
      <c r="A883" s="84" t="s">
        <v>2730</v>
      </c>
      <c r="B883" s="84">
        <v>15</v>
      </c>
      <c r="C883" s="122">
        <v>0.0131252143840737</v>
      </c>
      <c r="D883" s="84" t="s">
        <v>2562</v>
      </c>
      <c r="E883" s="84" t="b">
        <v>0</v>
      </c>
      <c r="F883" s="84" t="b">
        <v>0</v>
      </c>
      <c r="G883" s="84" t="b">
        <v>0</v>
      </c>
    </row>
    <row r="884" spans="1:7" ht="15">
      <c r="A884" s="84" t="s">
        <v>2731</v>
      </c>
      <c r="B884" s="84">
        <v>10</v>
      </c>
      <c r="C884" s="122">
        <v>0.010885847822002982</v>
      </c>
      <c r="D884" s="84" t="s">
        <v>2562</v>
      </c>
      <c r="E884" s="84" t="b">
        <v>0</v>
      </c>
      <c r="F884" s="84" t="b">
        <v>0</v>
      </c>
      <c r="G884" s="84" t="b">
        <v>0</v>
      </c>
    </row>
    <row r="885" spans="1:7" ht="15">
      <c r="A885" s="84" t="s">
        <v>2732</v>
      </c>
      <c r="B885" s="84">
        <v>9</v>
      </c>
      <c r="C885" s="122">
        <v>0.007088166746638356</v>
      </c>
      <c r="D885" s="84" t="s">
        <v>2562</v>
      </c>
      <c r="E885" s="84" t="b">
        <v>1</v>
      </c>
      <c r="F885" s="84" t="b">
        <v>0</v>
      </c>
      <c r="G885" s="84" t="b">
        <v>0</v>
      </c>
    </row>
    <row r="886" spans="1:7" ht="15">
      <c r="A886" s="84" t="s">
        <v>2733</v>
      </c>
      <c r="B886" s="84">
        <v>9</v>
      </c>
      <c r="C886" s="122">
        <v>0.007088166746638356</v>
      </c>
      <c r="D886" s="84" t="s">
        <v>2562</v>
      </c>
      <c r="E886" s="84" t="b">
        <v>0</v>
      </c>
      <c r="F886" s="84" t="b">
        <v>0</v>
      </c>
      <c r="G886" s="84" t="b">
        <v>0</v>
      </c>
    </row>
    <row r="887" spans="1:7" ht="15">
      <c r="A887" s="84" t="s">
        <v>2734</v>
      </c>
      <c r="B887" s="84">
        <v>9</v>
      </c>
      <c r="C887" s="122">
        <v>0.007088166746638356</v>
      </c>
      <c r="D887" s="84" t="s">
        <v>2562</v>
      </c>
      <c r="E887" s="84" t="b">
        <v>0</v>
      </c>
      <c r="F887" s="84" t="b">
        <v>0</v>
      </c>
      <c r="G887" s="84" t="b">
        <v>0</v>
      </c>
    </row>
    <row r="888" spans="1:7" ht="15">
      <c r="A888" s="84" t="s">
        <v>2735</v>
      </c>
      <c r="B888" s="84">
        <v>9</v>
      </c>
      <c r="C888" s="122">
        <v>0.007088166746638356</v>
      </c>
      <c r="D888" s="84" t="s">
        <v>2562</v>
      </c>
      <c r="E888" s="84" t="b">
        <v>0</v>
      </c>
      <c r="F888" s="84" t="b">
        <v>0</v>
      </c>
      <c r="G888" s="84" t="b">
        <v>0</v>
      </c>
    </row>
    <row r="889" spans="1:7" ht="15">
      <c r="A889" s="84" t="s">
        <v>2736</v>
      </c>
      <c r="B889" s="84">
        <v>9</v>
      </c>
      <c r="C889" s="122">
        <v>0.007088166746638356</v>
      </c>
      <c r="D889" s="84" t="s">
        <v>2562</v>
      </c>
      <c r="E889" s="84" t="b">
        <v>0</v>
      </c>
      <c r="F889" s="84" t="b">
        <v>0</v>
      </c>
      <c r="G889" s="84" t="b">
        <v>0</v>
      </c>
    </row>
    <row r="890" spans="1:7" ht="15">
      <c r="A890" s="84" t="s">
        <v>2699</v>
      </c>
      <c r="B890" s="84">
        <v>9</v>
      </c>
      <c r="C890" s="122">
        <v>0.007088166746638356</v>
      </c>
      <c r="D890" s="84" t="s">
        <v>2562</v>
      </c>
      <c r="E890" s="84" t="b">
        <v>0</v>
      </c>
      <c r="F890" s="84" t="b">
        <v>0</v>
      </c>
      <c r="G890" s="84" t="b">
        <v>0</v>
      </c>
    </row>
    <row r="891" spans="1:7" ht="15">
      <c r="A891" s="84" t="s">
        <v>2737</v>
      </c>
      <c r="B891" s="84">
        <v>9</v>
      </c>
      <c r="C891" s="122">
        <v>0.007088166746638356</v>
      </c>
      <c r="D891" s="84" t="s">
        <v>2562</v>
      </c>
      <c r="E891" s="84" t="b">
        <v>0</v>
      </c>
      <c r="F891" s="84" t="b">
        <v>0</v>
      </c>
      <c r="G891" s="84" t="b">
        <v>0</v>
      </c>
    </row>
    <row r="892" spans="1:7" ht="15">
      <c r="A892" s="84" t="s">
        <v>2672</v>
      </c>
      <c r="B892" s="84">
        <v>9</v>
      </c>
      <c r="C892" s="122">
        <v>0.007088166746638356</v>
      </c>
      <c r="D892" s="84" t="s">
        <v>2562</v>
      </c>
      <c r="E892" s="84" t="b">
        <v>0</v>
      </c>
      <c r="F892" s="84" t="b">
        <v>0</v>
      </c>
      <c r="G892" s="84" t="b">
        <v>0</v>
      </c>
    </row>
    <row r="893" spans="1:7" ht="15">
      <c r="A893" s="84" t="s">
        <v>3207</v>
      </c>
      <c r="B893" s="84">
        <v>9</v>
      </c>
      <c r="C893" s="122">
        <v>0.007088166746638356</v>
      </c>
      <c r="D893" s="84" t="s">
        <v>2562</v>
      </c>
      <c r="E893" s="84" t="b">
        <v>0</v>
      </c>
      <c r="F893" s="84" t="b">
        <v>0</v>
      </c>
      <c r="G893" s="84" t="b">
        <v>0</v>
      </c>
    </row>
    <row r="894" spans="1:7" ht="15">
      <c r="A894" s="84" t="s">
        <v>3208</v>
      </c>
      <c r="B894" s="84">
        <v>9</v>
      </c>
      <c r="C894" s="122">
        <v>0.007088166746638356</v>
      </c>
      <c r="D894" s="84" t="s">
        <v>2562</v>
      </c>
      <c r="E894" s="84" t="b">
        <v>0</v>
      </c>
      <c r="F894" s="84" t="b">
        <v>0</v>
      </c>
      <c r="G894" s="84" t="b">
        <v>0</v>
      </c>
    </row>
    <row r="895" spans="1:7" ht="15">
      <c r="A895" s="84" t="s">
        <v>3205</v>
      </c>
      <c r="B895" s="84">
        <v>8</v>
      </c>
      <c r="C895" s="122">
        <v>0.008708678257602385</v>
      </c>
      <c r="D895" s="84" t="s">
        <v>2562</v>
      </c>
      <c r="E895" s="84" t="b">
        <v>0</v>
      </c>
      <c r="F895" s="84" t="b">
        <v>0</v>
      </c>
      <c r="G895" s="84" t="b">
        <v>0</v>
      </c>
    </row>
    <row r="896" spans="1:7" ht="15">
      <c r="A896" s="84" t="s">
        <v>239</v>
      </c>
      <c r="B896" s="84">
        <v>8</v>
      </c>
      <c r="C896" s="122">
        <v>0.00700011433817264</v>
      </c>
      <c r="D896" s="84" t="s">
        <v>2562</v>
      </c>
      <c r="E896" s="84" t="b">
        <v>0</v>
      </c>
      <c r="F896" s="84" t="b">
        <v>0</v>
      </c>
      <c r="G896" s="84" t="b">
        <v>0</v>
      </c>
    </row>
    <row r="897" spans="1:7" ht="15">
      <c r="A897" s="84" t="s">
        <v>311</v>
      </c>
      <c r="B897" s="84">
        <v>8</v>
      </c>
      <c r="C897" s="122">
        <v>0.00700011433817264</v>
      </c>
      <c r="D897" s="84" t="s">
        <v>2562</v>
      </c>
      <c r="E897" s="84" t="b">
        <v>0</v>
      </c>
      <c r="F897" s="84" t="b">
        <v>0</v>
      </c>
      <c r="G897" s="84" t="b">
        <v>0</v>
      </c>
    </row>
    <row r="898" spans="1:7" ht="15">
      <c r="A898" s="84" t="s">
        <v>3239</v>
      </c>
      <c r="B898" s="84">
        <v>6</v>
      </c>
      <c r="C898" s="122">
        <v>0.008337572888644673</v>
      </c>
      <c r="D898" s="84" t="s">
        <v>2562</v>
      </c>
      <c r="E898" s="84" t="b">
        <v>0</v>
      </c>
      <c r="F898" s="84" t="b">
        <v>0</v>
      </c>
      <c r="G898" s="84" t="b">
        <v>0</v>
      </c>
    </row>
    <row r="899" spans="1:7" ht="15">
      <c r="A899" s="84" t="s">
        <v>3241</v>
      </c>
      <c r="B899" s="84">
        <v>6</v>
      </c>
      <c r="C899" s="122">
        <v>0.0073436240372799924</v>
      </c>
      <c r="D899" s="84" t="s">
        <v>2562</v>
      </c>
      <c r="E899" s="84" t="b">
        <v>0</v>
      </c>
      <c r="F899" s="84" t="b">
        <v>0</v>
      </c>
      <c r="G899" s="84" t="b">
        <v>0</v>
      </c>
    </row>
    <row r="900" spans="1:7" ht="15">
      <c r="A900" s="84" t="s">
        <v>3240</v>
      </c>
      <c r="B900" s="84">
        <v>6</v>
      </c>
      <c r="C900" s="122">
        <v>0.008337572888644673</v>
      </c>
      <c r="D900" s="84" t="s">
        <v>2562</v>
      </c>
      <c r="E900" s="84" t="b">
        <v>0</v>
      </c>
      <c r="F900" s="84" t="b">
        <v>0</v>
      </c>
      <c r="G900" s="84" t="b">
        <v>0</v>
      </c>
    </row>
    <row r="901" spans="1:7" ht="15">
      <c r="A901" s="84" t="s">
        <v>3268</v>
      </c>
      <c r="B901" s="84">
        <v>5</v>
      </c>
      <c r="C901" s="122">
        <v>0.006119686697733328</v>
      </c>
      <c r="D901" s="84" t="s">
        <v>2562</v>
      </c>
      <c r="E901" s="84" t="b">
        <v>0</v>
      </c>
      <c r="F901" s="84" t="b">
        <v>0</v>
      </c>
      <c r="G901" s="84" t="b">
        <v>0</v>
      </c>
    </row>
    <row r="902" spans="1:7" ht="15">
      <c r="A902" s="84" t="s">
        <v>3269</v>
      </c>
      <c r="B902" s="84">
        <v>5</v>
      </c>
      <c r="C902" s="122">
        <v>0.006947977407203895</v>
      </c>
      <c r="D902" s="84" t="s">
        <v>2562</v>
      </c>
      <c r="E902" s="84" t="b">
        <v>0</v>
      </c>
      <c r="F902" s="84" t="b">
        <v>0</v>
      </c>
      <c r="G902" s="84" t="b">
        <v>0</v>
      </c>
    </row>
    <row r="903" spans="1:7" ht="15">
      <c r="A903" s="84" t="s">
        <v>3310</v>
      </c>
      <c r="B903" s="84">
        <v>4</v>
      </c>
      <c r="C903" s="122">
        <v>0.007616706682439909</v>
      </c>
      <c r="D903" s="84" t="s">
        <v>2562</v>
      </c>
      <c r="E903" s="84" t="b">
        <v>0</v>
      </c>
      <c r="F903" s="84" t="b">
        <v>0</v>
      </c>
      <c r="G903" s="84" t="b">
        <v>0</v>
      </c>
    </row>
    <row r="904" spans="1:7" ht="15">
      <c r="A904" s="84" t="s">
        <v>3311</v>
      </c>
      <c r="B904" s="84">
        <v>4</v>
      </c>
      <c r="C904" s="122">
        <v>0.005558381925763115</v>
      </c>
      <c r="D904" s="84" t="s">
        <v>2562</v>
      </c>
      <c r="E904" s="84" t="b">
        <v>0</v>
      </c>
      <c r="F904" s="84" t="b">
        <v>0</v>
      </c>
      <c r="G904" s="84" t="b">
        <v>0</v>
      </c>
    </row>
    <row r="905" spans="1:7" ht="15">
      <c r="A905" s="84" t="s">
        <v>343</v>
      </c>
      <c r="B905" s="84">
        <v>4</v>
      </c>
      <c r="C905" s="122">
        <v>0.006412663885477986</v>
      </c>
      <c r="D905" s="84" t="s">
        <v>2562</v>
      </c>
      <c r="E905" s="84" t="b">
        <v>0</v>
      </c>
      <c r="F905" s="84" t="b">
        <v>0</v>
      </c>
      <c r="G905" s="84" t="b">
        <v>0</v>
      </c>
    </row>
    <row r="906" spans="1:7" ht="15">
      <c r="A906" s="84" t="s">
        <v>3313</v>
      </c>
      <c r="B906" s="84">
        <v>4</v>
      </c>
      <c r="C906" s="122">
        <v>0.005558381925763115</v>
      </c>
      <c r="D906" s="84" t="s">
        <v>2562</v>
      </c>
      <c r="E906" s="84" t="b">
        <v>0</v>
      </c>
      <c r="F906" s="84" t="b">
        <v>0</v>
      </c>
      <c r="G906" s="84" t="b">
        <v>0</v>
      </c>
    </row>
    <row r="907" spans="1:7" ht="15">
      <c r="A907" s="84" t="s">
        <v>3315</v>
      </c>
      <c r="B907" s="84">
        <v>4</v>
      </c>
      <c r="C907" s="122">
        <v>0.006412663885477986</v>
      </c>
      <c r="D907" s="84" t="s">
        <v>2562</v>
      </c>
      <c r="E907" s="84" t="b">
        <v>0</v>
      </c>
      <c r="F907" s="84" t="b">
        <v>0</v>
      </c>
      <c r="G907" s="84" t="b">
        <v>0</v>
      </c>
    </row>
    <row r="908" spans="1:7" ht="15">
      <c r="A908" s="84" t="s">
        <v>3312</v>
      </c>
      <c r="B908" s="84">
        <v>4</v>
      </c>
      <c r="C908" s="122">
        <v>0.006412663885477986</v>
      </c>
      <c r="D908" s="84" t="s">
        <v>2562</v>
      </c>
      <c r="E908" s="84" t="b">
        <v>0</v>
      </c>
      <c r="F908" s="84" t="b">
        <v>0</v>
      </c>
      <c r="G908" s="84" t="b">
        <v>0</v>
      </c>
    </row>
    <row r="909" spans="1:7" ht="15">
      <c r="A909" s="84" t="s">
        <v>3314</v>
      </c>
      <c r="B909" s="84">
        <v>4</v>
      </c>
      <c r="C909" s="122">
        <v>0.005558381925763115</v>
      </c>
      <c r="D909" s="84" t="s">
        <v>2562</v>
      </c>
      <c r="E909" s="84" t="b">
        <v>0</v>
      </c>
      <c r="F909" s="84" t="b">
        <v>0</v>
      </c>
      <c r="G909" s="84" t="b">
        <v>0</v>
      </c>
    </row>
    <row r="910" spans="1:7" ht="15">
      <c r="A910" s="84" t="s">
        <v>3316</v>
      </c>
      <c r="B910" s="84">
        <v>4</v>
      </c>
      <c r="C910" s="122">
        <v>0.005558381925763115</v>
      </c>
      <c r="D910" s="84" t="s">
        <v>2562</v>
      </c>
      <c r="E910" s="84" t="b">
        <v>0</v>
      </c>
      <c r="F910" s="84" t="b">
        <v>0</v>
      </c>
      <c r="G910" s="84" t="b">
        <v>0</v>
      </c>
    </row>
    <row r="911" spans="1:7" ht="15">
      <c r="A911" s="84" t="s">
        <v>2746</v>
      </c>
      <c r="B911" s="84">
        <v>4</v>
      </c>
      <c r="C911" s="122">
        <v>0.006412663885477986</v>
      </c>
      <c r="D911" s="84" t="s">
        <v>2562</v>
      </c>
      <c r="E911" s="84" t="b">
        <v>0</v>
      </c>
      <c r="F911" s="84" t="b">
        <v>0</v>
      </c>
      <c r="G911" s="84" t="b">
        <v>0</v>
      </c>
    </row>
    <row r="912" spans="1:7" ht="15">
      <c r="A912" s="84" t="s">
        <v>3383</v>
      </c>
      <c r="B912" s="84">
        <v>3</v>
      </c>
      <c r="C912" s="122">
        <v>0.00480949791410849</v>
      </c>
      <c r="D912" s="84" t="s">
        <v>2562</v>
      </c>
      <c r="E912" s="84" t="b">
        <v>0</v>
      </c>
      <c r="F912" s="84" t="b">
        <v>0</v>
      </c>
      <c r="G912" s="84" t="b">
        <v>0</v>
      </c>
    </row>
    <row r="913" spans="1:7" ht="15">
      <c r="A913" s="84" t="s">
        <v>3384</v>
      </c>
      <c r="B913" s="84">
        <v>3</v>
      </c>
      <c r="C913" s="122">
        <v>0.00480949791410849</v>
      </c>
      <c r="D913" s="84" t="s">
        <v>2562</v>
      </c>
      <c r="E913" s="84" t="b">
        <v>0</v>
      </c>
      <c r="F913" s="84" t="b">
        <v>0</v>
      </c>
      <c r="G913" s="84" t="b">
        <v>0</v>
      </c>
    </row>
    <row r="914" spans="1:7" ht="15">
      <c r="A914" s="84" t="s">
        <v>3393</v>
      </c>
      <c r="B914" s="84">
        <v>3</v>
      </c>
      <c r="C914" s="122">
        <v>0.0057125300118299315</v>
      </c>
      <c r="D914" s="84" t="s">
        <v>2562</v>
      </c>
      <c r="E914" s="84" t="b">
        <v>0</v>
      </c>
      <c r="F914" s="84" t="b">
        <v>0</v>
      </c>
      <c r="G914" s="84" t="b">
        <v>0</v>
      </c>
    </row>
    <row r="915" spans="1:7" ht="15">
      <c r="A915" s="84" t="s">
        <v>3391</v>
      </c>
      <c r="B915" s="84">
        <v>3</v>
      </c>
      <c r="C915" s="122">
        <v>0.00480949791410849</v>
      </c>
      <c r="D915" s="84" t="s">
        <v>2562</v>
      </c>
      <c r="E915" s="84" t="b">
        <v>0</v>
      </c>
      <c r="F915" s="84" t="b">
        <v>0</v>
      </c>
      <c r="G915" s="84" t="b">
        <v>0</v>
      </c>
    </row>
    <row r="916" spans="1:7" ht="15">
      <c r="A916" s="84" t="s">
        <v>3392</v>
      </c>
      <c r="B916" s="84">
        <v>3</v>
      </c>
      <c r="C916" s="122">
        <v>0.00480949791410849</v>
      </c>
      <c r="D916" s="84" t="s">
        <v>2562</v>
      </c>
      <c r="E916" s="84" t="b">
        <v>0</v>
      </c>
      <c r="F916" s="84" t="b">
        <v>0</v>
      </c>
      <c r="G916" s="84" t="b">
        <v>0</v>
      </c>
    </row>
    <row r="917" spans="1:7" ht="15">
      <c r="A917" s="84" t="s">
        <v>3389</v>
      </c>
      <c r="B917" s="84">
        <v>3</v>
      </c>
      <c r="C917" s="122">
        <v>0.00480949791410849</v>
      </c>
      <c r="D917" s="84" t="s">
        <v>2562</v>
      </c>
      <c r="E917" s="84" t="b">
        <v>0</v>
      </c>
      <c r="F917" s="84" t="b">
        <v>0</v>
      </c>
      <c r="G917" s="84" t="b">
        <v>0</v>
      </c>
    </row>
    <row r="918" spans="1:7" ht="15">
      <c r="A918" s="84" t="s">
        <v>3390</v>
      </c>
      <c r="B918" s="84">
        <v>3</v>
      </c>
      <c r="C918" s="122">
        <v>0.00480949791410849</v>
      </c>
      <c r="D918" s="84" t="s">
        <v>2562</v>
      </c>
      <c r="E918" s="84" t="b">
        <v>0</v>
      </c>
      <c r="F918" s="84" t="b">
        <v>0</v>
      </c>
      <c r="G918" s="84" t="b">
        <v>0</v>
      </c>
    </row>
    <row r="919" spans="1:7" ht="15">
      <c r="A919" s="84" t="s">
        <v>3386</v>
      </c>
      <c r="B919" s="84">
        <v>3</v>
      </c>
      <c r="C919" s="122">
        <v>0.00480949791410849</v>
      </c>
      <c r="D919" s="84" t="s">
        <v>2562</v>
      </c>
      <c r="E919" s="84" t="b">
        <v>0</v>
      </c>
      <c r="F919" s="84" t="b">
        <v>0</v>
      </c>
      <c r="G919" s="84" t="b">
        <v>0</v>
      </c>
    </row>
    <row r="920" spans="1:7" ht="15">
      <c r="A920" s="84" t="s">
        <v>3388</v>
      </c>
      <c r="B920" s="84">
        <v>3</v>
      </c>
      <c r="C920" s="122">
        <v>0.0057125300118299315</v>
      </c>
      <c r="D920" s="84" t="s">
        <v>2562</v>
      </c>
      <c r="E920" s="84" t="b">
        <v>0</v>
      </c>
      <c r="F920" s="84" t="b">
        <v>0</v>
      </c>
      <c r="G920" s="84" t="b">
        <v>0</v>
      </c>
    </row>
    <row r="921" spans="1:7" ht="15">
      <c r="A921" s="84" t="s">
        <v>2717</v>
      </c>
      <c r="B921" s="84">
        <v>3</v>
      </c>
      <c r="C921" s="122">
        <v>0.0057125300118299315</v>
      </c>
      <c r="D921" s="84" t="s">
        <v>2562</v>
      </c>
      <c r="E921" s="84" t="b">
        <v>0</v>
      </c>
      <c r="F921" s="84" t="b">
        <v>0</v>
      </c>
      <c r="G921" s="84" t="b">
        <v>0</v>
      </c>
    </row>
    <row r="922" spans="1:7" ht="15">
      <c r="A922" s="84" t="s">
        <v>2787</v>
      </c>
      <c r="B922" s="84">
        <v>3</v>
      </c>
      <c r="C922" s="122">
        <v>0.00480949791410849</v>
      </c>
      <c r="D922" s="84" t="s">
        <v>2562</v>
      </c>
      <c r="E922" s="84" t="b">
        <v>0</v>
      </c>
      <c r="F922" s="84" t="b">
        <v>0</v>
      </c>
      <c r="G922" s="84" t="b">
        <v>0</v>
      </c>
    </row>
    <row r="923" spans="1:7" ht="15">
      <c r="A923" s="84" t="s">
        <v>3385</v>
      </c>
      <c r="B923" s="84">
        <v>3</v>
      </c>
      <c r="C923" s="122">
        <v>0.0057125300118299315</v>
      </c>
      <c r="D923" s="84" t="s">
        <v>2562</v>
      </c>
      <c r="E923" s="84" t="b">
        <v>0</v>
      </c>
      <c r="F923" s="84" t="b">
        <v>0</v>
      </c>
      <c r="G923" s="84" t="b">
        <v>0</v>
      </c>
    </row>
    <row r="924" spans="1:7" ht="15">
      <c r="A924" s="84" t="s">
        <v>3387</v>
      </c>
      <c r="B924" s="84">
        <v>3</v>
      </c>
      <c r="C924" s="122">
        <v>0.007256273579337528</v>
      </c>
      <c r="D924" s="84" t="s">
        <v>2562</v>
      </c>
      <c r="E924" s="84" t="b">
        <v>0</v>
      </c>
      <c r="F924" s="84" t="b">
        <v>0</v>
      </c>
      <c r="G924" s="84" t="b">
        <v>0</v>
      </c>
    </row>
    <row r="925" spans="1:7" ht="15">
      <c r="A925" s="84" t="s">
        <v>316</v>
      </c>
      <c r="B925" s="84">
        <v>2</v>
      </c>
      <c r="C925" s="122">
        <v>0.0038083533412199546</v>
      </c>
      <c r="D925" s="84" t="s">
        <v>2562</v>
      </c>
      <c r="E925" s="84" t="b">
        <v>0</v>
      </c>
      <c r="F925" s="84" t="b">
        <v>0</v>
      </c>
      <c r="G925" s="84" t="b">
        <v>0</v>
      </c>
    </row>
    <row r="926" spans="1:7" ht="15">
      <c r="A926" s="84" t="s">
        <v>3552</v>
      </c>
      <c r="B926" s="84">
        <v>2</v>
      </c>
      <c r="C926" s="122">
        <v>0.004837515719558352</v>
      </c>
      <c r="D926" s="84" t="s">
        <v>2562</v>
      </c>
      <c r="E926" s="84" t="b">
        <v>0</v>
      </c>
      <c r="F926" s="84" t="b">
        <v>0</v>
      </c>
      <c r="G926" s="84" t="b">
        <v>0</v>
      </c>
    </row>
    <row r="927" spans="1:7" ht="15">
      <c r="A927" s="84" t="s">
        <v>300</v>
      </c>
      <c r="B927" s="84">
        <v>2</v>
      </c>
      <c r="C927" s="122">
        <v>0.0038083533412199546</v>
      </c>
      <c r="D927" s="84" t="s">
        <v>2562</v>
      </c>
      <c r="E927" s="84" t="b">
        <v>0</v>
      </c>
      <c r="F927" s="84" t="b">
        <v>0</v>
      </c>
      <c r="G927" s="84" t="b">
        <v>0</v>
      </c>
    </row>
    <row r="928" spans="1:7" ht="15">
      <c r="A928" s="84" t="s">
        <v>3589</v>
      </c>
      <c r="B928" s="84">
        <v>2</v>
      </c>
      <c r="C928" s="122">
        <v>0.0038083533412199546</v>
      </c>
      <c r="D928" s="84" t="s">
        <v>2562</v>
      </c>
      <c r="E928" s="84" t="b">
        <v>0</v>
      </c>
      <c r="F928" s="84" t="b">
        <v>0</v>
      </c>
      <c r="G928" s="84" t="b">
        <v>0</v>
      </c>
    </row>
    <row r="929" spans="1:7" ht="15">
      <c r="A929" s="84" t="s">
        <v>3590</v>
      </c>
      <c r="B929" s="84">
        <v>2</v>
      </c>
      <c r="C929" s="122">
        <v>0.0038083533412199546</v>
      </c>
      <c r="D929" s="84" t="s">
        <v>2562</v>
      </c>
      <c r="E929" s="84" t="b">
        <v>0</v>
      </c>
      <c r="F929" s="84" t="b">
        <v>0</v>
      </c>
      <c r="G929" s="84" t="b">
        <v>0</v>
      </c>
    </row>
    <row r="930" spans="1:7" ht="15">
      <c r="A930" s="84" t="s">
        <v>3251</v>
      </c>
      <c r="B930" s="84">
        <v>2</v>
      </c>
      <c r="C930" s="122">
        <v>0.0038083533412199546</v>
      </c>
      <c r="D930" s="84" t="s">
        <v>2562</v>
      </c>
      <c r="E930" s="84" t="b">
        <v>0</v>
      </c>
      <c r="F930" s="84" t="b">
        <v>0</v>
      </c>
      <c r="G930" s="84" t="b">
        <v>0</v>
      </c>
    </row>
    <row r="931" spans="1:7" ht="15">
      <c r="A931" s="84" t="s">
        <v>3591</v>
      </c>
      <c r="B931" s="84">
        <v>2</v>
      </c>
      <c r="C931" s="122">
        <v>0.0038083533412199546</v>
      </c>
      <c r="D931" s="84" t="s">
        <v>2562</v>
      </c>
      <c r="E931" s="84" t="b">
        <v>0</v>
      </c>
      <c r="F931" s="84" t="b">
        <v>0</v>
      </c>
      <c r="G931" s="84" t="b">
        <v>0</v>
      </c>
    </row>
    <row r="932" spans="1:7" ht="15">
      <c r="A932" s="84" t="s">
        <v>3610</v>
      </c>
      <c r="B932" s="84">
        <v>2</v>
      </c>
      <c r="C932" s="122">
        <v>0.0038083533412199546</v>
      </c>
      <c r="D932" s="84" t="s">
        <v>2562</v>
      </c>
      <c r="E932" s="84" t="b">
        <v>0</v>
      </c>
      <c r="F932" s="84" t="b">
        <v>0</v>
      </c>
      <c r="G932" s="84" t="b">
        <v>0</v>
      </c>
    </row>
    <row r="933" spans="1:7" ht="15">
      <c r="A933" s="84" t="s">
        <v>3592</v>
      </c>
      <c r="B933" s="84">
        <v>2</v>
      </c>
      <c r="C933" s="122">
        <v>0.0038083533412199546</v>
      </c>
      <c r="D933" s="84" t="s">
        <v>2562</v>
      </c>
      <c r="E933" s="84" t="b">
        <v>0</v>
      </c>
      <c r="F933" s="84" t="b">
        <v>0</v>
      </c>
      <c r="G933" s="84" t="b">
        <v>0</v>
      </c>
    </row>
    <row r="934" spans="1:7" ht="15">
      <c r="A934" s="84" t="s">
        <v>3614</v>
      </c>
      <c r="B934" s="84">
        <v>2</v>
      </c>
      <c r="C934" s="122">
        <v>0.0038083533412199546</v>
      </c>
      <c r="D934" s="84" t="s">
        <v>2562</v>
      </c>
      <c r="E934" s="84" t="b">
        <v>0</v>
      </c>
      <c r="F934" s="84" t="b">
        <v>0</v>
      </c>
      <c r="G934" s="84" t="b">
        <v>0</v>
      </c>
    </row>
    <row r="935" spans="1:7" ht="15">
      <c r="A935" s="84" t="s">
        <v>3615</v>
      </c>
      <c r="B935" s="84">
        <v>2</v>
      </c>
      <c r="C935" s="122">
        <v>0.0038083533412199546</v>
      </c>
      <c r="D935" s="84" t="s">
        <v>2562</v>
      </c>
      <c r="E935" s="84" t="b">
        <v>0</v>
      </c>
      <c r="F935" s="84" t="b">
        <v>0</v>
      </c>
      <c r="G935" s="84" t="b">
        <v>0</v>
      </c>
    </row>
    <row r="936" spans="1:7" ht="15">
      <c r="A936" s="84" t="s">
        <v>3603</v>
      </c>
      <c r="B936" s="84">
        <v>2</v>
      </c>
      <c r="C936" s="122">
        <v>0.0038083533412199546</v>
      </c>
      <c r="D936" s="84" t="s">
        <v>2562</v>
      </c>
      <c r="E936" s="84" t="b">
        <v>0</v>
      </c>
      <c r="F936" s="84" t="b">
        <v>0</v>
      </c>
      <c r="G936" s="84" t="b">
        <v>0</v>
      </c>
    </row>
    <row r="937" spans="1:7" ht="15">
      <c r="A937" s="84" t="s">
        <v>3613</v>
      </c>
      <c r="B937" s="84">
        <v>2</v>
      </c>
      <c r="C937" s="122">
        <v>0.0038083533412199546</v>
      </c>
      <c r="D937" s="84" t="s">
        <v>2562</v>
      </c>
      <c r="E937" s="84" t="b">
        <v>0</v>
      </c>
      <c r="F937" s="84" t="b">
        <v>0</v>
      </c>
      <c r="G937" s="84" t="b">
        <v>0</v>
      </c>
    </row>
    <row r="938" spans="1:7" ht="15">
      <c r="A938" s="84" t="s">
        <v>3602</v>
      </c>
      <c r="B938" s="84">
        <v>2</v>
      </c>
      <c r="C938" s="122">
        <v>0.0038083533412199546</v>
      </c>
      <c r="D938" s="84" t="s">
        <v>2562</v>
      </c>
      <c r="E938" s="84" t="b">
        <v>0</v>
      </c>
      <c r="F938" s="84" t="b">
        <v>0</v>
      </c>
      <c r="G938" s="84" t="b">
        <v>0</v>
      </c>
    </row>
    <row r="939" spans="1:7" ht="15">
      <c r="A939" s="84" t="s">
        <v>3618</v>
      </c>
      <c r="B939" s="84">
        <v>2</v>
      </c>
      <c r="C939" s="122">
        <v>0.0038083533412199546</v>
      </c>
      <c r="D939" s="84" t="s">
        <v>2562</v>
      </c>
      <c r="E939" s="84" t="b">
        <v>0</v>
      </c>
      <c r="F939" s="84" t="b">
        <v>0</v>
      </c>
      <c r="G939" s="84" t="b">
        <v>0</v>
      </c>
    </row>
    <row r="940" spans="1:7" ht="15">
      <c r="A940" s="84" t="s">
        <v>3601</v>
      </c>
      <c r="B940" s="84">
        <v>2</v>
      </c>
      <c r="C940" s="122">
        <v>0.0038083533412199546</v>
      </c>
      <c r="D940" s="84" t="s">
        <v>2562</v>
      </c>
      <c r="E940" s="84" t="b">
        <v>0</v>
      </c>
      <c r="F940" s="84" t="b">
        <v>0</v>
      </c>
      <c r="G940" s="84" t="b">
        <v>0</v>
      </c>
    </row>
    <row r="941" spans="1:7" ht="15">
      <c r="A941" s="84" t="s">
        <v>3617</v>
      </c>
      <c r="B941" s="84">
        <v>2</v>
      </c>
      <c r="C941" s="122">
        <v>0.0038083533412199546</v>
      </c>
      <c r="D941" s="84" t="s">
        <v>2562</v>
      </c>
      <c r="E941" s="84" t="b">
        <v>0</v>
      </c>
      <c r="F941" s="84" t="b">
        <v>0</v>
      </c>
      <c r="G941" s="84" t="b">
        <v>0</v>
      </c>
    </row>
    <row r="942" spans="1:7" ht="15">
      <c r="A942" s="84" t="s">
        <v>3616</v>
      </c>
      <c r="B942" s="84">
        <v>2</v>
      </c>
      <c r="C942" s="122">
        <v>0.004837515719558352</v>
      </c>
      <c r="D942" s="84" t="s">
        <v>2562</v>
      </c>
      <c r="E942" s="84" t="b">
        <v>0</v>
      </c>
      <c r="F942" s="84" t="b">
        <v>0</v>
      </c>
      <c r="G942" s="84" t="b">
        <v>0</v>
      </c>
    </row>
    <row r="943" spans="1:7" ht="15">
      <c r="A943" s="84" t="s">
        <v>3605</v>
      </c>
      <c r="B943" s="84">
        <v>2</v>
      </c>
      <c r="C943" s="122">
        <v>0.0038083533412199546</v>
      </c>
      <c r="D943" s="84" t="s">
        <v>2562</v>
      </c>
      <c r="E943" s="84" t="b">
        <v>0</v>
      </c>
      <c r="F943" s="84" t="b">
        <v>0</v>
      </c>
      <c r="G943" s="84" t="b">
        <v>0</v>
      </c>
    </row>
    <row r="944" spans="1:7" ht="15">
      <c r="A944" s="84" t="s">
        <v>3612</v>
      </c>
      <c r="B944" s="84">
        <v>2</v>
      </c>
      <c r="C944" s="122">
        <v>0.0038083533412199546</v>
      </c>
      <c r="D944" s="84" t="s">
        <v>2562</v>
      </c>
      <c r="E944" s="84" t="b">
        <v>0</v>
      </c>
      <c r="F944" s="84" t="b">
        <v>0</v>
      </c>
      <c r="G944" s="84" t="b">
        <v>0</v>
      </c>
    </row>
    <row r="945" spans="1:7" ht="15">
      <c r="A945" s="84" t="s">
        <v>2804</v>
      </c>
      <c r="B945" s="84">
        <v>2</v>
      </c>
      <c r="C945" s="122">
        <v>0.0038083533412199546</v>
      </c>
      <c r="D945" s="84" t="s">
        <v>2562</v>
      </c>
      <c r="E945" s="84" t="b">
        <v>0</v>
      </c>
      <c r="F945" s="84" t="b">
        <v>0</v>
      </c>
      <c r="G945" s="84" t="b">
        <v>0</v>
      </c>
    </row>
    <row r="946" spans="1:7" ht="15">
      <c r="A946" s="84" t="s">
        <v>3609</v>
      </c>
      <c r="B946" s="84">
        <v>2</v>
      </c>
      <c r="C946" s="122">
        <v>0.0038083533412199546</v>
      </c>
      <c r="D946" s="84" t="s">
        <v>2562</v>
      </c>
      <c r="E946" s="84" t="b">
        <v>0</v>
      </c>
      <c r="F946" s="84" t="b">
        <v>0</v>
      </c>
      <c r="G946" s="84" t="b">
        <v>0</v>
      </c>
    </row>
    <row r="947" spans="1:7" ht="15">
      <c r="A947" s="84" t="s">
        <v>2722</v>
      </c>
      <c r="B947" s="84">
        <v>2</v>
      </c>
      <c r="C947" s="122">
        <v>0.0038083533412199546</v>
      </c>
      <c r="D947" s="84" t="s">
        <v>2562</v>
      </c>
      <c r="E947" s="84" t="b">
        <v>0</v>
      </c>
      <c r="F947" s="84" t="b">
        <v>0</v>
      </c>
      <c r="G947" s="84" t="b">
        <v>0</v>
      </c>
    </row>
    <row r="948" spans="1:7" ht="15">
      <c r="A948" s="84" t="s">
        <v>3600</v>
      </c>
      <c r="B948" s="84">
        <v>2</v>
      </c>
      <c r="C948" s="122">
        <v>0.0038083533412199546</v>
      </c>
      <c r="D948" s="84" t="s">
        <v>2562</v>
      </c>
      <c r="E948" s="84" t="b">
        <v>0</v>
      </c>
      <c r="F948" s="84" t="b">
        <v>0</v>
      </c>
      <c r="G948" s="84" t="b">
        <v>0</v>
      </c>
    </row>
    <row r="949" spans="1:7" ht="15">
      <c r="A949" s="84" t="s">
        <v>3598</v>
      </c>
      <c r="B949" s="84">
        <v>2</v>
      </c>
      <c r="C949" s="122">
        <v>0.0038083533412199546</v>
      </c>
      <c r="D949" s="84" t="s">
        <v>2562</v>
      </c>
      <c r="E949" s="84" t="b">
        <v>0</v>
      </c>
      <c r="F949" s="84" t="b">
        <v>0</v>
      </c>
      <c r="G949" s="84" t="b">
        <v>0</v>
      </c>
    </row>
    <row r="950" spans="1:7" ht="15">
      <c r="A950" s="84" t="s">
        <v>3599</v>
      </c>
      <c r="B950" s="84">
        <v>2</v>
      </c>
      <c r="C950" s="122">
        <v>0.0038083533412199546</v>
      </c>
      <c r="D950" s="84" t="s">
        <v>2562</v>
      </c>
      <c r="E950" s="84" t="b">
        <v>0</v>
      </c>
      <c r="F950" s="84" t="b">
        <v>0</v>
      </c>
      <c r="G950" s="84" t="b">
        <v>0</v>
      </c>
    </row>
    <row r="951" spans="1:7" ht="15">
      <c r="A951" s="84" t="s">
        <v>777</v>
      </c>
      <c r="B951" s="84">
        <v>2</v>
      </c>
      <c r="C951" s="122">
        <v>0.0038083533412199546</v>
      </c>
      <c r="D951" s="84" t="s">
        <v>2562</v>
      </c>
      <c r="E951" s="84" t="b">
        <v>0</v>
      </c>
      <c r="F951" s="84" t="b">
        <v>0</v>
      </c>
      <c r="G951" s="84" t="b">
        <v>0</v>
      </c>
    </row>
    <row r="952" spans="1:7" ht="15">
      <c r="A952" s="84" t="s">
        <v>3594</v>
      </c>
      <c r="B952" s="84">
        <v>2</v>
      </c>
      <c r="C952" s="122">
        <v>0.0038083533412199546</v>
      </c>
      <c r="D952" s="84" t="s">
        <v>2562</v>
      </c>
      <c r="E952" s="84" t="b">
        <v>0</v>
      </c>
      <c r="F952" s="84" t="b">
        <v>0</v>
      </c>
      <c r="G952" s="84" t="b">
        <v>0</v>
      </c>
    </row>
    <row r="953" spans="1:7" ht="15">
      <c r="A953" s="84" t="s">
        <v>3597</v>
      </c>
      <c r="B953" s="84">
        <v>2</v>
      </c>
      <c r="C953" s="122">
        <v>0.0038083533412199546</v>
      </c>
      <c r="D953" s="84" t="s">
        <v>2562</v>
      </c>
      <c r="E953" s="84" t="b">
        <v>0</v>
      </c>
      <c r="F953" s="84" t="b">
        <v>0</v>
      </c>
      <c r="G953" s="84" t="b">
        <v>0</v>
      </c>
    </row>
    <row r="954" spans="1:7" ht="15">
      <c r="A954" s="84" t="s">
        <v>3606</v>
      </c>
      <c r="B954" s="84">
        <v>2</v>
      </c>
      <c r="C954" s="122">
        <v>0.0038083533412199546</v>
      </c>
      <c r="D954" s="84" t="s">
        <v>2562</v>
      </c>
      <c r="E954" s="84" t="b">
        <v>0</v>
      </c>
      <c r="F954" s="84" t="b">
        <v>0</v>
      </c>
      <c r="G954" s="84" t="b">
        <v>0</v>
      </c>
    </row>
    <row r="955" spans="1:7" ht="15">
      <c r="A955" s="84" t="s">
        <v>3593</v>
      </c>
      <c r="B955" s="84">
        <v>2</v>
      </c>
      <c r="C955" s="122">
        <v>0.0038083533412199546</v>
      </c>
      <c r="D955" s="84" t="s">
        <v>2562</v>
      </c>
      <c r="E955" s="84" t="b">
        <v>0</v>
      </c>
      <c r="F955" s="84" t="b">
        <v>0</v>
      </c>
      <c r="G955" s="84" t="b">
        <v>0</v>
      </c>
    </row>
    <row r="956" spans="1:7" ht="15">
      <c r="A956" s="84" t="s">
        <v>3380</v>
      </c>
      <c r="B956" s="84">
        <v>2</v>
      </c>
      <c r="C956" s="122">
        <v>0.0038083533412199546</v>
      </c>
      <c r="D956" s="84" t="s">
        <v>2562</v>
      </c>
      <c r="E956" s="84" t="b">
        <v>0</v>
      </c>
      <c r="F956" s="84" t="b">
        <v>0</v>
      </c>
      <c r="G956" s="84" t="b">
        <v>0</v>
      </c>
    </row>
    <row r="957" spans="1:7" ht="15">
      <c r="A957" s="84" t="s">
        <v>3604</v>
      </c>
      <c r="B957" s="84">
        <v>2</v>
      </c>
      <c r="C957" s="122">
        <v>0.004837515719558352</v>
      </c>
      <c r="D957" s="84" t="s">
        <v>2562</v>
      </c>
      <c r="E957" s="84" t="b">
        <v>0</v>
      </c>
      <c r="F957" s="84" t="b">
        <v>0</v>
      </c>
      <c r="G957" s="84" t="b">
        <v>0</v>
      </c>
    </row>
    <row r="958" spans="1:7" ht="15">
      <c r="A958" s="84" t="s">
        <v>3607</v>
      </c>
      <c r="B958" s="84">
        <v>2</v>
      </c>
      <c r="C958" s="122">
        <v>0.004837515719558352</v>
      </c>
      <c r="D958" s="84" t="s">
        <v>2562</v>
      </c>
      <c r="E958" s="84" t="b">
        <v>0</v>
      </c>
      <c r="F958" s="84" t="b">
        <v>0</v>
      </c>
      <c r="G958" s="84" t="b">
        <v>0</v>
      </c>
    </row>
    <row r="959" spans="1:7" ht="15">
      <c r="A959" s="84" t="s">
        <v>3300</v>
      </c>
      <c r="B959" s="84">
        <v>2</v>
      </c>
      <c r="C959" s="122">
        <v>0.004837515719558352</v>
      </c>
      <c r="D959" s="84" t="s">
        <v>2562</v>
      </c>
      <c r="E959" s="84" t="b">
        <v>0</v>
      </c>
      <c r="F959" s="84" t="b">
        <v>0</v>
      </c>
      <c r="G959" s="84" t="b">
        <v>0</v>
      </c>
    </row>
    <row r="960" spans="1:7" ht="15">
      <c r="A960" s="84" t="s">
        <v>3608</v>
      </c>
      <c r="B960" s="84">
        <v>2</v>
      </c>
      <c r="C960" s="122">
        <v>0.004837515719558352</v>
      </c>
      <c r="D960" s="84" t="s">
        <v>2562</v>
      </c>
      <c r="E960" s="84" t="b">
        <v>0</v>
      </c>
      <c r="F960" s="84" t="b">
        <v>0</v>
      </c>
      <c r="G960" s="84" t="b">
        <v>0</v>
      </c>
    </row>
    <row r="961" spans="1:7" ht="15">
      <c r="A961" s="84" t="s">
        <v>3596</v>
      </c>
      <c r="B961" s="84">
        <v>2</v>
      </c>
      <c r="C961" s="122">
        <v>0.0038083533412199546</v>
      </c>
      <c r="D961" s="84" t="s">
        <v>2562</v>
      </c>
      <c r="E961" s="84" t="b">
        <v>0</v>
      </c>
      <c r="F961" s="84" t="b">
        <v>0</v>
      </c>
      <c r="G961" s="84" t="b">
        <v>0</v>
      </c>
    </row>
    <row r="962" spans="1:7" ht="15">
      <c r="A962" s="84" t="s">
        <v>3595</v>
      </c>
      <c r="B962" s="84">
        <v>2</v>
      </c>
      <c r="C962" s="122">
        <v>0.004837515719558352</v>
      </c>
      <c r="D962" s="84" t="s">
        <v>2562</v>
      </c>
      <c r="E962" s="84" t="b">
        <v>0</v>
      </c>
      <c r="F962" s="84" t="b">
        <v>0</v>
      </c>
      <c r="G962" s="84" t="b">
        <v>0</v>
      </c>
    </row>
    <row r="963" spans="1:7" ht="15">
      <c r="A963" s="84" t="s">
        <v>2739</v>
      </c>
      <c r="B963" s="84">
        <v>15</v>
      </c>
      <c r="C963" s="122">
        <v>0</v>
      </c>
      <c r="D963" s="84" t="s">
        <v>2563</v>
      </c>
      <c r="E963" s="84" t="b">
        <v>0</v>
      </c>
      <c r="F963" s="84" t="b">
        <v>0</v>
      </c>
      <c r="G963" s="84" t="b">
        <v>0</v>
      </c>
    </row>
    <row r="964" spans="1:7" ht="15">
      <c r="A964" s="84" t="s">
        <v>2740</v>
      </c>
      <c r="B964" s="84">
        <v>15</v>
      </c>
      <c r="C964" s="122">
        <v>0</v>
      </c>
      <c r="D964" s="84" t="s">
        <v>2563</v>
      </c>
      <c r="E964" s="84" t="b">
        <v>0</v>
      </c>
      <c r="F964" s="84" t="b">
        <v>0</v>
      </c>
      <c r="G964" s="84" t="b">
        <v>0</v>
      </c>
    </row>
    <row r="965" spans="1:7" ht="15">
      <c r="A965" s="84" t="s">
        <v>2741</v>
      </c>
      <c r="B965" s="84">
        <v>15</v>
      </c>
      <c r="C965" s="122">
        <v>0</v>
      </c>
      <c r="D965" s="84" t="s">
        <v>2563</v>
      </c>
      <c r="E965" s="84" t="b">
        <v>0</v>
      </c>
      <c r="F965" s="84" t="b">
        <v>0</v>
      </c>
      <c r="G965" s="84" t="b">
        <v>0</v>
      </c>
    </row>
    <row r="966" spans="1:7" ht="15">
      <c r="A966" s="84" t="s">
        <v>2742</v>
      </c>
      <c r="B966" s="84">
        <v>15</v>
      </c>
      <c r="C966" s="122">
        <v>0</v>
      </c>
      <c r="D966" s="84" t="s">
        <v>2563</v>
      </c>
      <c r="E966" s="84" t="b">
        <v>0</v>
      </c>
      <c r="F966" s="84" t="b">
        <v>0</v>
      </c>
      <c r="G966" s="84" t="b">
        <v>0</v>
      </c>
    </row>
    <row r="967" spans="1:7" ht="15">
      <c r="A967" s="84" t="s">
        <v>2743</v>
      </c>
      <c r="B967" s="84">
        <v>15</v>
      </c>
      <c r="C967" s="122">
        <v>0</v>
      </c>
      <c r="D967" s="84" t="s">
        <v>2563</v>
      </c>
      <c r="E967" s="84" t="b">
        <v>0</v>
      </c>
      <c r="F967" s="84" t="b">
        <v>0</v>
      </c>
      <c r="G967" s="84" t="b">
        <v>0</v>
      </c>
    </row>
    <row r="968" spans="1:7" ht="15">
      <c r="A968" s="84" t="s">
        <v>268</v>
      </c>
      <c r="B968" s="84">
        <v>15</v>
      </c>
      <c r="C968" s="122">
        <v>0</v>
      </c>
      <c r="D968" s="84" t="s">
        <v>2563</v>
      </c>
      <c r="E968" s="84" t="b">
        <v>0</v>
      </c>
      <c r="F968" s="84" t="b">
        <v>0</v>
      </c>
      <c r="G968" s="84" t="b">
        <v>0</v>
      </c>
    </row>
    <row r="969" spans="1:7" ht="15">
      <c r="A969" s="84" t="s">
        <v>2668</v>
      </c>
      <c r="B969" s="84">
        <v>15</v>
      </c>
      <c r="C969" s="122">
        <v>0</v>
      </c>
      <c r="D969" s="84" t="s">
        <v>2563</v>
      </c>
      <c r="E969" s="84" t="b">
        <v>0</v>
      </c>
      <c r="F969" s="84" t="b">
        <v>0</v>
      </c>
      <c r="G969" s="84" t="b">
        <v>0</v>
      </c>
    </row>
    <row r="970" spans="1:7" ht="15">
      <c r="A970" s="84" t="s">
        <v>2717</v>
      </c>
      <c r="B970" s="84">
        <v>15</v>
      </c>
      <c r="C970" s="122">
        <v>0</v>
      </c>
      <c r="D970" s="84" t="s">
        <v>2563</v>
      </c>
      <c r="E970" s="84" t="b">
        <v>0</v>
      </c>
      <c r="F970" s="84" t="b">
        <v>0</v>
      </c>
      <c r="G970" s="84" t="b">
        <v>0</v>
      </c>
    </row>
    <row r="971" spans="1:7" ht="15">
      <c r="A971" s="84" t="s">
        <v>2744</v>
      </c>
      <c r="B971" s="84">
        <v>15</v>
      </c>
      <c r="C971" s="122">
        <v>0</v>
      </c>
      <c r="D971" s="84" t="s">
        <v>2563</v>
      </c>
      <c r="E971" s="84" t="b">
        <v>0</v>
      </c>
      <c r="F971" s="84" t="b">
        <v>0</v>
      </c>
      <c r="G971" s="84" t="b">
        <v>0</v>
      </c>
    </row>
    <row r="972" spans="1:7" ht="15">
      <c r="A972" s="84" t="s">
        <v>2730</v>
      </c>
      <c r="B972" s="84">
        <v>15</v>
      </c>
      <c r="C972" s="122">
        <v>0</v>
      </c>
      <c r="D972" s="84" t="s">
        <v>2563</v>
      </c>
      <c r="E972" s="84" t="b">
        <v>0</v>
      </c>
      <c r="F972" s="84" t="b">
        <v>0</v>
      </c>
      <c r="G972" s="84" t="b">
        <v>0</v>
      </c>
    </row>
    <row r="973" spans="1:7" ht="15">
      <c r="A973" s="84" t="s">
        <v>3179</v>
      </c>
      <c r="B973" s="84">
        <v>15</v>
      </c>
      <c r="C973" s="122">
        <v>0</v>
      </c>
      <c r="D973" s="84" t="s">
        <v>2563</v>
      </c>
      <c r="E973" s="84" t="b">
        <v>0</v>
      </c>
      <c r="F973" s="84" t="b">
        <v>0</v>
      </c>
      <c r="G973" s="84" t="b">
        <v>0</v>
      </c>
    </row>
    <row r="974" spans="1:7" ht="15">
      <c r="A974" s="84" t="s">
        <v>3180</v>
      </c>
      <c r="B974" s="84">
        <v>15</v>
      </c>
      <c r="C974" s="122">
        <v>0</v>
      </c>
      <c r="D974" s="84" t="s">
        <v>2563</v>
      </c>
      <c r="E974" s="84" t="b">
        <v>0</v>
      </c>
      <c r="F974" s="84" t="b">
        <v>0</v>
      </c>
      <c r="G974" s="84" t="b">
        <v>0</v>
      </c>
    </row>
    <row r="975" spans="1:7" ht="15">
      <c r="A975" s="84" t="s">
        <v>282</v>
      </c>
      <c r="B975" s="84">
        <v>14</v>
      </c>
      <c r="C975" s="122">
        <v>0.002007105872173229</v>
      </c>
      <c r="D975" s="84" t="s">
        <v>2563</v>
      </c>
      <c r="E975" s="84" t="b">
        <v>0</v>
      </c>
      <c r="F975" s="84" t="b">
        <v>0</v>
      </c>
      <c r="G975" s="84" t="b">
        <v>0</v>
      </c>
    </row>
    <row r="976" spans="1:7" ht="15">
      <c r="A976" s="84" t="s">
        <v>306</v>
      </c>
      <c r="B976" s="84">
        <v>2</v>
      </c>
      <c r="C976" s="122">
        <v>0.011254461809145275</v>
      </c>
      <c r="D976" s="84" t="s">
        <v>2563</v>
      </c>
      <c r="E976" s="84" t="b">
        <v>0</v>
      </c>
      <c r="F976" s="84" t="b">
        <v>0</v>
      </c>
      <c r="G976" s="84" t="b">
        <v>0</v>
      </c>
    </row>
    <row r="977" spans="1:7" ht="15">
      <c r="A977" s="84" t="s">
        <v>268</v>
      </c>
      <c r="B977" s="84">
        <v>15</v>
      </c>
      <c r="C977" s="122">
        <v>0.001422304907157114</v>
      </c>
      <c r="D977" s="84" t="s">
        <v>2564</v>
      </c>
      <c r="E977" s="84" t="b">
        <v>0</v>
      </c>
      <c r="F977" s="84" t="b">
        <v>0</v>
      </c>
      <c r="G977" s="84" t="b">
        <v>0</v>
      </c>
    </row>
    <row r="978" spans="1:7" ht="15">
      <c r="A978" s="84" t="s">
        <v>2746</v>
      </c>
      <c r="B978" s="84">
        <v>10</v>
      </c>
      <c r="C978" s="122">
        <v>0.012593038249115115</v>
      </c>
      <c r="D978" s="84" t="s">
        <v>2564</v>
      </c>
      <c r="E978" s="84" t="b">
        <v>0</v>
      </c>
      <c r="F978" s="84" t="b">
        <v>0</v>
      </c>
      <c r="G978" s="84" t="b">
        <v>0</v>
      </c>
    </row>
    <row r="979" spans="1:7" ht="15">
      <c r="A979" s="84" t="s">
        <v>2747</v>
      </c>
      <c r="B979" s="84">
        <v>5</v>
      </c>
      <c r="C979" s="122">
        <v>0.007549386941766811</v>
      </c>
      <c r="D979" s="84" t="s">
        <v>2564</v>
      </c>
      <c r="E979" s="84" t="b">
        <v>0</v>
      </c>
      <c r="F979" s="84" t="b">
        <v>0</v>
      </c>
      <c r="G979" s="84" t="b">
        <v>0</v>
      </c>
    </row>
    <row r="980" spans="1:7" ht="15">
      <c r="A980" s="84" t="s">
        <v>2748</v>
      </c>
      <c r="B980" s="84">
        <v>5</v>
      </c>
      <c r="C980" s="122">
        <v>0.009082773223539856</v>
      </c>
      <c r="D980" s="84" t="s">
        <v>2564</v>
      </c>
      <c r="E980" s="84" t="b">
        <v>0</v>
      </c>
      <c r="F980" s="84" t="b">
        <v>0</v>
      </c>
      <c r="G980" s="84" t="b">
        <v>0</v>
      </c>
    </row>
    <row r="981" spans="1:7" ht="15">
      <c r="A981" s="84" t="s">
        <v>314</v>
      </c>
      <c r="B981" s="84">
        <v>5</v>
      </c>
      <c r="C981" s="122">
        <v>0.009082773223539856</v>
      </c>
      <c r="D981" s="84" t="s">
        <v>2564</v>
      </c>
      <c r="E981" s="84" t="b">
        <v>0</v>
      </c>
      <c r="F981" s="84" t="b">
        <v>0</v>
      </c>
      <c r="G981" s="84" t="b">
        <v>0</v>
      </c>
    </row>
    <row r="982" spans="1:7" ht="15">
      <c r="A982" s="84" t="s">
        <v>2749</v>
      </c>
      <c r="B982" s="84">
        <v>5</v>
      </c>
      <c r="C982" s="122">
        <v>0.007549386941766811</v>
      </c>
      <c r="D982" s="84" t="s">
        <v>2564</v>
      </c>
      <c r="E982" s="84" t="b">
        <v>0</v>
      </c>
      <c r="F982" s="84" t="b">
        <v>0</v>
      </c>
      <c r="G982" s="84" t="b">
        <v>0</v>
      </c>
    </row>
    <row r="983" spans="1:7" ht="15">
      <c r="A983" s="84" t="s">
        <v>2750</v>
      </c>
      <c r="B983" s="84">
        <v>4</v>
      </c>
      <c r="C983" s="122">
        <v>0.007266218578831884</v>
      </c>
      <c r="D983" s="84" t="s">
        <v>2564</v>
      </c>
      <c r="E983" s="84" t="b">
        <v>0</v>
      </c>
      <c r="F983" s="84" t="b">
        <v>0</v>
      </c>
      <c r="G983" s="84" t="b">
        <v>0</v>
      </c>
    </row>
    <row r="984" spans="1:7" ht="15">
      <c r="A984" s="84" t="s">
        <v>2751</v>
      </c>
      <c r="B984" s="84">
        <v>4</v>
      </c>
      <c r="C984" s="122">
        <v>0.007266218578831884</v>
      </c>
      <c r="D984" s="84" t="s">
        <v>2564</v>
      </c>
      <c r="E984" s="84" t="b">
        <v>0</v>
      </c>
      <c r="F984" s="84" t="b">
        <v>0</v>
      </c>
      <c r="G984" s="84" t="b">
        <v>0</v>
      </c>
    </row>
    <row r="985" spans="1:7" ht="15">
      <c r="A985" s="84" t="s">
        <v>2752</v>
      </c>
      <c r="B985" s="84">
        <v>4</v>
      </c>
      <c r="C985" s="122">
        <v>0.007266218578831884</v>
      </c>
      <c r="D985" s="84" t="s">
        <v>2564</v>
      </c>
      <c r="E985" s="84" t="b">
        <v>0</v>
      </c>
      <c r="F985" s="84" t="b">
        <v>0</v>
      </c>
      <c r="G985" s="84" t="b">
        <v>0</v>
      </c>
    </row>
    <row r="986" spans="1:7" ht="15">
      <c r="A986" s="84" t="s">
        <v>2753</v>
      </c>
      <c r="B986" s="84">
        <v>4</v>
      </c>
      <c r="C986" s="122">
        <v>0.007266218578831884</v>
      </c>
      <c r="D986" s="84" t="s">
        <v>2564</v>
      </c>
      <c r="E986" s="84" t="b">
        <v>0</v>
      </c>
      <c r="F986" s="84" t="b">
        <v>0</v>
      </c>
      <c r="G986" s="84" t="b">
        <v>0</v>
      </c>
    </row>
    <row r="987" spans="1:7" ht="15">
      <c r="A987" s="84" t="s">
        <v>324</v>
      </c>
      <c r="B987" s="84">
        <v>4</v>
      </c>
      <c r="C987" s="122">
        <v>0.007266218578831884</v>
      </c>
      <c r="D987" s="84" t="s">
        <v>2564</v>
      </c>
      <c r="E987" s="84" t="b">
        <v>0</v>
      </c>
      <c r="F987" s="84" t="b">
        <v>0</v>
      </c>
      <c r="G987" s="84" t="b">
        <v>0</v>
      </c>
    </row>
    <row r="988" spans="1:7" ht="15">
      <c r="A988" s="84" t="s">
        <v>2718</v>
      </c>
      <c r="B988" s="84">
        <v>4</v>
      </c>
      <c r="C988" s="122">
        <v>0.007266218578831884</v>
      </c>
      <c r="D988" s="84" t="s">
        <v>2564</v>
      </c>
      <c r="E988" s="84" t="b">
        <v>0</v>
      </c>
      <c r="F988" s="84" t="b">
        <v>0</v>
      </c>
      <c r="G988" s="84" t="b">
        <v>0</v>
      </c>
    </row>
    <row r="989" spans="1:7" ht="15">
      <c r="A989" s="84" t="s">
        <v>3303</v>
      </c>
      <c r="B989" s="84">
        <v>4</v>
      </c>
      <c r="C989" s="122">
        <v>0.007266218578831884</v>
      </c>
      <c r="D989" s="84" t="s">
        <v>2564</v>
      </c>
      <c r="E989" s="84" t="b">
        <v>0</v>
      </c>
      <c r="F989" s="84" t="b">
        <v>0</v>
      </c>
      <c r="G989" s="84" t="b">
        <v>0</v>
      </c>
    </row>
    <row r="990" spans="1:7" ht="15">
      <c r="A990" s="84" t="s">
        <v>3219</v>
      </c>
      <c r="B990" s="84">
        <v>4</v>
      </c>
      <c r="C990" s="122">
        <v>0.007266218578831884</v>
      </c>
      <c r="D990" s="84" t="s">
        <v>2564</v>
      </c>
      <c r="E990" s="84" t="b">
        <v>0</v>
      </c>
      <c r="F990" s="84" t="b">
        <v>0</v>
      </c>
      <c r="G990" s="84" t="b">
        <v>0</v>
      </c>
    </row>
    <row r="991" spans="1:7" ht="15">
      <c r="A991" s="84" t="s">
        <v>3304</v>
      </c>
      <c r="B991" s="84">
        <v>4</v>
      </c>
      <c r="C991" s="122">
        <v>0.007266218578831884</v>
      </c>
      <c r="D991" s="84" t="s">
        <v>2564</v>
      </c>
      <c r="E991" s="84" t="b">
        <v>0</v>
      </c>
      <c r="F991" s="84" t="b">
        <v>0</v>
      </c>
      <c r="G991" s="84" t="b">
        <v>0</v>
      </c>
    </row>
    <row r="992" spans="1:7" ht="15">
      <c r="A992" s="84" t="s">
        <v>3196</v>
      </c>
      <c r="B992" s="84">
        <v>4</v>
      </c>
      <c r="C992" s="122">
        <v>0.007266218578831884</v>
      </c>
      <c r="D992" s="84" t="s">
        <v>2564</v>
      </c>
      <c r="E992" s="84" t="b">
        <v>0</v>
      </c>
      <c r="F992" s="84" t="b">
        <v>0</v>
      </c>
      <c r="G992" s="84" t="b">
        <v>0</v>
      </c>
    </row>
    <row r="993" spans="1:7" ht="15">
      <c r="A993" s="84" t="s">
        <v>2783</v>
      </c>
      <c r="B993" s="84">
        <v>4</v>
      </c>
      <c r="C993" s="122">
        <v>0.007266218578831884</v>
      </c>
      <c r="D993" s="84" t="s">
        <v>2564</v>
      </c>
      <c r="E993" s="84" t="b">
        <v>0</v>
      </c>
      <c r="F993" s="84" t="b">
        <v>0</v>
      </c>
      <c r="G993" s="84" t="b">
        <v>0</v>
      </c>
    </row>
    <row r="994" spans="1:7" ht="15">
      <c r="A994" s="84" t="s">
        <v>2722</v>
      </c>
      <c r="B994" s="84">
        <v>4</v>
      </c>
      <c r="C994" s="122">
        <v>0.007266218578831884</v>
      </c>
      <c r="D994" s="84" t="s">
        <v>2564</v>
      </c>
      <c r="E994" s="84" t="b">
        <v>0</v>
      </c>
      <c r="F994" s="84" t="b">
        <v>0</v>
      </c>
      <c r="G994" s="84" t="b">
        <v>0</v>
      </c>
    </row>
    <row r="995" spans="1:7" ht="15">
      <c r="A995" s="84" t="s">
        <v>3186</v>
      </c>
      <c r="B995" s="84">
        <v>4</v>
      </c>
      <c r="C995" s="122">
        <v>0.007266218578831884</v>
      </c>
      <c r="D995" s="84" t="s">
        <v>2564</v>
      </c>
      <c r="E995" s="84" t="b">
        <v>0</v>
      </c>
      <c r="F995" s="84" t="b">
        <v>0</v>
      </c>
      <c r="G995" s="84" t="b">
        <v>0</v>
      </c>
    </row>
    <row r="996" spans="1:7" ht="15">
      <c r="A996" s="84" t="s">
        <v>315</v>
      </c>
      <c r="B996" s="84">
        <v>4</v>
      </c>
      <c r="C996" s="122">
        <v>0.008847721573873656</v>
      </c>
      <c r="D996" s="84" t="s">
        <v>2564</v>
      </c>
      <c r="E996" s="84" t="b">
        <v>0</v>
      </c>
      <c r="F996" s="84" t="b">
        <v>0</v>
      </c>
      <c r="G996" s="84" t="b">
        <v>0</v>
      </c>
    </row>
    <row r="997" spans="1:7" ht="15">
      <c r="A997" s="84" t="s">
        <v>2782</v>
      </c>
      <c r="B997" s="84">
        <v>3</v>
      </c>
      <c r="C997" s="122">
        <v>0.006635791180405242</v>
      </c>
      <c r="D997" s="84" t="s">
        <v>2564</v>
      </c>
      <c r="E997" s="84" t="b">
        <v>0</v>
      </c>
      <c r="F997" s="84" t="b">
        <v>0</v>
      </c>
      <c r="G997" s="84" t="b">
        <v>0</v>
      </c>
    </row>
    <row r="998" spans="1:7" ht="15">
      <c r="A998" s="84" t="s">
        <v>3220</v>
      </c>
      <c r="B998" s="84">
        <v>3</v>
      </c>
      <c r="C998" s="122">
        <v>0.006635791180405242</v>
      </c>
      <c r="D998" s="84" t="s">
        <v>2564</v>
      </c>
      <c r="E998" s="84" t="b">
        <v>0</v>
      </c>
      <c r="F998" s="84" t="b">
        <v>0</v>
      </c>
      <c r="G998" s="84" t="b">
        <v>0</v>
      </c>
    </row>
    <row r="999" spans="1:7" ht="15">
      <c r="A999" s="84" t="s">
        <v>3373</v>
      </c>
      <c r="B999" s="84">
        <v>3</v>
      </c>
      <c r="C999" s="122">
        <v>0.006635791180405242</v>
      </c>
      <c r="D999" s="84" t="s">
        <v>2564</v>
      </c>
      <c r="E999" s="84" t="b">
        <v>0</v>
      </c>
      <c r="F999" s="84" t="b">
        <v>0</v>
      </c>
      <c r="G999" s="84" t="b">
        <v>0</v>
      </c>
    </row>
    <row r="1000" spans="1:7" ht="15">
      <c r="A1000" s="84" t="s">
        <v>3374</v>
      </c>
      <c r="B1000" s="84">
        <v>3</v>
      </c>
      <c r="C1000" s="122">
        <v>0.006635791180405242</v>
      </c>
      <c r="D1000" s="84" t="s">
        <v>2564</v>
      </c>
      <c r="E1000" s="84" t="b">
        <v>0</v>
      </c>
      <c r="F1000" s="84" t="b">
        <v>0</v>
      </c>
      <c r="G1000" s="84" t="b">
        <v>0</v>
      </c>
    </row>
    <row r="1001" spans="1:7" ht="15">
      <c r="A1001" s="84" t="s">
        <v>2721</v>
      </c>
      <c r="B1001" s="84">
        <v>3</v>
      </c>
      <c r="C1001" s="122">
        <v>0.006635791180405242</v>
      </c>
      <c r="D1001" s="84" t="s">
        <v>2564</v>
      </c>
      <c r="E1001" s="84" t="b">
        <v>0</v>
      </c>
      <c r="F1001" s="84" t="b">
        <v>0</v>
      </c>
      <c r="G1001" s="84" t="b">
        <v>0</v>
      </c>
    </row>
    <row r="1002" spans="1:7" ht="15">
      <c r="A1002" s="84" t="s">
        <v>3375</v>
      </c>
      <c r="B1002" s="84">
        <v>3</v>
      </c>
      <c r="C1002" s="122">
        <v>0.006635791180405242</v>
      </c>
      <c r="D1002" s="84" t="s">
        <v>2564</v>
      </c>
      <c r="E1002" s="84" t="b">
        <v>0</v>
      </c>
      <c r="F1002" s="84" t="b">
        <v>0</v>
      </c>
      <c r="G1002" s="84" t="b">
        <v>0</v>
      </c>
    </row>
    <row r="1003" spans="1:7" ht="15">
      <c r="A1003" s="84" t="s">
        <v>296</v>
      </c>
      <c r="B1003" s="84">
        <v>3</v>
      </c>
      <c r="C1003" s="122">
        <v>0.006635791180405242</v>
      </c>
      <c r="D1003" s="84" t="s">
        <v>2564</v>
      </c>
      <c r="E1003" s="84" t="b">
        <v>0</v>
      </c>
      <c r="F1003" s="84" t="b">
        <v>0</v>
      </c>
      <c r="G1003" s="84" t="b">
        <v>0</v>
      </c>
    </row>
    <row r="1004" spans="1:7" ht="15">
      <c r="A1004" s="84" t="s">
        <v>3270</v>
      </c>
      <c r="B1004" s="84">
        <v>3</v>
      </c>
      <c r="C1004" s="122">
        <v>0.006635791180405242</v>
      </c>
      <c r="D1004" s="84" t="s">
        <v>2564</v>
      </c>
      <c r="E1004" s="84" t="b">
        <v>0</v>
      </c>
      <c r="F1004" s="84" t="b">
        <v>0</v>
      </c>
      <c r="G1004" s="84" t="b">
        <v>0</v>
      </c>
    </row>
    <row r="1005" spans="1:7" ht="15">
      <c r="A1005" s="84" t="s">
        <v>3168</v>
      </c>
      <c r="B1005" s="84">
        <v>3</v>
      </c>
      <c r="C1005" s="122">
        <v>0.006635791180405242</v>
      </c>
      <c r="D1005" s="84" t="s">
        <v>2564</v>
      </c>
      <c r="E1005" s="84" t="b">
        <v>1</v>
      </c>
      <c r="F1005" s="84" t="b">
        <v>0</v>
      </c>
      <c r="G1005" s="84" t="b">
        <v>0</v>
      </c>
    </row>
    <row r="1006" spans="1:7" ht="15">
      <c r="A1006" s="84" t="s">
        <v>3214</v>
      </c>
      <c r="B1006" s="84">
        <v>3</v>
      </c>
      <c r="C1006" s="122">
        <v>0.011165423345465329</v>
      </c>
      <c r="D1006" s="84" t="s">
        <v>2564</v>
      </c>
      <c r="E1006" s="84" t="b">
        <v>0</v>
      </c>
      <c r="F1006" s="84" t="b">
        <v>0</v>
      </c>
      <c r="G1006" s="84" t="b">
        <v>0</v>
      </c>
    </row>
    <row r="1007" spans="1:7" ht="15">
      <c r="A1007" s="84" t="s">
        <v>3191</v>
      </c>
      <c r="B1007" s="84">
        <v>3</v>
      </c>
      <c r="C1007" s="122">
        <v>0.006635791180405242</v>
      </c>
      <c r="D1007" s="84" t="s">
        <v>2564</v>
      </c>
      <c r="E1007" s="84" t="b">
        <v>0</v>
      </c>
      <c r="F1007" s="84" t="b">
        <v>0</v>
      </c>
      <c r="G1007" s="84" t="b">
        <v>0</v>
      </c>
    </row>
    <row r="1008" spans="1:7" ht="15">
      <c r="A1008" s="84" t="s">
        <v>313</v>
      </c>
      <c r="B1008" s="84">
        <v>3</v>
      </c>
      <c r="C1008" s="122">
        <v>0.006635791180405242</v>
      </c>
      <c r="D1008" s="84" t="s">
        <v>2564</v>
      </c>
      <c r="E1008" s="84" t="b">
        <v>0</v>
      </c>
      <c r="F1008" s="84" t="b">
        <v>0</v>
      </c>
      <c r="G1008" s="84" t="b">
        <v>0</v>
      </c>
    </row>
    <row r="1009" spans="1:7" ht="15">
      <c r="A1009" s="84" t="s">
        <v>247</v>
      </c>
      <c r="B1009" s="84">
        <v>2</v>
      </c>
      <c r="C1009" s="122">
        <v>0.007443615563643553</v>
      </c>
      <c r="D1009" s="84" t="s">
        <v>2564</v>
      </c>
      <c r="E1009" s="84" t="b">
        <v>0</v>
      </c>
      <c r="F1009" s="84" t="b">
        <v>0</v>
      </c>
      <c r="G1009" s="84" t="b">
        <v>0</v>
      </c>
    </row>
    <row r="1010" spans="1:7" ht="15">
      <c r="A1010" s="84" t="s">
        <v>3371</v>
      </c>
      <c r="B1010" s="84">
        <v>2</v>
      </c>
      <c r="C1010" s="122">
        <v>0.005538362426529747</v>
      </c>
      <c r="D1010" s="84" t="s">
        <v>2564</v>
      </c>
      <c r="E1010" s="84" t="b">
        <v>0</v>
      </c>
      <c r="F1010" s="84" t="b">
        <v>0</v>
      </c>
      <c r="G1010" s="84" t="b">
        <v>0</v>
      </c>
    </row>
    <row r="1011" spans="1:7" ht="15">
      <c r="A1011" s="84" t="s">
        <v>2780</v>
      </c>
      <c r="B1011" s="84">
        <v>2</v>
      </c>
      <c r="C1011" s="122">
        <v>0.005538362426529747</v>
      </c>
      <c r="D1011" s="84" t="s">
        <v>2564</v>
      </c>
      <c r="E1011" s="84" t="b">
        <v>0</v>
      </c>
      <c r="F1011" s="84" t="b">
        <v>0</v>
      </c>
      <c r="G1011" s="84" t="b">
        <v>0</v>
      </c>
    </row>
    <row r="1012" spans="1:7" ht="15">
      <c r="A1012" s="84" t="s">
        <v>3622</v>
      </c>
      <c r="B1012" s="84">
        <v>2</v>
      </c>
      <c r="C1012" s="122">
        <v>0.005538362426529747</v>
      </c>
      <c r="D1012" s="84" t="s">
        <v>2564</v>
      </c>
      <c r="E1012" s="84" t="b">
        <v>0</v>
      </c>
      <c r="F1012" s="84" t="b">
        <v>0</v>
      </c>
      <c r="G1012" s="84" t="b">
        <v>0</v>
      </c>
    </row>
    <row r="1013" spans="1:7" ht="15">
      <c r="A1013" s="84" t="s">
        <v>306</v>
      </c>
      <c r="B1013" s="84">
        <v>2</v>
      </c>
      <c r="C1013" s="122">
        <v>0.005538362426529747</v>
      </c>
      <c r="D1013" s="84" t="s">
        <v>2564</v>
      </c>
      <c r="E1013" s="84" t="b">
        <v>0</v>
      </c>
      <c r="F1013" s="84" t="b">
        <v>0</v>
      </c>
      <c r="G1013" s="84" t="b">
        <v>0</v>
      </c>
    </row>
    <row r="1014" spans="1:7" ht="15">
      <c r="A1014" s="84" t="s">
        <v>3309</v>
      </c>
      <c r="B1014" s="84">
        <v>2</v>
      </c>
      <c r="C1014" s="122">
        <v>0.005538362426529747</v>
      </c>
      <c r="D1014" s="84" t="s">
        <v>2564</v>
      </c>
      <c r="E1014" s="84" t="b">
        <v>0</v>
      </c>
      <c r="F1014" s="84" t="b">
        <v>0</v>
      </c>
      <c r="G1014" s="84" t="b">
        <v>0</v>
      </c>
    </row>
    <row r="1015" spans="1:7" ht="15">
      <c r="A1015" s="84" t="s">
        <v>3299</v>
      </c>
      <c r="B1015" s="84">
        <v>2</v>
      </c>
      <c r="C1015" s="122">
        <v>0.005538362426529747</v>
      </c>
      <c r="D1015" s="84" t="s">
        <v>2564</v>
      </c>
      <c r="E1015" s="84" t="b">
        <v>0</v>
      </c>
      <c r="F1015" s="84" t="b">
        <v>0</v>
      </c>
      <c r="G1015" s="84" t="b">
        <v>0</v>
      </c>
    </row>
    <row r="1016" spans="1:7" ht="15">
      <c r="A1016" s="84" t="s">
        <v>3359</v>
      </c>
      <c r="B1016" s="84">
        <v>2</v>
      </c>
      <c r="C1016" s="122">
        <v>0.005538362426529747</v>
      </c>
      <c r="D1016" s="84" t="s">
        <v>2564</v>
      </c>
      <c r="E1016" s="84" t="b">
        <v>0</v>
      </c>
      <c r="F1016" s="84" t="b">
        <v>0</v>
      </c>
      <c r="G1016" s="84" t="b">
        <v>0</v>
      </c>
    </row>
    <row r="1017" spans="1:7" ht="15">
      <c r="A1017" s="84" t="s">
        <v>3626</v>
      </c>
      <c r="B1017" s="84">
        <v>2</v>
      </c>
      <c r="C1017" s="122">
        <v>0.005538362426529747</v>
      </c>
      <c r="D1017" s="84" t="s">
        <v>2564</v>
      </c>
      <c r="E1017" s="84" t="b">
        <v>0</v>
      </c>
      <c r="F1017" s="84" t="b">
        <v>0</v>
      </c>
      <c r="G1017" s="84" t="b">
        <v>0</v>
      </c>
    </row>
    <row r="1018" spans="1:7" ht="15">
      <c r="A1018" s="84" t="s">
        <v>3213</v>
      </c>
      <c r="B1018" s="84">
        <v>2</v>
      </c>
      <c r="C1018" s="122">
        <v>0.005538362426529747</v>
      </c>
      <c r="D1018" s="84" t="s">
        <v>2564</v>
      </c>
      <c r="E1018" s="84" t="b">
        <v>0</v>
      </c>
      <c r="F1018" s="84" t="b">
        <v>0</v>
      </c>
      <c r="G1018" s="84" t="b">
        <v>0</v>
      </c>
    </row>
    <row r="1019" spans="1:7" ht="15">
      <c r="A1019" s="84" t="s">
        <v>3625</v>
      </c>
      <c r="B1019" s="84">
        <v>2</v>
      </c>
      <c r="C1019" s="122">
        <v>0.005538362426529747</v>
      </c>
      <c r="D1019" s="84" t="s">
        <v>2564</v>
      </c>
      <c r="E1019" s="84" t="b">
        <v>0</v>
      </c>
      <c r="F1019" s="84" t="b">
        <v>0</v>
      </c>
      <c r="G1019" s="84" t="b">
        <v>0</v>
      </c>
    </row>
    <row r="1020" spans="1:7" ht="15">
      <c r="A1020" s="84" t="s">
        <v>3245</v>
      </c>
      <c r="B1020" s="84">
        <v>2</v>
      </c>
      <c r="C1020" s="122">
        <v>0.005538362426529747</v>
      </c>
      <c r="D1020" s="84" t="s">
        <v>2564</v>
      </c>
      <c r="E1020" s="84" t="b">
        <v>1</v>
      </c>
      <c r="F1020" s="84" t="b">
        <v>0</v>
      </c>
      <c r="G1020" s="84" t="b">
        <v>0</v>
      </c>
    </row>
    <row r="1021" spans="1:7" ht="15">
      <c r="A1021" s="84" t="s">
        <v>3621</v>
      </c>
      <c r="B1021" s="84">
        <v>2</v>
      </c>
      <c r="C1021" s="122">
        <v>0.005538362426529747</v>
      </c>
      <c r="D1021" s="84" t="s">
        <v>2564</v>
      </c>
      <c r="E1021" s="84" t="b">
        <v>0</v>
      </c>
      <c r="F1021" s="84" t="b">
        <v>0</v>
      </c>
      <c r="G1021" s="84" t="b">
        <v>0</v>
      </c>
    </row>
    <row r="1022" spans="1:7" ht="15">
      <c r="A1022" s="84" t="s">
        <v>3624</v>
      </c>
      <c r="B1022" s="84">
        <v>2</v>
      </c>
      <c r="C1022" s="122">
        <v>0.005538362426529747</v>
      </c>
      <c r="D1022" s="84" t="s">
        <v>2564</v>
      </c>
      <c r="E1022" s="84" t="b">
        <v>0</v>
      </c>
      <c r="F1022" s="84" t="b">
        <v>0</v>
      </c>
      <c r="G1022" s="84" t="b">
        <v>0</v>
      </c>
    </row>
    <row r="1023" spans="1:7" ht="15">
      <c r="A1023" s="84" t="s">
        <v>3292</v>
      </c>
      <c r="B1023" s="84">
        <v>2</v>
      </c>
      <c r="C1023" s="122">
        <v>0.005538362426529747</v>
      </c>
      <c r="D1023" s="84" t="s">
        <v>2564</v>
      </c>
      <c r="E1023" s="84" t="b">
        <v>0</v>
      </c>
      <c r="F1023" s="84" t="b">
        <v>0</v>
      </c>
      <c r="G1023" s="84" t="b">
        <v>0</v>
      </c>
    </row>
    <row r="1024" spans="1:7" ht="15">
      <c r="A1024" s="84" t="s">
        <v>3349</v>
      </c>
      <c r="B1024" s="84">
        <v>2</v>
      </c>
      <c r="C1024" s="122">
        <v>0.005538362426529747</v>
      </c>
      <c r="D1024" s="84" t="s">
        <v>2564</v>
      </c>
      <c r="E1024" s="84" t="b">
        <v>0</v>
      </c>
      <c r="F1024" s="84" t="b">
        <v>0</v>
      </c>
      <c r="G1024" s="84" t="b">
        <v>0</v>
      </c>
    </row>
    <row r="1025" spans="1:7" ht="15">
      <c r="A1025" s="84" t="s">
        <v>3320</v>
      </c>
      <c r="B1025" s="84">
        <v>2</v>
      </c>
      <c r="C1025" s="122">
        <v>0.007443615563643553</v>
      </c>
      <c r="D1025" s="84" t="s">
        <v>2564</v>
      </c>
      <c r="E1025" s="84" t="b">
        <v>0</v>
      </c>
      <c r="F1025" s="84" t="b">
        <v>0</v>
      </c>
      <c r="G1025" s="84" t="b">
        <v>0</v>
      </c>
    </row>
    <row r="1026" spans="1:7" ht="15">
      <c r="A1026" s="84" t="s">
        <v>3181</v>
      </c>
      <c r="B1026" s="84">
        <v>2</v>
      </c>
      <c r="C1026" s="122">
        <v>0.005538362426529747</v>
      </c>
      <c r="D1026" s="84" t="s">
        <v>2564</v>
      </c>
      <c r="E1026" s="84" t="b">
        <v>0</v>
      </c>
      <c r="F1026" s="84" t="b">
        <v>0</v>
      </c>
      <c r="G1026" s="84" t="b">
        <v>0</v>
      </c>
    </row>
    <row r="1027" spans="1:7" ht="15">
      <c r="A1027" s="84" t="s">
        <v>3290</v>
      </c>
      <c r="B1027" s="84">
        <v>2</v>
      </c>
      <c r="C1027" s="122">
        <v>0.005538362426529747</v>
      </c>
      <c r="D1027" s="84" t="s">
        <v>2564</v>
      </c>
      <c r="E1027" s="84" t="b">
        <v>0</v>
      </c>
      <c r="F1027" s="84" t="b">
        <v>0</v>
      </c>
      <c r="G1027" s="84" t="b">
        <v>0</v>
      </c>
    </row>
    <row r="1028" spans="1:7" ht="15">
      <c r="A1028" s="84" t="s">
        <v>3182</v>
      </c>
      <c r="B1028" s="84">
        <v>2</v>
      </c>
      <c r="C1028" s="122">
        <v>0.005538362426529747</v>
      </c>
      <c r="D1028" s="84" t="s">
        <v>2564</v>
      </c>
      <c r="E1028" s="84" t="b">
        <v>0</v>
      </c>
      <c r="F1028" s="84" t="b">
        <v>0</v>
      </c>
      <c r="G1028" s="84" t="b">
        <v>0</v>
      </c>
    </row>
    <row r="1029" spans="1:7" ht="15">
      <c r="A1029" s="84" t="s">
        <v>3376</v>
      </c>
      <c r="B1029" s="84">
        <v>2</v>
      </c>
      <c r="C1029" s="122">
        <v>0.005538362426529747</v>
      </c>
      <c r="D1029" s="84" t="s">
        <v>2564</v>
      </c>
      <c r="E1029" s="84" t="b">
        <v>0</v>
      </c>
      <c r="F1029" s="84" t="b">
        <v>0</v>
      </c>
      <c r="G1029" s="84" t="b">
        <v>0</v>
      </c>
    </row>
    <row r="1030" spans="1:7" ht="15">
      <c r="A1030" s="84" t="s">
        <v>3231</v>
      </c>
      <c r="B1030" s="84">
        <v>2</v>
      </c>
      <c r="C1030" s="122">
        <v>0.005538362426529747</v>
      </c>
      <c r="D1030" s="84" t="s">
        <v>2564</v>
      </c>
      <c r="E1030" s="84" t="b">
        <v>0</v>
      </c>
      <c r="F1030" s="84" t="b">
        <v>0</v>
      </c>
      <c r="G1030" s="84" t="b">
        <v>0</v>
      </c>
    </row>
    <row r="1031" spans="1:7" ht="15">
      <c r="A1031" s="84" t="s">
        <v>3620</v>
      </c>
      <c r="B1031" s="84">
        <v>2</v>
      </c>
      <c r="C1031" s="122">
        <v>0.005538362426529747</v>
      </c>
      <c r="D1031" s="84" t="s">
        <v>2564</v>
      </c>
      <c r="E1031" s="84" t="b">
        <v>0</v>
      </c>
      <c r="F1031" s="84" t="b">
        <v>0</v>
      </c>
      <c r="G1031" s="84" t="b">
        <v>0</v>
      </c>
    </row>
    <row r="1032" spans="1:7" ht="15">
      <c r="A1032" s="84" t="s">
        <v>3619</v>
      </c>
      <c r="B1032" s="84">
        <v>2</v>
      </c>
      <c r="C1032" s="122">
        <v>0.007443615563643553</v>
      </c>
      <c r="D1032" s="84" t="s">
        <v>2564</v>
      </c>
      <c r="E1032" s="84" t="b">
        <v>0</v>
      </c>
      <c r="F1032" s="84" t="b">
        <v>0</v>
      </c>
      <c r="G1032" s="84" t="b">
        <v>0</v>
      </c>
    </row>
    <row r="1033" spans="1:7" ht="15">
      <c r="A1033" s="84" t="s">
        <v>718</v>
      </c>
      <c r="B1033" s="84">
        <v>5</v>
      </c>
      <c r="C1033" s="122">
        <v>0.010129861313623256</v>
      </c>
      <c r="D1033" s="84" t="s">
        <v>2565</v>
      </c>
      <c r="E1033" s="84" t="b">
        <v>0</v>
      </c>
      <c r="F1033" s="84" t="b">
        <v>0</v>
      </c>
      <c r="G1033" s="84" t="b">
        <v>0</v>
      </c>
    </row>
    <row r="1034" spans="1:7" ht="15">
      <c r="A1034" s="84" t="s">
        <v>2716</v>
      </c>
      <c r="B1034" s="84">
        <v>3</v>
      </c>
      <c r="C1034" s="122">
        <v>0.011360029874277677</v>
      </c>
      <c r="D1034" s="84" t="s">
        <v>2565</v>
      </c>
      <c r="E1034" s="84" t="b">
        <v>0</v>
      </c>
      <c r="F1034" s="84" t="b">
        <v>0</v>
      </c>
      <c r="G1034" s="84" t="b">
        <v>0</v>
      </c>
    </row>
    <row r="1035" spans="1:7" ht="15">
      <c r="A1035" s="84" t="s">
        <v>306</v>
      </c>
      <c r="B1035" s="84">
        <v>3</v>
      </c>
      <c r="C1035" s="122">
        <v>0.015552678899412945</v>
      </c>
      <c r="D1035" s="84" t="s">
        <v>2565</v>
      </c>
      <c r="E1035" s="84" t="b">
        <v>0</v>
      </c>
      <c r="F1035" s="84" t="b">
        <v>0</v>
      </c>
      <c r="G1035" s="84" t="b">
        <v>0</v>
      </c>
    </row>
    <row r="1036" spans="1:7" ht="15">
      <c r="A1036" s="84" t="s">
        <v>2755</v>
      </c>
      <c r="B1036" s="84">
        <v>3</v>
      </c>
      <c r="C1036" s="122">
        <v>0.011360029874277677</v>
      </c>
      <c r="D1036" s="84" t="s">
        <v>2565</v>
      </c>
      <c r="E1036" s="84" t="b">
        <v>0</v>
      </c>
      <c r="F1036" s="84" t="b">
        <v>0</v>
      </c>
      <c r="G1036" s="84" t="b">
        <v>0</v>
      </c>
    </row>
    <row r="1037" spans="1:7" ht="15">
      <c r="A1037" s="84" t="s">
        <v>2756</v>
      </c>
      <c r="B1037" s="84">
        <v>2</v>
      </c>
      <c r="C1037" s="122">
        <v>0.01036845259960863</v>
      </c>
      <c r="D1037" s="84" t="s">
        <v>2565</v>
      </c>
      <c r="E1037" s="84" t="b">
        <v>0</v>
      </c>
      <c r="F1037" s="84" t="b">
        <v>0</v>
      </c>
      <c r="G1037" s="84" t="b">
        <v>0</v>
      </c>
    </row>
    <row r="1038" spans="1:7" ht="15">
      <c r="A1038" s="84" t="s">
        <v>2757</v>
      </c>
      <c r="B1038" s="84">
        <v>2</v>
      </c>
      <c r="C1038" s="122">
        <v>0.01036845259960863</v>
      </c>
      <c r="D1038" s="84" t="s">
        <v>2565</v>
      </c>
      <c r="E1038" s="84" t="b">
        <v>0</v>
      </c>
      <c r="F1038" s="84" t="b">
        <v>0</v>
      </c>
      <c r="G1038" s="84" t="b">
        <v>0</v>
      </c>
    </row>
    <row r="1039" spans="1:7" ht="15">
      <c r="A1039" s="84" t="s">
        <v>2758</v>
      </c>
      <c r="B1039" s="84">
        <v>2</v>
      </c>
      <c r="C1039" s="122">
        <v>0.01036845259960863</v>
      </c>
      <c r="D1039" s="84" t="s">
        <v>2565</v>
      </c>
      <c r="E1039" s="84" t="b">
        <v>0</v>
      </c>
      <c r="F1039" s="84" t="b">
        <v>0</v>
      </c>
      <c r="G1039" s="84" t="b">
        <v>0</v>
      </c>
    </row>
    <row r="1040" spans="1:7" ht="15">
      <c r="A1040" s="84" t="s">
        <v>2759</v>
      </c>
      <c r="B1040" s="84">
        <v>2</v>
      </c>
      <c r="C1040" s="122">
        <v>0.01036845259960863</v>
      </c>
      <c r="D1040" s="84" t="s">
        <v>2565</v>
      </c>
      <c r="E1040" s="84" t="b">
        <v>1</v>
      </c>
      <c r="F1040" s="84" t="b">
        <v>0</v>
      </c>
      <c r="G1040" s="84" t="b">
        <v>0</v>
      </c>
    </row>
    <row r="1041" spans="1:7" ht="15">
      <c r="A1041" s="84" t="s">
        <v>2760</v>
      </c>
      <c r="B1041" s="84">
        <v>2</v>
      </c>
      <c r="C1041" s="122">
        <v>0.01036845259960863</v>
      </c>
      <c r="D1041" s="84" t="s">
        <v>2565</v>
      </c>
      <c r="E1041" s="84" t="b">
        <v>0</v>
      </c>
      <c r="F1041" s="84" t="b">
        <v>0</v>
      </c>
      <c r="G1041" s="84" t="b">
        <v>0</v>
      </c>
    </row>
    <row r="1042" spans="1:7" ht="15">
      <c r="A1042" s="84" t="s">
        <v>2761</v>
      </c>
      <c r="B1042" s="84">
        <v>2</v>
      </c>
      <c r="C1042" s="122">
        <v>0.01036845259960863</v>
      </c>
      <c r="D1042" s="84" t="s">
        <v>2565</v>
      </c>
      <c r="E1042" s="84" t="b">
        <v>0</v>
      </c>
      <c r="F1042" s="84" t="b">
        <v>0</v>
      </c>
      <c r="G1042" s="84" t="b">
        <v>0</v>
      </c>
    </row>
    <row r="1043" spans="1:7" ht="15">
      <c r="A1043" s="84" t="s">
        <v>3186</v>
      </c>
      <c r="B1043" s="84">
        <v>2</v>
      </c>
      <c r="C1043" s="122">
        <v>0.01036845259960863</v>
      </c>
      <c r="D1043" s="84" t="s">
        <v>2565</v>
      </c>
      <c r="E1043" s="84" t="b">
        <v>0</v>
      </c>
      <c r="F1043" s="84" t="b">
        <v>0</v>
      </c>
      <c r="G1043" s="84" t="b">
        <v>0</v>
      </c>
    </row>
    <row r="1044" spans="1:7" ht="15">
      <c r="A1044" s="84" t="s">
        <v>3201</v>
      </c>
      <c r="B1044" s="84">
        <v>2</v>
      </c>
      <c r="C1044" s="122">
        <v>0.01036845259960863</v>
      </c>
      <c r="D1044" s="84" t="s">
        <v>2565</v>
      </c>
      <c r="E1044" s="84" t="b">
        <v>0</v>
      </c>
      <c r="F1044" s="84" t="b">
        <v>0</v>
      </c>
      <c r="G1044" s="84" t="b">
        <v>0</v>
      </c>
    </row>
    <row r="1045" spans="1:7" ht="15">
      <c r="A1045" s="84" t="s">
        <v>3395</v>
      </c>
      <c r="B1045" s="84">
        <v>2</v>
      </c>
      <c r="C1045" s="122">
        <v>0.015146706499036901</v>
      </c>
      <c r="D1045" s="84" t="s">
        <v>2565</v>
      </c>
      <c r="E1045" s="84" t="b">
        <v>0</v>
      </c>
      <c r="F1045" s="84" t="b">
        <v>0</v>
      </c>
      <c r="G1045" s="84" t="b">
        <v>0</v>
      </c>
    </row>
    <row r="1046" spans="1:7" ht="15">
      <c r="A1046" s="84" t="s">
        <v>2718</v>
      </c>
      <c r="B1046" s="84">
        <v>48</v>
      </c>
      <c r="C1046" s="122">
        <v>0.008478326324369744</v>
      </c>
      <c r="D1046" s="84" t="s">
        <v>2566</v>
      </c>
      <c r="E1046" s="84" t="b">
        <v>0</v>
      </c>
      <c r="F1046" s="84" t="b">
        <v>0</v>
      </c>
      <c r="G1046" s="84" t="b">
        <v>0</v>
      </c>
    </row>
    <row r="1047" spans="1:7" ht="15">
      <c r="A1047" s="84" t="s">
        <v>2716</v>
      </c>
      <c r="B1047" s="84">
        <v>45</v>
      </c>
      <c r="C1047" s="122">
        <v>0</v>
      </c>
      <c r="D1047" s="84" t="s">
        <v>2566</v>
      </c>
      <c r="E1047" s="84" t="b">
        <v>0</v>
      </c>
      <c r="F1047" s="84" t="b">
        <v>0</v>
      </c>
      <c r="G1047" s="84" t="b">
        <v>0</v>
      </c>
    </row>
    <row r="1048" spans="1:7" ht="15">
      <c r="A1048" s="84" t="s">
        <v>2668</v>
      </c>
      <c r="B1048" s="84">
        <v>44</v>
      </c>
      <c r="C1048" s="122">
        <v>0</v>
      </c>
      <c r="D1048" s="84" t="s">
        <v>2566</v>
      </c>
      <c r="E1048" s="84" t="b">
        <v>0</v>
      </c>
      <c r="F1048" s="84" t="b">
        <v>0</v>
      </c>
      <c r="G1048" s="84" t="b">
        <v>0</v>
      </c>
    </row>
    <row r="1049" spans="1:7" ht="15">
      <c r="A1049" s="84" t="s">
        <v>302</v>
      </c>
      <c r="B1049" s="84">
        <v>43</v>
      </c>
      <c r="C1049" s="122">
        <v>0.000548303319264163</v>
      </c>
      <c r="D1049" s="84" t="s">
        <v>2566</v>
      </c>
      <c r="E1049" s="84" t="b">
        <v>0</v>
      </c>
      <c r="F1049" s="84" t="b">
        <v>0</v>
      </c>
      <c r="G1049" s="84" t="b">
        <v>0</v>
      </c>
    </row>
    <row r="1050" spans="1:7" ht="15">
      <c r="A1050" s="84" t="s">
        <v>2763</v>
      </c>
      <c r="B1050" s="84">
        <v>38</v>
      </c>
      <c r="C1050" s="122">
        <v>0.005434230981953293</v>
      </c>
      <c r="D1050" s="84" t="s">
        <v>2566</v>
      </c>
      <c r="E1050" s="84" t="b">
        <v>0</v>
      </c>
      <c r="F1050" s="84" t="b">
        <v>0</v>
      </c>
      <c r="G1050" s="84" t="b">
        <v>0</v>
      </c>
    </row>
    <row r="1051" spans="1:7" ht="15">
      <c r="A1051" s="84" t="s">
        <v>2717</v>
      </c>
      <c r="B1051" s="84">
        <v>35</v>
      </c>
      <c r="C1051" s="122">
        <v>0.004442480363674218</v>
      </c>
      <c r="D1051" s="84" t="s">
        <v>2566</v>
      </c>
      <c r="E1051" s="84" t="b">
        <v>0</v>
      </c>
      <c r="F1051" s="84" t="b">
        <v>0</v>
      </c>
      <c r="G1051" s="84" t="b">
        <v>0</v>
      </c>
    </row>
    <row r="1052" spans="1:7" ht="15">
      <c r="A1052" s="84" t="s">
        <v>2764</v>
      </c>
      <c r="B1052" s="84">
        <v>34</v>
      </c>
      <c r="C1052" s="122">
        <v>0.004862206668063473</v>
      </c>
      <c r="D1052" s="84" t="s">
        <v>2566</v>
      </c>
      <c r="E1052" s="84" t="b">
        <v>0</v>
      </c>
      <c r="F1052" s="84" t="b">
        <v>0</v>
      </c>
      <c r="G1052" s="84" t="b">
        <v>0</v>
      </c>
    </row>
    <row r="1053" spans="1:7" ht="15">
      <c r="A1053" s="84" t="s">
        <v>2765</v>
      </c>
      <c r="B1053" s="84">
        <v>29</v>
      </c>
      <c r="C1053" s="122">
        <v>0.006705728836564122</v>
      </c>
      <c r="D1053" s="84" t="s">
        <v>2566</v>
      </c>
      <c r="E1053" s="84" t="b">
        <v>0</v>
      </c>
      <c r="F1053" s="84" t="b">
        <v>0</v>
      </c>
      <c r="G1053" s="84" t="b">
        <v>0</v>
      </c>
    </row>
    <row r="1054" spans="1:7" ht="15">
      <c r="A1054" s="84" t="s">
        <v>2766</v>
      </c>
      <c r="B1054" s="84">
        <v>25</v>
      </c>
      <c r="C1054" s="122">
        <v>0.007838846354219343</v>
      </c>
      <c r="D1054" s="84" t="s">
        <v>2566</v>
      </c>
      <c r="E1054" s="84" t="b">
        <v>0</v>
      </c>
      <c r="F1054" s="84" t="b">
        <v>0</v>
      </c>
      <c r="G1054" s="84" t="b">
        <v>0</v>
      </c>
    </row>
    <row r="1055" spans="1:7" ht="15">
      <c r="A1055" s="84" t="s">
        <v>2767</v>
      </c>
      <c r="B1055" s="84">
        <v>23</v>
      </c>
      <c r="C1055" s="122">
        <v>0.008275442312615166</v>
      </c>
      <c r="D1055" s="84" t="s">
        <v>2566</v>
      </c>
      <c r="E1055" s="84" t="b">
        <v>0</v>
      </c>
      <c r="F1055" s="84" t="b">
        <v>0</v>
      </c>
      <c r="G1055" s="84" t="b">
        <v>0</v>
      </c>
    </row>
    <row r="1056" spans="1:7" ht="15">
      <c r="A1056" s="84" t="s">
        <v>3165</v>
      </c>
      <c r="B1056" s="84">
        <v>23</v>
      </c>
      <c r="C1056" s="122">
        <v>0.008275442312615166</v>
      </c>
      <c r="D1056" s="84" t="s">
        <v>2566</v>
      </c>
      <c r="E1056" s="84" t="b">
        <v>0</v>
      </c>
      <c r="F1056" s="84" t="b">
        <v>0</v>
      </c>
      <c r="G1056" s="84" t="b">
        <v>0</v>
      </c>
    </row>
    <row r="1057" spans="1:7" ht="15">
      <c r="A1057" s="84" t="s">
        <v>3170</v>
      </c>
      <c r="B1057" s="84">
        <v>19</v>
      </c>
      <c r="C1057" s="122">
        <v>0.010660691165740728</v>
      </c>
      <c r="D1057" s="84" t="s">
        <v>2566</v>
      </c>
      <c r="E1057" s="84" t="b">
        <v>0</v>
      </c>
      <c r="F1057" s="84" t="b">
        <v>0</v>
      </c>
      <c r="G1057" s="84" t="b">
        <v>0</v>
      </c>
    </row>
    <row r="1058" spans="1:7" ht="15">
      <c r="A1058" s="84" t="s">
        <v>3172</v>
      </c>
      <c r="B1058" s="84">
        <v>18</v>
      </c>
      <c r="C1058" s="122">
        <v>0.008923682100755894</v>
      </c>
      <c r="D1058" s="84" t="s">
        <v>2566</v>
      </c>
      <c r="E1058" s="84" t="b">
        <v>0</v>
      </c>
      <c r="F1058" s="84" t="b">
        <v>0</v>
      </c>
      <c r="G1058" s="84" t="b">
        <v>0</v>
      </c>
    </row>
    <row r="1059" spans="1:7" ht="15">
      <c r="A1059" s="84" t="s">
        <v>3173</v>
      </c>
      <c r="B1059" s="84">
        <v>18</v>
      </c>
      <c r="C1059" s="122">
        <v>0.008923682100755894</v>
      </c>
      <c r="D1059" s="84" t="s">
        <v>2566</v>
      </c>
      <c r="E1059" s="84" t="b">
        <v>0</v>
      </c>
      <c r="F1059" s="84" t="b">
        <v>0</v>
      </c>
      <c r="G1059" s="84" t="b">
        <v>0</v>
      </c>
    </row>
    <row r="1060" spans="1:7" ht="15">
      <c r="A1060" s="84" t="s">
        <v>3166</v>
      </c>
      <c r="B1060" s="84">
        <v>18</v>
      </c>
      <c r="C1060" s="122">
        <v>0.008923682100755894</v>
      </c>
      <c r="D1060" s="84" t="s">
        <v>2566</v>
      </c>
      <c r="E1060" s="84" t="b">
        <v>1</v>
      </c>
      <c r="F1060" s="84" t="b">
        <v>0</v>
      </c>
      <c r="G1060" s="84" t="b">
        <v>0</v>
      </c>
    </row>
    <row r="1061" spans="1:7" ht="15">
      <c r="A1061" s="84" t="s">
        <v>3174</v>
      </c>
      <c r="B1061" s="84">
        <v>18</v>
      </c>
      <c r="C1061" s="122">
        <v>0.008923682100755894</v>
      </c>
      <c r="D1061" s="84" t="s">
        <v>2566</v>
      </c>
      <c r="E1061" s="84" t="b">
        <v>0</v>
      </c>
      <c r="F1061" s="84" t="b">
        <v>0</v>
      </c>
      <c r="G1061" s="84" t="b">
        <v>0</v>
      </c>
    </row>
    <row r="1062" spans="1:7" ht="15">
      <c r="A1062" s="84" t="s">
        <v>3171</v>
      </c>
      <c r="B1062" s="84">
        <v>17</v>
      </c>
      <c r="C1062" s="122">
        <v>0.008966875909111788</v>
      </c>
      <c r="D1062" s="84" t="s">
        <v>2566</v>
      </c>
      <c r="E1062" s="84" t="b">
        <v>0</v>
      </c>
      <c r="F1062" s="84" t="b">
        <v>0</v>
      </c>
      <c r="G1062" s="84" t="b">
        <v>0</v>
      </c>
    </row>
    <row r="1063" spans="1:7" ht="15">
      <c r="A1063" s="84" t="s">
        <v>3176</v>
      </c>
      <c r="B1063" s="84">
        <v>17</v>
      </c>
      <c r="C1063" s="122">
        <v>0.008966875909111788</v>
      </c>
      <c r="D1063" s="84" t="s">
        <v>2566</v>
      </c>
      <c r="E1063" s="84" t="b">
        <v>0</v>
      </c>
      <c r="F1063" s="84" t="b">
        <v>0</v>
      </c>
      <c r="G1063" s="84" t="b">
        <v>0</v>
      </c>
    </row>
    <row r="1064" spans="1:7" ht="15">
      <c r="A1064" s="84" t="s">
        <v>2723</v>
      </c>
      <c r="B1064" s="84">
        <v>17</v>
      </c>
      <c r="C1064" s="122">
        <v>0.008966875909111788</v>
      </c>
      <c r="D1064" s="84" t="s">
        <v>2566</v>
      </c>
      <c r="E1064" s="84" t="b">
        <v>0</v>
      </c>
      <c r="F1064" s="84" t="b">
        <v>0</v>
      </c>
      <c r="G1064" s="84" t="b">
        <v>0</v>
      </c>
    </row>
    <row r="1065" spans="1:7" ht="15">
      <c r="A1065" s="84" t="s">
        <v>3177</v>
      </c>
      <c r="B1065" s="84">
        <v>16</v>
      </c>
      <c r="C1065" s="122">
        <v>0.00897742413957114</v>
      </c>
      <c r="D1065" s="84" t="s">
        <v>2566</v>
      </c>
      <c r="E1065" s="84" t="b">
        <v>0</v>
      </c>
      <c r="F1065" s="84" t="b">
        <v>0</v>
      </c>
      <c r="G1065" s="84" t="b">
        <v>0</v>
      </c>
    </row>
    <row r="1066" spans="1:7" ht="15">
      <c r="A1066" s="84" t="s">
        <v>3169</v>
      </c>
      <c r="B1066" s="84">
        <v>16</v>
      </c>
      <c r="C1066" s="122">
        <v>0.00897742413957114</v>
      </c>
      <c r="D1066" s="84" t="s">
        <v>2566</v>
      </c>
      <c r="E1066" s="84" t="b">
        <v>0</v>
      </c>
      <c r="F1066" s="84" t="b">
        <v>0</v>
      </c>
      <c r="G1066" s="84" t="b">
        <v>0</v>
      </c>
    </row>
    <row r="1067" spans="1:7" ht="15">
      <c r="A1067" s="84" t="s">
        <v>3164</v>
      </c>
      <c r="B1067" s="84">
        <v>16</v>
      </c>
      <c r="C1067" s="122">
        <v>0.00897742413957114</v>
      </c>
      <c r="D1067" s="84" t="s">
        <v>2566</v>
      </c>
      <c r="E1067" s="84" t="b">
        <v>0</v>
      </c>
      <c r="F1067" s="84" t="b">
        <v>0</v>
      </c>
      <c r="G1067" s="84" t="b">
        <v>0</v>
      </c>
    </row>
    <row r="1068" spans="1:7" ht="15">
      <c r="A1068" s="84" t="s">
        <v>3178</v>
      </c>
      <c r="B1068" s="84">
        <v>16</v>
      </c>
      <c r="C1068" s="122">
        <v>0.00897742413957114</v>
      </c>
      <c r="D1068" s="84" t="s">
        <v>2566</v>
      </c>
      <c r="E1068" s="84" t="b">
        <v>0</v>
      </c>
      <c r="F1068" s="84" t="b">
        <v>0</v>
      </c>
      <c r="G1068" s="84" t="b">
        <v>0</v>
      </c>
    </row>
    <row r="1069" spans="1:7" ht="15">
      <c r="A1069" s="84" t="s">
        <v>3175</v>
      </c>
      <c r="B1069" s="84">
        <v>10</v>
      </c>
      <c r="C1069" s="122">
        <v>0.008217786417448115</v>
      </c>
      <c r="D1069" s="84" t="s">
        <v>2566</v>
      </c>
      <c r="E1069" s="84" t="b">
        <v>0</v>
      </c>
      <c r="F1069" s="84" t="b">
        <v>0</v>
      </c>
      <c r="G1069" s="84" t="b">
        <v>0</v>
      </c>
    </row>
    <row r="1070" spans="1:7" ht="15">
      <c r="A1070" s="84" t="s">
        <v>3181</v>
      </c>
      <c r="B1070" s="84">
        <v>10</v>
      </c>
      <c r="C1070" s="122">
        <v>0.008217786417448115</v>
      </c>
      <c r="D1070" s="84" t="s">
        <v>2566</v>
      </c>
      <c r="E1070" s="84" t="b">
        <v>0</v>
      </c>
      <c r="F1070" s="84" t="b">
        <v>0</v>
      </c>
      <c r="G1070" s="84" t="b">
        <v>0</v>
      </c>
    </row>
    <row r="1071" spans="1:7" ht="15">
      <c r="A1071" s="84" t="s">
        <v>3184</v>
      </c>
      <c r="B1071" s="84">
        <v>10</v>
      </c>
      <c r="C1071" s="122">
        <v>0.008217786417448115</v>
      </c>
      <c r="D1071" s="84" t="s">
        <v>2566</v>
      </c>
      <c r="E1071" s="84" t="b">
        <v>0</v>
      </c>
      <c r="F1071" s="84" t="b">
        <v>0</v>
      </c>
      <c r="G1071" s="84" t="b">
        <v>0</v>
      </c>
    </row>
    <row r="1072" spans="1:7" ht="15">
      <c r="A1072" s="84" t="s">
        <v>3193</v>
      </c>
      <c r="B1072" s="84">
        <v>10</v>
      </c>
      <c r="C1072" s="122">
        <v>0.008217786417448115</v>
      </c>
      <c r="D1072" s="84" t="s">
        <v>2566</v>
      </c>
      <c r="E1072" s="84" t="b">
        <v>0</v>
      </c>
      <c r="F1072" s="84" t="b">
        <v>0</v>
      </c>
      <c r="G1072" s="84" t="b">
        <v>0</v>
      </c>
    </row>
    <row r="1073" spans="1:7" ht="15">
      <c r="A1073" s="84" t="s">
        <v>3185</v>
      </c>
      <c r="B1073" s="84">
        <v>10</v>
      </c>
      <c r="C1073" s="122">
        <v>0.008217786417448115</v>
      </c>
      <c r="D1073" s="84" t="s">
        <v>2566</v>
      </c>
      <c r="E1073" s="84" t="b">
        <v>0</v>
      </c>
      <c r="F1073" s="84" t="b">
        <v>0</v>
      </c>
      <c r="G1073" s="84" t="b">
        <v>0</v>
      </c>
    </row>
    <row r="1074" spans="1:7" ht="15">
      <c r="A1074" s="84" t="s">
        <v>3192</v>
      </c>
      <c r="B1074" s="84">
        <v>10</v>
      </c>
      <c r="C1074" s="122">
        <v>0.008217786417448115</v>
      </c>
      <c r="D1074" s="84" t="s">
        <v>2566</v>
      </c>
      <c r="E1074" s="84" t="b">
        <v>0</v>
      </c>
      <c r="F1074" s="84" t="b">
        <v>0</v>
      </c>
      <c r="G1074" s="84" t="b">
        <v>0</v>
      </c>
    </row>
    <row r="1075" spans="1:7" ht="15">
      <c r="A1075" s="84" t="s">
        <v>3206</v>
      </c>
      <c r="B1075" s="84">
        <v>9</v>
      </c>
      <c r="C1075" s="122">
        <v>0.007921955943067386</v>
      </c>
      <c r="D1075" s="84" t="s">
        <v>2566</v>
      </c>
      <c r="E1075" s="84" t="b">
        <v>0</v>
      </c>
      <c r="F1075" s="84" t="b">
        <v>0</v>
      </c>
      <c r="G1075" s="84" t="b">
        <v>0</v>
      </c>
    </row>
    <row r="1076" spans="1:7" ht="15">
      <c r="A1076" s="84" t="s">
        <v>3187</v>
      </c>
      <c r="B1076" s="84">
        <v>9</v>
      </c>
      <c r="C1076" s="122">
        <v>0.007921955943067386</v>
      </c>
      <c r="D1076" s="84" t="s">
        <v>2566</v>
      </c>
      <c r="E1076" s="84" t="b">
        <v>0</v>
      </c>
      <c r="F1076" s="84" t="b">
        <v>0</v>
      </c>
      <c r="G1076" s="84" t="b">
        <v>0</v>
      </c>
    </row>
    <row r="1077" spans="1:7" ht="15">
      <c r="A1077" s="84" t="s">
        <v>3168</v>
      </c>
      <c r="B1077" s="84">
        <v>9</v>
      </c>
      <c r="C1077" s="122">
        <v>0.007921955943067386</v>
      </c>
      <c r="D1077" s="84" t="s">
        <v>2566</v>
      </c>
      <c r="E1077" s="84" t="b">
        <v>1</v>
      </c>
      <c r="F1077" s="84" t="b">
        <v>0</v>
      </c>
      <c r="G1077" s="84" t="b">
        <v>0</v>
      </c>
    </row>
    <row r="1078" spans="1:7" ht="15">
      <c r="A1078" s="84" t="s">
        <v>3183</v>
      </c>
      <c r="B1078" s="84">
        <v>9</v>
      </c>
      <c r="C1078" s="122">
        <v>0.007921955943067386</v>
      </c>
      <c r="D1078" s="84" t="s">
        <v>2566</v>
      </c>
      <c r="E1078" s="84" t="b">
        <v>0</v>
      </c>
      <c r="F1078" s="84" t="b">
        <v>0</v>
      </c>
      <c r="G1078" s="84" t="b">
        <v>0</v>
      </c>
    </row>
    <row r="1079" spans="1:7" ht="15">
      <c r="A1079" s="84" t="s">
        <v>2804</v>
      </c>
      <c r="B1079" s="84">
        <v>8</v>
      </c>
      <c r="C1079" s="122">
        <v>0.007564369752176183</v>
      </c>
      <c r="D1079" s="84" t="s">
        <v>2566</v>
      </c>
      <c r="E1079" s="84" t="b">
        <v>0</v>
      </c>
      <c r="F1079" s="84" t="b">
        <v>0</v>
      </c>
      <c r="G1079" s="84" t="b">
        <v>0</v>
      </c>
    </row>
    <row r="1080" spans="1:7" ht="15">
      <c r="A1080" s="84" t="s">
        <v>3223</v>
      </c>
      <c r="B1080" s="84">
        <v>7</v>
      </c>
      <c r="C1080" s="122">
        <v>0.007137270057858894</v>
      </c>
      <c r="D1080" s="84" t="s">
        <v>2566</v>
      </c>
      <c r="E1080" s="84" t="b">
        <v>0</v>
      </c>
      <c r="F1080" s="84" t="b">
        <v>0</v>
      </c>
      <c r="G1080" s="84" t="b">
        <v>0</v>
      </c>
    </row>
    <row r="1081" spans="1:7" ht="15">
      <c r="A1081" s="84" t="s">
        <v>3233</v>
      </c>
      <c r="B1081" s="84">
        <v>6</v>
      </c>
      <c r="C1081" s="122">
        <v>0.0066306622689850095</v>
      </c>
      <c r="D1081" s="84" t="s">
        <v>2566</v>
      </c>
      <c r="E1081" s="84" t="b">
        <v>0</v>
      </c>
      <c r="F1081" s="84" t="b">
        <v>0</v>
      </c>
      <c r="G1081" s="84" t="b">
        <v>0</v>
      </c>
    </row>
    <row r="1082" spans="1:7" ht="15">
      <c r="A1082" s="84" t="s">
        <v>3234</v>
      </c>
      <c r="B1082" s="84">
        <v>6</v>
      </c>
      <c r="C1082" s="122">
        <v>0.0066306622689850095</v>
      </c>
      <c r="D1082" s="84" t="s">
        <v>2566</v>
      </c>
      <c r="E1082" s="84" t="b">
        <v>0</v>
      </c>
      <c r="F1082" s="84" t="b">
        <v>0</v>
      </c>
      <c r="G1082" s="84" t="b">
        <v>0</v>
      </c>
    </row>
    <row r="1083" spans="1:7" ht="15">
      <c r="A1083" s="84" t="s">
        <v>3235</v>
      </c>
      <c r="B1083" s="84">
        <v>6</v>
      </c>
      <c r="C1083" s="122">
        <v>0.0066306622689850095</v>
      </c>
      <c r="D1083" s="84" t="s">
        <v>2566</v>
      </c>
      <c r="E1083" s="84" t="b">
        <v>0</v>
      </c>
      <c r="F1083" s="84" t="b">
        <v>0</v>
      </c>
      <c r="G1083" s="84" t="b">
        <v>0</v>
      </c>
    </row>
    <row r="1084" spans="1:7" ht="15">
      <c r="A1084" s="84" t="s">
        <v>3200</v>
      </c>
      <c r="B1084" s="84">
        <v>6</v>
      </c>
      <c r="C1084" s="122">
        <v>0.0066306622689850095</v>
      </c>
      <c r="D1084" s="84" t="s">
        <v>2566</v>
      </c>
      <c r="E1084" s="84" t="b">
        <v>0</v>
      </c>
      <c r="F1084" s="84" t="b">
        <v>0</v>
      </c>
      <c r="G1084" s="84" t="b">
        <v>0</v>
      </c>
    </row>
    <row r="1085" spans="1:7" ht="15">
      <c r="A1085" s="84" t="s">
        <v>3229</v>
      </c>
      <c r="B1085" s="84">
        <v>4</v>
      </c>
      <c r="C1085" s="122">
        <v>0.005320013717283399</v>
      </c>
      <c r="D1085" s="84" t="s">
        <v>2566</v>
      </c>
      <c r="E1085" s="84" t="b">
        <v>1</v>
      </c>
      <c r="F1085" s="84" t="b">
        <v>0</v>
      </c>
      <c r="G1085" s="84" t="b">
        <v>0</v>
      </c>
    </row>
    <row r="1086" spans="1:7" ht="15">
      <c r="A1086" s="84" t="s">
        <v>3305</v>
      </c>
      <c r="B1086" s="84">
        <v>4</v>
      </c>
      <c r="C1086" s="122">
        <v>0.005320013717283399</v>
      </c>
      <c r="D1086" s="84" t="s">
        <v>2566</v>
      </c>
      <c r="E1086" s="84" t="b">
        <v>0</v>
      </c>
      <c r="F1086" s="84" t="b">
        <v>0</v>
      </c>
      <c r="G1086" s="84" t="b">
        <v>0</v>
      </c>
    </row>
    <row r="1087" spans="1:7" ht="15">
      <c r="A1087" s="84" t="s">
        <v>3377</v>
      </c>
      <c r="B1087" s="84">
        <v>3</v>
      </c>
      <c r="C1087" s="122">
        <v>0.004468702765388985</v>
      </c>
      <c r="D1087" s="84" t="s">
        <v>2566</v>
      </c>
      <c r="E1087" s="84" t="b">
        <v>0</v>
      </c>
      <c r="F1087" s="84" t="b">
        <v>0</v>
      </c>
      <c r="G1087" s="84" t="b">
        <v>0</v>
      </c>
    </row>
    <row r="1088" spans="1:7" ht="15">
      <c r="A1088" s="84" t="s">
        <v>3553</v>
      </c>
      <c r="B1088" s="84">
        <v>2</v>
      </c>
      <c r="C1088" s="122">
        <v>0.003428921279239352</v>
      </c>
      <c r="D1088" s="84" t="s">
        <v>2566</v>
      </c>
      <c r="E1088" s="84" t="b">
        <v>0</v>
      </c>
      <c r="F1088" s="84" t="b">
        <v>0</v>
      </c>
      <c r="G1088" s="84" t="b">
        <v>0</v>
      </c>
    </row>
    <row r="1089" spans="1:7" ht="15">
      <c r="A1089" s="84" t="s">
        <v>3557</v>
      </c>
      <c r="B1089" s="84">
        <v>2</v>
      </c>
      <c r="C1089" s="122">
        <v>0.003428921279239352</v>
      </c>
      <c r="D1089" s="84" t="s">
        <v>2566</v>
      </c>
      <c r="E1089" s="84" t="b">
        <v>0</v>
      </c>
      <c r="F1089" s="84" t="b">
        <v>0</v>
      </c>
      <c r="G1089" s="84" t="b">
        <v>0</v>
      </c>
    </row>
    <row r="1090" spans="1:7" ht="15">
      <c r="A1090" s="84" t="s">
        <v>3558</v>
      </c>
      <c r="B1090" s="84">
        <v>2</v>
      </c>
      <c r="C1090" s="122">
        <v>0.003428921279239352</v>
      </c>
      <c r="D1090" s="84" t="s">
        <v>2566</v>
      </c>
      <c r="E1090" s="84" t="b">
        <v>0</v>
      </c>
      <c r="F1090" s="84" t="b">
        <v>0</v>
      </c>
      <c r="G1090" s="84" t="b">
        <v>0</v>
      </c>
    </row>
    <row r="1091" spans="1:7" ht="15">
      <c r="A1091" s="84" t="s">
        <v>3554</v>
      </c>
      <c r="B1091" s="84">
        <v>2</v>
      </c>
      <c r="C1091" s="122">
        <v>0.003428921279239352</v>
      </c>
      <c r="D1091" s="84" t="s">
        <v>2566</v>
      </c>
      <c r="E1091" s="84" t="b">
        <v>0</v>
      </c>
      <c r="F1091" s="84" t="b">
        <v>0</v>
      </c>
      <c r="G1091" s="84" t="b">
        <v>0</v>
      </c>
    </row>
    <row r="1092" spans="1:7" ht="15">
      <c r="A1092" s="84" t="s">
        <v>3555</v>
      </c>
      <c r="B1092" s="84">
        <v>2</v>
      </c>
      <c r="C1092" s="122">
        <v>0.003428921279239352</v>
      </c>
      <c r="D1092" s="84" t="s">
        <v>2566</v>
      </c>
      <c r="E1092" s="84" t="b">
        <v>0</v>
      </c>
      <c r="F1092" s="84" t="b">
        <v>0</v>
      </c>
      <c r="G1092" s="84" t="b">
        <v>0</v>
      </c>
    </row>
    <row r="1093" spans="1:7" ht="15">
      <c r="A1093" s="84" t="s">
        <v>3556</v>
      </c>
      <c r="B1093" s="84">
        <v>2</v>
      </c>
      <c r="C1093" s="122">
        <v>0.003428921279239352</v>
      </c>
      <c r="D1093" s="84" t="s">
        <v>2566</v>
      </c>
      <c r="E1093" s="84" t="b">
        <v>0</v>
      </c>
      <c r="F1093" s="84" t="b">
        <v>0</v>
      </c>
      <c r="G1093" s="84" t="b">
        <v>0</v>
      </c>
    </row>
    <row r="1094" spans="1:7" ht="15">
      <c r="A1094" s="84" t="s">
        <v>3630</v>
      </c>
      <c r="B1094" s="84">
        <v>2</v>
      </c>
      <c r="C1094" s="122">
        <v>0.003428921279239352</v>
      </c>
      <c r="D1094" s="84" t="s">
        <v>2566</v>
      </c>
      <c r="E1094" s="84" t="b">
        <v>0</v>
      </c>
      <c r="F1094" s="84" t="b">
        <v>0</v>
      </c>
      <c r="G1094" s="84" t="b">
        <v>0</v>
      </c>
    </row>
    <row r="1095" spans="1:7" ht="15">
      <c r="A1095" s="84" t="s">
        <v>262</v>
      </c>
      <c r="B1095" s="84">
        <v>2</v>
      </c>
      <c r="C1095" s="122">
        <v>0.003428921279239352</v>
      </c>
      <c r="D1095" s="84" t="s">
        <v>2566</v>
      </c>
      <c r="E1095" s="84" t="b">
        <v>0</v>
      </c>
      <c r="F1095" s="84" t="b">
        <v>0</v>
      </c>
      <c r="G1095" s="84" t="b">
        <v>0</v>
      </c>
    </row>
    <row r="1096" spans="1:7" ht="15">
      <c r="A1096" s="84" t="s">
        <v>232</v>
      </c>
      <c r="B1096" s="84">
        <v>2</v>
      </c>
      <c r="C1096" s="122">
        <v>0.008804562952784062</v>
      </c>
      <c r="D1096" s="84" t="s">
        <v>2567</v>
      </c>
      <c r="E1096" s="84" t="b">
        <v>0</v>
      </c>
      <c r="F1096" s="84" t="b">
        <v>0</v>
      </c>
      <c r="G1096" s="84" t="b">
        <v>0</v>
      </c>
    </row>
    <row r="1097" spans="1:7" ht="15">
      <c r="A1097" s="84" t="s">
        <v>2769</v>
      </c>
      <c r="B1097" s="84">
        <v>2</v>
      </c>
      <c r="C1097" s="122">
        <v>0.008804562952784062</v>
      </c>
      <c r="D1097" s="84" t="s">
        <v>2567</v>
      </c>
      <c r="E1097" s="84" t="b">
        <v>0</v>
      </c>
      <c r="F1097" s="84" t="b">
        <v>0</v>
      </c>
      <c r="G1097" s="84" t="b">
        <v>0</v>
      </c>
    </row>
    <row r="1098" spans="1:7" ht="15">
      <c r="A1098" s="84" t="s">
        <v>718</v>
      </c>
      <c r="B1098" s="84">
        <v>2</v>
      </c>
      <c r="C1098" s="122">
        <v>0.008804562952784062</v>
      </c>
      <c r="D1098" s="84" t="s">
        <v>2567</v>
      </c>
      <c r="E1098" s="84" t="b">
        <v>0</v>
      </c>
      <c r="F1098" s="84" t="b">
        <v>0</v>
      </c>
      <c r="G1098" s="84" t="b">
        <v>0</v>
      </c>
    </row>
    <row r="1099" spans="1:7" ht="15">
      <c r="A1099" s="84" t="s">
        <v>2668</v>
      </c>
      <c r="B1099" s="84">
        <v>4</v>
      </c>
      <c r="C1099" s="122">
        <v>0.013841391605983917</v>
      </c>
      <c r="D1099" s="84" t="s">
        <v>2568</v>
      </c>
      <c r="E1099" s="84" t="b">
        <v>0</v>
      </c>
      <c r="F1099" s="84" t="b">
        <v>0</v>
      </c>
      <c r="G1099" s="84" t="b">
        <v>0</v>
      </c>
    </row>
    <row r="1100" spans="1:7" ht="15">
      <c r="A1100" s="84" t="s">
        <v>2717</v>
      </c>
      <c r="B1100" s="84">
        <v>4</v>
      </c>
      <c r="C1100" s="122">
        <v>0.013841391605983917</v>
      </c>
      <c r="D1100" s="84" t="s">
        <v>2568</v>
      </c>
      <c r="E1100" s="84" t="b">
        <v>0</v>
      </c>
      <c r="F1100" s="84" t="b">
        <v>0</v>
      </c>
      <c r="G1100" s="84" t="b">
        <v>0</v>
      </c>
    </row>
    <row r="1101" spans="1:7" ht="15">
      <c r="A1101" s="84" t="s">
        <v>2771</v>
      </c>
      <c r="B1101" s="84">
        <v>3</v>
      </c>
      <c r="C1101" s="122">
        <v>0.013640315094269675</v>
      </c>
      <c r="D1101" s="84" t="s">
        <v>2568</v>
      </c>
      <c r="E1101" s="84" t="b">
        <v>0</v>
      </c>
      <c r="F1101" s="84" t="b">
        <v>0</v>
      </c>
      <c r="G1101" s="84" t="b">
        <v>0</v>
      </c>
    </row>
    <row r="1102" spans="1:7" ht="15">
      <c r="A1102" s="84" t="s">
        <v>2772</v>
      </c>
      <c r="B1102" s="84">
        <v>3</v>
      </c>
      <c r="C1102" s="122">
        <v>0.013640315094269675</v>
      </c>
      <c r="D1102" s="84" t="s">
        <v>2568</v>
      </c>
      <c r="E1102" s="84" t="b">
        <v>0</v>
      </c>
      <c r="F1102" s="84" t="b">
        <v>0</v>
      </c>
      <c r="G1102" s="84" t="b">
        <v>0</v>
      </c>
    </row>
    <row r="1103" spans="1:7" ht="15">
      <c r="A1103" s="84" t="s">
        <v>2773</v>
      </c>
      <c r="B1103" s="84">
        <v>2</v>
      </c>
      <c r="C1103" s="122">
        <v>0.012156000075409023</v>
      </c>
      <c r="D1103" s="84" t="s">
        <v>2568</v>
      </c>
      <c r="E1103" s="84" t="b">
        <v>0</v>
      </c>
      <c r="F1103" s="84" t="b">
        <v>0</v>
      </c>
      <c r="G1103" s="84" t="b">
        <v>0</v>
      </c>
    </row>
    <row r="1104" spans="1:7" ht="15">
      <c r="A1104" s="84" t="s">
        <v>2774</v>
      </c>
      <c r="B1104" s="84">
        <v>2</v>
      </c>
      <c r="C1104" s="122">
        <v>0.012156000075409023</v>
      </c>
      <c r="D1104" s="84" t="s">
        <v>2568</v>
      </c>
      <c r="E1104" s="84" t="b">
        <v>0</v>
      </c>
      <c r="F1104" s="84" t="b">
        <v>0</v>
      </c>
      <c r="G1104" s="84" t="b">
        <v>0</v>
      </c>
    </row>
    <row r="1105" spans="1:7" ht="15">
      <c r="A1105" s="84" t="s">
        <v>2775</v>
      </c>
      <c r="B1105" s="84">
        <v>2</v>
      </c>
      <c r="C1105" s="122">
        <v>0.012156000075409023</v>
      </c>
      <c r="D1105" s="84" t="s">
        <v>2568</v>
      </c>
      <c r="E1105" s="84" t="b">
        <v>0</v>
      </c>
      <c r="F1105" s="84" t="b">
        <v>0</v>
      </c>
      <c r="G1105" s="84" t="b">
        <v>0</v>
      </c>
    </row>
    <row r="1106" spans="1:7" ht="15">
      <c r="A1106" s="84" t="s">
        <v>2776</v>
      </c>
      <c r="B1106" s="84">
        <v>2</v>
      </c>
      <c r="C1106" s="122">
        <v>0.012156000075409023</v>
      </c>
      <c r="D1106" s="84" t="s">
        <v>2568</v>
      </c>
      <c r="E1106" s="84" t="b">
        <v>0</v>
      </c>
      <c r="F1106" s="84" t="b">
        <v>0</v>
      </c>
      <c r="G1106" s="84" t="b">
        <v>0</v>
      </c>
    </row>
    <row r="1107" spans="1:7" ht="15">
      <c r="A1107" s="84" t="s">
        <v>2777</v>
      </c>
      <c r="B1107" s="84">
        <v>2</v>
      </c>
      <c r="C1107" s="122">
        <v>0.012156000075409023</v>
      </c>
      <c r="D1107" s="84" t="s">
        <v>2568</v>
      </c>
      <c r="E1107" s="84" t="b">
        <v>0</v>
      </c>
      <c r="F1107" s="84" t="b">
        <v>0</v>
      </c>
      <c r="G1107" s="84" t="b">
        <v>0</v>
      </c>
    </row>
    <row r="1108" spans="1:7" ht="15">
      <c r="A1108" s="84" t="s">
        <v>2778</v>
      </c>
      <c r="B1108" s="84">
        <v>2</v>
      </c>
      <c r="C1108" s="122">
        <v>0.012156000075409023</v>
      </c>
      <c r="D1108" s="84" t="s">
        <v>2568</v>
      </c>
      <c r="E1108" s="84" t="b">
        <v>0</v>
      </c>
      <c r="F1108" s="84" t="b">
        <v>0</v>
      </c>
      <c r="G1108" s="84" t="b">
        <v>0</v>
      </c>
    </row>
    <row r="1109" spans="1:7" ht="15">
      <c r="A1109" s="84" t="s">
        <v>3643</v>
      </c>
      <c r="B1109" s="84">
        <v>2</v>
      </c>
      <c r="C1109" s="122">
        <v>0.012156000075409023</v>
      </c>
      <c r="D1109" s="84" t="s">
        <v>2568</v>
      </c>
      <c r="E1109" s="84" t="b">
        <v>0</v>
      </c>
      <c r="F1109" s="84" t="b">
        <v>0</v>
      </c>
      <c r="G1109" s="84" t="b">
        <v>0</v>
      </c>
    </row>
    <row r="1110" spans="1:7" ht="15">
      <c r="A1110" s="84" t="s">
        <v>2716</v>
      </c>
      <c r="B1110" s="84">
        <v>2</v>
      </c>
      <c r="C1110" s="122">
        <v>0.012156000075409023</v>
      </c>
      <c r="D1110" s="84" t="s">
        <v>2568</v>
      </c>
      <c r="E1110" s="84" t="b">
        <v>0</v>
      </c>
      <c r="F1110" s="84" t="b">
        <v>0</v>
      </c>
      <c r="G1110" s="84" t="b">
        <v>0</v>
      </c>
    </row>
    <row r="1111" spans="1:7" ht="15">
      <c r="A1111" s="84" t="s">
        <v>3641</v>
      </c>
      <c r="B1111" s="84">
        <v>2</v>
      </c>
      <c r="C1111" s="122">
        <v>0.012156000075409023</v>
      </c>
      <c r="D1111" s="84" t="s">
        <v>2568</v>
      </c>
      <c r="E1111" s="84" t="b">
        <v>0</v>
      </c>
      <c r="F1111" s="84" t="b">
        <v>0</v>
      </c>
      <c r="G1111" s="84" t="b">
        <v>0</v>
      </c>
    </row>
    <row r="1112" spans="1:7" ht="15">
      <c r="A1112" s="84" t="s">
        <v>3394</v>
      </c>
      <c r="B1112" s="84">
        <v>2</v>
      </c>
      <c r="C1112" s="122">
        <v>0.012156000075409023</v>
      </c>
      <c r="D1112" s="84" t="s">
        <v>2568</v>
      </c>
      <c r="E1112" s="84" t="b">
        <v>0</v>
      </c>
      <c r="F1112" s="84" t="b">
        <v>0</v>
      </c>
      <c r="G1112" s="84" t="b">
        <v>0</v>
      </c>
    </row>
    <row r="1113" spans="1:7" ht="15">
      <c r="A1113" s="84" t="s">
        <v>3642</v>
      </c>
      <c r="B1113" s="84">
        <v>2</v>
      </c>
      <c r="C1113" s="122">
        <v>0.012156000075409023</v>
      </c>
      <c r="D1113" s="84" t="s">
        <v>2568</v>
      </c>
      <c r="E1113" s="84" t="b">
        <v>0</v>
      </c>
      <c r="F1113" s="84" t="b">
        <v>0</v>
      </c>
      <c r="G1113" s="84" t="b">
        <v>0</v>
      </c>
    </row>
    <row r="1114" spans="1:7" ht="15">
      <c r="A1114" s="84" t="s">
        <v>3640</v>
      </c>
      <c r="B1114" s="84">
        <v>2</v>
      </c>
      <c r="C1114" s="122">
        <v>0.012156000075409023</v>
      </c>
      <c r="D1114" s="84" t="s">
        <v>2568</v>
      </c>
      <c r="E1114" s="84" t="b">
        <v>0</v>
      </c>
      <c r="F1114" s="84" t="b">
        <v>0</v>
      </c>
      <c r="G1114" s="84" t="b">
        <v>0</v>
      </c>
    </row>
    <row r="1115" spans="1:7" ht="15">
      <c r="A1115" s="84" t="s">
        <v>268</v>
      </c>
      <c r="B1115" s="84">
        <v>2</v>
      </c>
      <c r="C1115" s="122">
        <v>0</v>
      </c>
      <c r="D1115" s="84" t="s">
        <v>2569</v>
      </c>
      <c r="E1115" s="84" t="b">
        <v>0</v>
      </c>
      <c r="F1115" s="84" t="b">
        <v>0</v>
      </c>
      <c r="G1115" s="84" t="b">
        <v>0</v>
      </c>
    </row>
    <row r="1116" spans="1:7" ht="15">
      <c r="A1116" s="84" t="s">
        <v>322</v>
      </c>
      <c r="B1116" s="84">
        <v>2</v>
      </c>
      <c r="C1116" s="122">
        <v>0</v>
      </c>
      <c r="D1116" s="84" t="s">
        <v>2569</v>
      </c>
      <c r="E1116" s="84" t="b">
        <v>0</v>
      </c>
      <c r="F1116" s="84" t="b">
        <v>0</v>
      </c>
      <c r="G1116" s="84" t="b">
        <v>0</v>
      </c>
    </row>
    <row r="1117" spans="1:7" ht="15">
      <c r="A1117" s="84" t="s">
        <v>2780</v>
      </c>
      <c r="B1117" s="84">
        <v>2</v>
      </c>
      <c r="C1117" s="122">
        <v>0.020760689356136633</v>
      </c>
      <c r="D1117" s="84" t="s">
        <v>2569</v>
      </c>
      <c r="E1117" s="84" t="b">
        <v>0</v>
      </c>
      <c r="F1117" s="84" t="b">
        <v>0</v>
      </c>
      <c r="G1117" s="84" t="b">
        <v>0</v>
      </c>
    </row>
    <row r="1118" spans="1:7" ht="15">
      <c r="A1118" s="84" t="s">
        <v>2747</v>
      </c>
      <c r="B1118" s="84">
        <v>2</v>
      </c>
      <c r="C1118" s="122">
        <v>0.020760689356136633</v>
      </c>
      <c r="D1118" s="84" t="s">
        <v>2569</v>
      </c>
      <c r="E1118" s="84" t="b">
        <v>0</v>
      </c>
      <c r="F1118" s="84" t="b">
        <v>0</v>
      </c>
      <c r="G1118" s="84" t="b">
        <v>0</v>
      </c>
    </row>
    <row r="1119" spans="1:7" ht="15">
      <c r="A1119" s="84" t="s">
        <v>2721</v>
      </c>
      <c r="B1119" s="84">
        <v>11</v>
      </c>
      <c r="C1119" s="122">
        <v>0.002008087776731388</v>
      </c>
      <c r="D1119" s="84" t="s">
        <v>2570</v>
      </c>
      <c r="E1119" s="84" t="b">
        <v>0</v>
      </c>
      <c r="F1119" s="84" t="b">
        <v>0</v>
      </c>
      <c r="G1119" s="84" t="b">
        <v>0</v>
      </c>
    </row>
    <row r="1120" spans="1:7" ht="15">
      <c r="A1120" s="84" t="s">
        <v>2782</v>
      </c>
      <c r="B1120" s="84">
        <v>11</v>
      </c>
      <c r="C1120" s="122">
        <v>0.002008087776731388</v>
      </c>
      <c r="D1120" s="84" t="s">
        <v>2570</v>
      </c>
      <c r="E1120" s="84" t="b">
        <v>0</v>
      </c>
      <c r="F1120" s="84" t="b">
        <v>0</v>
      </c>
      <c r="G1120" s="84" t="b">
        <v>0</v>
      </c>
    </row>
    <row r="1121" spans="1:7" ht="15">
      <c r="A1121" s="84" t="s">
        <v>2722</v>
      </c>
      <c r="B1121" s="84">
        <v>10</v>
      </c>
      <c r="C1121" s="122">
        <v>0.0038251809684842907</v>
      </c>
      <c r="D1121" s="84" t="s">
        <v>2570</v>
      </c>
      <c r="E1121" s="84" t="b">
        <v>0</v>
      </c>
      <c r="F1121" s="84" t="b">
        <v>0</v>
      </c>
      <c r="G1121" s="84" t="b">
        <v>0</v>
      </c>
    </row>
    <row r="1122" spans="1:7" ht="15">
      <c r="A1122" s="84" t="s">
        <v>2783</v>
      </c>
      <c r="B1122" s="84">
        <v>10</v>
      </c>
      <c r="C1122" s="122">
        <v>0.0038251809684842907</v>
      </c>
      <c r="D1122" s="84" t="s">
        <v>2570</v>
      </c>
      <c r="E1122" s="84" t="b">
        <v>0</v>
      </c>
      <c r="F1122" s="84" t="b">
        <v>0</v>
      </c>
      <c r="G1122" s="84" t="b">
        <v>0</v>
      </c>
    </row>
    <row r="1123" spans="1:7" ht="15">
      <c r="A1123" s="84" t="s">
        <v>2784</v>
      </c>
      <c r="B1123" s="84">
        <v>10</v>
      </c>
      <c r="C1123" s="122">
        <v>0.0038251809684842907</v>
      </c>
      <c r="D1123" s="84" t="s">
        <v>2570</v>
      </c>
      <c r="E1123" s="84" t="b">
        <v>0</v>
      </c>
      <c r="F1123" s="84" t="b">
        <v>0</v>
      </c>
      <c r="G1123" s="84" t="b">
        <v>0</v>
      </c>
    </row>
    <row r="1124" spans="1:7" ht="15">
      <c r="A1124" s="84" t="s">
        <v>2785</v>
      </c>
      <c r="B1124" s="84">
        <v>10</v>
      </c>
      <c r="C1124" s="122">
        <v>0.0038251809684842907</v>
      </c>
      <c r="D1124" s="84" t="s">
        <v>2570</v>
      </c>
      <c r="E1124" s="84" t="b">
        <v>0</v>
      </c>
      <c r="F1124" s="84" t="b">
        <v>0</v>
      </c>
      <c r="G1124" s="84" t="b">
        <v>0</v>
      </c>
    </row>
    <row r="1125" spans="1:7" ht="15">
      <c r="A1125" s="84" t="s">
        <v>2786</v>
      </c>
      <c r="B1125" s="84">
        <v>10</v>
      </c>
      <c r="C1125" s="122">
        <v>0.0038251809684842907</v>
      </c>
      <c r="D1125" s="84" t="s">
        <v>2570</v>
      </c>
      <c r="E1125" s="84" t="b">
        <v>0</v>
      </c>
      <c r="F1125" s="84" t="b">
        <v>0</v>
      </c>
      <c r="G1125" s="84" t="b">
        <v>0</v>
      </c>
    </row>
    <row r="1126" spans="1:7" ht="15">
      <c r="A1126" s="84" t="s">
        <v>2787</v>
      </c>
      <c r="B1126" s="84">
        <v>10</v>
      </c>
      <c r="C1126" s="122">
        <v>0.0038251809684842907</v>
      </c>
      <c r="D1126" s="84" t="s">
        <v>2570</v>
      </c>
      <c r="E1126" s="84" t="b">
        <v>0</v>
      </c>
      <c r="F1126" s="84" t="b">
        <v>0</v>
      </c>
      <c r="G1126" s="84" t="b">
        <v>0</v>
      </c>
    </row>
    <row r="1127" spans="1:7" ht="15">
      <c r="A1127" s="84" t="s">
        <v>268</v>
      </c>
      <c r="B1127" s="84">
        <v>9</v>
      </c>
      <c r="C1127" s="122">
        <v>0.005432118982969562</v>
      </c>
      <c r="D1127" s="84" t="s">
        <v>2570</v>
      </c>
      <c r="E1127" s="84" t="b">
        <v>0</v>
      </c>
      <c r="F1127" s="84" t="b">
        <v>0</v>
      </c>
      <c r="G1127" s="84" t="b">
        <v>0</v>
      </c>
    </row>
    <row r="1128" spans="1:7" ht="15">
      <c r="A1128" s="84" t="s">
        <v>2788</v>
      </c>
      <c r="B1128" s="84">
        <v>8</v>
      </c>
      <c r="C1128" s="122">
        <v>0.0068054592871760865</v>
      </c>
      <c r="D1128" s="84" t="s">
        <v>2570</v>
      </c>
      <c r="E1128" s="84" t="b">
        <v>0</v>
      </c>
      <c r="F1128" s="84" t="b">
        <v>0</v>
      </c>
      <c r="G1128" s="84" t="b">
        <v>0</v>
      </c>
    </row>
    <row r="1129" spans="1:7" ht="15">
      <c r="A1129" s="84" t="s">
        <v>2716</v>
      </c>
      <c r="B1129" s="84">
        <v>8</v>
      </c>
      <c r="C1129" s="122">
        <v>0.0068054592871760865</v>
      </c>
      <c r="D1129" s="84" t="s">
        <v>2570</v>
      </c>
      <c r="E1129" s="84" t="b">
        <v>0</v>
      </c>
      <c r="F1129" s="84" t="b">
        <v>0</v>
      </c>
      <c r="G1129" s="84" t="b">
        <v>0</v>
      </c>
    </row>
    <row r="1130" spans="1:7" ht="15">
      <c r="A1130" s="84" t="s">
        <v>3224</v>
      </c>
      <c r="B1130" s="84">
        <v>7</v>
      </c>
      <c r="C1130" s="122">
        <v>0.007915857208857853</v>
      </c>
      <c r="D1130" s="84" t="s">
        <v>2570</v>
      </c>
      <c r="E1130" s="84" t="b">
        <v>0</v>
      </c>
      <c r="F1130" s="84" t="b">
        <v>0</v>
      </c>
      <c r="G1130" s="84" t="b">
        <v>0</v>
      </c>
    </row>
    <row r="1131" spans="1:7" ht="15">
      <c r="A1131" s="84" t="s">
        <v>3225</v>
      </c>
      <c r="B1131" s="84">
        <v>7</v>
      </c>
      <c r="C1131" s="122">
        <v>0.007915857208857853</v>
      </c>
      <c r="D1131" s="84" t="s">
        <v>2570</v>
      </c>
      <c r="E1131" s="84" t="b">
        <v>0</v>
      </c>
      <c r="F1131" s="84" t="b">
        <v>0</v>
      </c>
      <c r="G1131" s="84" t="b">
        <v>0</v>
      </c>
    </row>
    <row r="1132" spans="1:7" ht="15">
      <c r="A1132" s="84" t="s">
        <v>3261</v>
      </c>
      <c r="B1132" s="84">
        <v>5</v>
      </c>
      <c r="C1132" s="122">
        <v>0.009183846418154736</v>
      </c>
      <c r="D1132" s="84" t="s">
        <v>2570</v>
      </c>
      <c r="E1132" s="84" t="b">
        <v>0</v>
      </c>
      <c r="F1132" s="84" t="b">
        <v>0</v>
      </c>
      <c r="G1132" s="84" t="b">
        <v>0</v>
      </c>
    </row>
    <row r="1133" spans="1:7" ht="15">
      <c r="A1133" s="84" t="s">
        <v>296</v>
      </c>
      <c r="B1133" s="84">
        <v>5</v>
      </c>
      <c r="C1133" s="122">
        <v>0.009183846418154736</v>
      </c>
      <c r="D1133" s="84" t="s">
        <v>2570</v>
      </c>
      <c r="E1133" s="84" t="b">
        <v>0</v>
      </c>
      <c r="F1133" s="84" t="b">
        <v>0</v>
      </c>
      <c r="G1133" s="84" t="b">
        <v>0</v>
      </c>
    </row>
    <row r="1134" spans="1:7" ht="15">
      <c r="A1134" s="84" t="s">
        <v>3204</v>
      </c>
      <c r="B1134" s="84">
        <v>5</v>
      </c>
      <c r="C1134" s="122">
        <v>0.014542511867825179</v>
      </c>
      <c r="D1134" s="84" t="s">
        <v>2570</v>
      </c>
      <c r="E1134" s="84" t="b">
        <v>0</v>
      </c>
      <c r="F1134" s="84" t="b">
        <v>0</v>
      </c>
      <c r="G1134" s="84" t="b">
        <v>0</v>
      </c>
    </row>
    <row r="1135" spans="1:7" ht="15">
      <c r="A1135" s="84" t="s">
        <v>2766</v>
      </c>
      <c r="B1135" s="84">
        <v>3</v>
      </c>
      <c r="C1135" s="122">
        <v>0.008725507120695107</v>
      </c>
      <c r="D1135" s="84" t="s">
        <v>2570</v>
      </c>
      <c r="E1135" s="84" t="b">
        <v>0</v>
      </c>
      <c r="F1135" s="84" t="b">
        <v>0</v>
      </c>
      <c r="G1135" s="84" t="b">
        <v>0</v>
      </c>
    </row>
    <row r="1136" spans="1:7" ht="15">
      <c r="A1136" s="84" t="s">
        <v>3564</v>
      </c>
      <c r="B1136" s="84">
        <v>2</v>
      </c>
      <c r="C1136" s="122">
        <v>0.007518369568924092</v>
      </c>
      <c r="D1136" s="84" t="s">
        <v>2570</v>
      </c>
      <c r="E1136" s="84" t="b">
        <v>1</v>
      </c>
      <c r="F1136" s="84" t="b">
        <v>0</v>
      </c>
      <c r="G1136" s="84" t="b">
        <v>0</v>
      </c>
    </row>
    <row r="1137" spans="1:7" ht="15">
      <c r="A1137" s="84" t="s">
        <v>3379</v>
      </c>
      <c r="B1137" s="84">
        <v>2</v>
      </c>
      <c r="C1137" s="122">
        <v>0.007518369568924092</v>
      </c>
      <c r="D1137" s="84" t="s">
        <v>2570</v>
      </c>
      <c r="E1137" s="84" t="b">
        <v>0</v>
      </c>
      <c r="F1137" s="84" t="b">
        <v>0</v>
      </c>
      <c r="G1137" s="84" t="b">
        <v>0</v>
      </c>
    </row>
    <row r="1138" spans="1:7" ht="15">
      <c r="A1138" s="84" t="s">
        <v>3215</v>
      </c>
      <c r="B1138" s="84">
        <v>2</v>
      </c>
      <c r="C1138" s="122">
        <v>0.007518369568924092</v>
      </c>
      <c r="D1138" s="84" t="s">
        <v>2570</v>
      </c>
      <c r="E1138" s="84" t="b">
        <v>0</v>
      </c>
      <c r="F1138" s="84" t="b">
        <v>0</v>
      </c>
      <c r="G1138" s="84" t="b">
        <v>0</v>
      </c>
    </row>
    <row r="1139" spans="1:7" ht="15">
      <c r="A1139" s="84" t="s">
        <v>2800</v>
      </c>
      <c r="B1139" s="84">
        <v>2</v>
      </c>
      <c r="C1139" s="122">
        <v>0</v>
      </c>
      <c r="D1139" s="84" t="s">
        <v>2571</v>
      </c>
      <c r="E1139" s="84" t="b">
        <v>0</v>
      </c>
      <c r="F1139" s="84" t="b">
        <v>0</v>
      </c>
      <c r="G1139" s="84" t="b">
        <v>0</v>
      </c>
    </row>
    <row r="1140" spans="1:7" ht="15">
      <c r="A1140" s="84" t="s">
        <v>3203</v>
      </c>
      <c r="B1140" s="84">
        <v>6</v>
      </c>
      <c r="C1140" s="122">
        <v>0.008678508627587142</v>
      </c>
      <c r="D1140" s="84" t="s">
        <v>2572</v>
      </c>
      <c r="E1140" s="84" t="b">
        <v>0</v>
      </c>
      <c r="F1140" s="84" t="b">
        <v>0</v>
      </c>
      <c r="G1140" s="84" t="b">
        <v>0</v>
      </c>
    </row>
    <row r="1141" spans="1:7" ht="15">
      <c r="A1141" s="84" t="s">
        <v>268</v>
      </c>
      <c r="B1141" s="84">
        <v>5</v>
      </c>
      <c r="C1141" s="122">
        <v>0</v>
      </c>
      <c r="D1141" s="84" t="s">
        <v>2572</v>
      </c>
      <c r="E1141" s="84" t="b">
        <v>0</v>
      </c>
      <c r="F1141" s="84" t="b">
        <v>0</v>
      </c>
      <c r="G1141" s="84" t="b">
        <v>0</v>
      </c>
    </row>
    <row r="1142" spans="1:7" ht="15">
      <c r="A1142" s="84" t="s">
        <v>325</v>
      </c>
      <c r="B1142" s="84">
        <v>3</v>
      </c>
      <c r="C1142" s="122">
        <v>0.009933526102224912</v>
      </c>
      <c r="D1142" s="84" t="s">
        <v>2572</v>
      </c>
      <c r="E1142" s="84" t="b">
        <v>0</v>
      </c>
      <c r="F1142" s="84" t="b">
        <v>0</v>
      </c>
      <c r="G1142" s="84" t="b">
        <v>0</v>
      </c>
    </row>
    <row r="1143" spans="1:7" ht="15">
      <c r="A1143" s="84" t="s">
        <v>3365</v>
      </c>
      <c r="B1143" s="84">
        <v>3</v>
      </c>
      <c r="C1143" s="122">
        <v>0.009933526102224912</v>
      </c>
      <c r="D1143" s="84" t="s">
        <v>2572</v>
      </c>
      <c r="E1143" s="84" t="b">
        <v>0</v>
      </c>
      <c r="F1143" s="84" t="b">
        <v>1</v>
      </c>
      <c r="G1143" s="84" t="b">
        <v>0</v>
      </c>
    </row>
    <row r="1144" spans="1:7" ht="15">
      <c r="A1144" s="84" t="s">
        <v>3222</v>
      </c>
      <c r="B1144" s="84">
        <v>2</v>
      </c>
      <c r="C1144" s="122">
        <v>0.011878806229016048</v>
      </c>
      <c r="D1144" s="84" t="s">
        <v>2572</v>
      </c>
      <c r="E1144" s="84" t="b">
        <v>0</v>
      </c>
      <c r="F1144" s="84" t="b">
        <v>0</v>
      </c>
      <c r="G1144" s="84" t="b">
        <v>0</v>
      </c>
    </row>
    <row r="1145" spans="1:7" ht="15">
      <c r="A1145" s="84" t="s">
        <v>3284</v>
      </c>
      <c r="B1145" s="84">
        <v>2</v>
      </c>
      <c r="C1145" s="122">
        <v>0.011878806229016048</v>
      </c>
      <c r="D1145" s="84" t="s">
        <v>2572</v>
      </c>
      <c r="E1145" s="84" t="b">
        <v>0</v>
      </c>
      <c r="F1145" s="84" t="b">
        <v>0</v>
      </c>
      <c r="G1145" s="84" t="b">
        <v>0</v>
      </c>
    </row>
    <row r="1146" spans="1:7" ht="15">
      <c r="A1146" s="84" t="s">
        <v>3531</v>
      </c>
      <c r="B1146" s="84">
        <v>2</v>
      </c>
      <c r="C1146" s="122">
        <v>0.011878806229016048</v>
      </c>
      <c r="D1146" s="84" t="s">
        <v>2572</v>
      </c>
      <c r="E1146" s="84" t="b">
        <v>0</v>
      </c>
      <c r="F1146" s="84" t="b">
        <v>0</v>
      </c>
      <c r="G1146" s="84" t="b">
        <v>0</v>
      </c>
    </row>
    <row r="1147" spans="1:7" ht="15">
      <c r="A1147" s="84" t="s">
        <v>3167</v>
      </c>
      <c r="B1147" s="84">
        <v>20</v>
      </c>
      <c r="C1147" s="122">
        <v>0.034437622238242156</v>
      </c>
      <c r="D1147" s="84" t="s">
        <v>2573</v>
      </c>
      <c r="E1147" s="84" t="b">
        <v>0</v>
      </c>
      <c r="F1147" s="84" t="b">
        <v>0</v>
      </c>
      <c r="G1147" s="84" t="b">
        <v>0</v>
      </c>
    </row>
    <row r="1148" spans="1:7" ht="15">
      <c r="A1148" s="84" t="s">
        <v>2716</v>
      </c>
      <c r="B1148" s="84">
        <v>12</v>
      </c>
      <c r="C1148" s="122">
        <v>0.0017308932577200949</v>
      </c>
      <c r="D1148" s="84" t="s">
        <v>2573</v>
      </c>
      <c r="E1148" s="84" t="b">
        <v>0</v>
      </c>
      <c r="F1148" s="84" t="b">
        <v>0</v>
      </c>
      <c r="G1148" s="84" t="b">
        <v>0</v>
      </c>
    </row>
    <row r="1149" spans="1:7" ht="15">
      <c r="A1149" s="84" t="s">
        <v>3188</v>
      </c>
      <c r="B1149" s="84">
        <v>11</v>
      </c>
      <c r="C1149" s="122">
        <v>0.01532661046122458</v>
      </c>
      <c r="D1149" s="84" t="s">
        <v>2573</v>
      </c>
      <c r="E1149" s="84" t="b">
        <v>0</v>
      </c>
      <c r="F1149" s="84" t="b">
        <v>0</v>
      </c>
      <c r="G1149" s="84" t="b">
        <v>0</v>
      </c>
    </row>
    <row r="1150" spans="1:7" ht="15">
      <c r="A1150" s="84" t="s">
        <v>3194</v>
      </c>
      <c r="B1150" s="84">
        <v>10</v>
      </c>
      <c r="C1150" s="122">
        <v>0.017218811119121078</v>
      </c>
      <c r="D1150" s="84" t="s">
        <v>2573</v>
      </c>
      <c r="E1150" s="84" t="b">
        <v>0</v>
      </c>
      <c r="F1150" s="84" t="b">
        <v>0</v>
      </c>
      <c r="G1150" s="84" t="b">
        <v>0</v>
      </c>
    </row>
    <row r="1151" spans="1:7" ht="15">
      <c r="A1151" s="84" t="s">
        <v>3226</v>
      </c>
      <c r="B1151" s="84">
        <v>7</v>
      </c>
      <c r="C1151" s="122">
        <v>0.007808785004348796</v>
      </c>
      <c r="D1151" s="84" t="s">
        <v>2573</v>
      </c>
      <c r="E1151" s="84" t="b">
        <v>0</v>
      </c>
      <c r="F1151" s="84" t="b">
        <v>0</v>
      </c>
      <c r="G1151" s="84" t="b">
        <v>0</v>
      </c>
    </row>
    <row r="1152" spans="1:7" ht="15">
      <c r="A1152" s="84" t="s">
        <v>3236</v>
      </c>
      <c r="B1152" s="84">
        <v>6</v>
      </c>
      <c r="C1152" s="122">
        <v>0.008359969342486135</v>
      </c>
      <c r="D1152" s="84" t="s">
        <v>2573</v>
      </c>
      <c r="E1152" s="84" t="b">
        <v>0</v>
      </c>
      <c r="F1152" s="84" t="b">
        <v>0</v>
      </c>
      <c r="G1152" s="84" t="b">
        <v>0</v>
      </c>
    </row>
    <row r="1153" spans="1:7" ht="15">
      <c r="A1153" s="84" t="s">
        <v>3237</v>
      </c>
      <c r="B1153" s="84">
        <v>6</v>
      </c>
      <c r="C1153" s="122">
        <v>0.008359969342486135</v>
      </c>
      <c r="D1153" s="84" t="s">
        <v>2573</v>
      </c>
      <c r="E1153" s="84" t="b">
        <v>0</v>
      </c>
      <c r="F1153" s="84" t="b">
        <v>0</v>
      </c>
      <c r="G1153" s="84" t="b">
        <v>0</v>
      </c>
    </row>
    <row r="1154" spans="1:7" ht="15">
      <c r="A1154" s="84" t="s">
        <v>2717</v>
      </c>
      <c r="B1154" s="84">
        <v>6</v>
      </c>
      <c r="C1154" s="122">
        <v>0.008359969342486135</v>
      </c>
      <c r="D1154" s="84" t="s">
        <v>2573</v>
      </c>
      <c r="E1154" s="84" t="b">
        <v>0</v>
      </c>
      <c r="F1154" s="84" t="b">
        <v>0</v>
      </c>
      <c r="G1154" s="84" t="b">
        <v>0</v>
      </c>
    </row>
    <row r="1155" spans="1:7" ht="15">
      <c r="A1155" s="84" t="s">
        <v>3262</v>
      </c>
      <c r="B1155" s="84">
        <v>5</v>
      </c>
      <c r="C1155" s="122">
        <v>0.008609405559560539</v>
      </c>
      <c r="D1155" s="84" t="s">
        <v>2573</v>
      </c>
      <c r="E1155" s="84" t="b">
        <v>0</v>
      </c>
      <c r="F1155" s="84" t="b">
        <v>0</v>
      </c>
      <c r="G1155" s="84" t="b">
        <v>0</v>
      </c>
    </row>
    <row r="1156" spans="1:7" ht="15">
      <c r="A1156" s="84" t="s">
        <v>3263</v>
      </c>
      <c r="B1156" s="84">
        <v>5</v>
      </c>
      <c r="C1156" s="122">
        <v>0.008609405559560539</v>
      </c>
      <c r="D1156" s="84" t="s">
        <v>2573</v>
      </c>
      <c r="E1156" s="84" t="b">
        <v>0</v>
      </c>
      <c r="F1156" s="84" t="b">
        <v>0</v>
      </c>
      <c r="G1156" s="84" t="b">
        <v>0</v>
      </c>
    </row>
    <row r="1157" spans="1:7" ht="15">
      <c r="A1157" s="84" t="s">
        <v>3264</v>
      </c>
      <c r="B1157" s="84">
        <v>5</v>
      </c>
      <c r="C1157" s="122">
        <v>0.008609405559560539</v>
      </c>
      <c r="D1157" s="84" t="s">
        <v>2573</v>
      </c>
      <c r="E1157" s="84" t="b">
        <v>0</v>
      </c>
      <c r="F1157" s="84" t="b">
        <v>0</v>
      </c>
      <c r="G1157" s="84" t="b">
        <v>0</v>
      </c>
    </row>
    <row r="1158" spans="1:7" ht="15">
      <c r="A1158" s="84" t="s">
        <v>3265</v>
      </c>
      <c r="B1158" s="84">
        <v>5</v>
      </c>
      <c r="C1158" s="122">
        <v>0.008609405559560539</v>
      </c>
      <c r="D1158" s="84" t="s">
        <v>2573</v>
      </c>
      <c r="E1158" s="84" t="b">
        <v>0</v>
      </c>
      <c r="F1158" s="84" t="b">
        <v>0</v>
      </c>
      <c r="G1158" s="84" t="b">
        <v>0</v>
      </c>
    </row>
    <row r="1159" spans="1:7" ht="15">
      <c r="A1159" s="84" t="s">
        <v>3238</v>
      </c>
      <c r="B1159" s="84">
        <v>5</v>
      </c>
      <c r="C1159" s="122">
        <v>0.008609405559560539</v>
      </c>
      <c r="D1159" s="84" t="s">
        <v>2573</v>
      </c>
      <c r="E1159" s="84" t="b">
        <v>0</v>
      </c>
      <c r="F1159" s="84" t="b">
        <v>0</v>
      </c>
      <c r="G1159" s="84" t="b">
        <v>0</v>
      </c>
    </row>
    <row r="1160" spans="1:7" ht="15">
      <c r="A1160" s="84" t="s">
        <v>3266</v>
      </c>
      <c r="B1160" s="84">
        <v>5</v>
      </c>
      <c r="C1160" s="122">
        <v>0.008609405559560539</v>
      </c>
      <c r="D1160" s="84" t="s">
        <v>2573</v>
      </c>
      <c r="E1160" s="84" t="b">
        <v>0</v>
      </c>
      <c r="F1160" s="84" t="b">
        <v>0</v>
      </c>
      <c r="G1160" s="84" t="b">
        <v>0</v>
      </c>
    </row>
    <row r="1161" spans="1:7" ht="15">
      <c r="A1161" s="84" t="s">
        <v>3267</v>
      </c>
      <c r="B1161" s="84">
        <v>5</v>
      </c>
      <c r="C1161" s="122">
        <v>0.008609405559560539</v>
      </c>
      <c r="D1161" s="84" t="s">
        <v>2573</v>
      </c>
      <c r="E1161" s="84" t="b">
        <v>0</v>
      </c>
      <c r="F1161" s="84" t="b">
        <v>0</v>
      </c>
      <c r="G1161" s="84" t="b">
        <v>0</v>
      </c>
    </row>
    <row r="1162" spans="1:7" ht="15">
      <c r="A1162" s="84" t="s">
        <v>2757</v>
      </c>
      <c r="B1162" s="84">
        <v>5</v>
      </c>
      <c r="C1162" s="122">
        <v>0.013212076713426854</v>
      </c>
      <c r="D1162" s="84" t="s">
        <v>2573</v>
      </c>
      <c r="E1162" s="84" t="b">
        <v>0</v>
      </c>
      <c r="F1162" s="84" t="b">
        <v>0</v>
      </c>
      <c r="G1162" s="84" t="b">
        <v>0</v>
      </c>
    </row>
    <row r="1163" spans="1:7" ht="15">
      <c r="A1163" s="84" t="s">
        <v>2668</v>
      </c>
      <c r="B1163" s="84">
        <v>5</v>
      </c>
      <c r="C1163" s="122">
        <v>0.008609405559560539</v>
      </c>
      <c r="D1163" s="84" t="s">
        <v>2573</v>
      </c>
      <c r="E1163" s="84" t="b">
        <v>0</v>
      </c>
      <c r="F1163" s="84" t="b">
        <v>0</v>
      </c>
      <c r="G1163" s="84" t="b">
        <v>0</v>
      </c>
    </row>
    <row r="1164" spans="1:7" ht="15">
      <c r="A1164" s="84" t="s">
        <v>3307</v>
      </c>
      <c r="B1164" s="84">
        <v>4</v>
      </c>
      <c r="C1164" s="122">
        <v>0.008495989393840237</v>
      </c>
      <c r="D1164" s="84" t="s">
        <v>2573</v>
      </c>
      <c r="E1164" s="84" t="b">
        <v>0</v>
      </c>
      <c r="F1164" s="84" t="b">
        <v>0</v>
      </c>
      <c r="G1164" s="84" t="b">
        <v>0</v>
      </c>
    </row>
    <row r="1165" spans="1:7" ht="15">
      <c r="A1165" s="84" t="s">
        <v>3308</v>
      </c>
      <c r="B1165" s="84">
        <v>4</v>
      </c>
      <c r="C1165" s="122">
        <v>0.013492337869590964</v>
      </c>
      <c r="D1165" s="84" t="s">
        <v>2573</v>
      </c>
      <c r="E1165" s="84" t="b">
        <v>0</v>
      </c>
      <c r="F1165" s="84" t="b">
        <v>0</v>
      </c>
      <c r="G1165" s="84" t="b">
        <v>0</v>
      </c>
    </row>
    <row r="1166" spans="1:7" ht="15">
      <c r="A1166" s="84" t="s">
        <v>3306</v>
      </c>
      <c r="B1166" s="84">
        <v>3</v>
      </c>
      <c r="C1166" s="122">
        <v>0.007927246028056112</v>
      </c>
      <c r="D1166" s="84" t="s">
        <v>2573</v>
      </c>
      <c r="E1166" s="84" t="b">
        <v>0</v>
      </c>
      <c r="F1166" s="84" t="b">
        <v>0</v>
      </c>
      <c r="G1166" s="84" t="b">
        <v>0</v>
      </c>
    </row>
    <row r="1167" spans="1:7" ht="15">
      <c r="A1167" s="84" t="s">
        <v>3577</v>
      </c>
      <c r="B1167" s="84">
        <v>2</v>
      </c>
      <c r="C1167" s="122">
        <v>0.006746168934795482</v>
      </c>
      <c r="D1167" s="84" t="s">
        <v>2573</v>
      </c>
      <c r="E1167" s="84" t="b">
        <v>0</v>
      </c>
      <c r="F1167" s="84" t="b">
        <v>0</v>
      </c>
      <c r="G1167" s="84" t="b">
        <v>0</v>
      </c>
    </row>
    <row r="1168" spans="1:7" ht="15">
      <c r="A1168" s="84" t="s">
        <v>3578</v>
      </c>
      <c r="B1168" s="84">
        <v>2</v>
      </c>
      <c r="C1168" s="122">
        <v>0.006746168934795482</v>
      </c>
      <c r="D1168" s="84" t="s">
        <v>2573</v>
      </c>
      <c r="E1168" s="84" t="b">
        <v>0</v>
      </c>
      <c r="F1168" s="84" t="b">
        <v>0</v>
      </c>
      <c r="G1168" s="84" t="b">
        <v>0</v>
      </c>
    </row>
    <row r="1169" spans="1:7" ht="15">
      <c r="A1169" s="84" t="s">
        <v>3579</v>
      </c>
      <c r="B1169" s="84">
        <v>2</v>
      </c>
      <c r="C1169" s="122">
        <v>0.006746168934795482</v>
      </c>
      <c r="D1169" s="84" t="s">
        <v>2573</v>
      </c>
      <c r="E1169" s="84" t="b">
        <v>0</v>
      </c>
      <c r="F1169" s="84" t="b">
        <v>0</v>
      </c>
      <c r="G1169" s="84" t="b">
        <v>0</v>
      </c>
    </row>
    <row r="1170" spans="1:7" ht="15">
      <c r="A1170" s="84" t="s">
        <v>3580</v>
      </c>
      <c r="B1170" s="84">
        <v>2</v>
      </c>
      <c r="C1170" s="122">
        <v>0.006746168934795482</v>
      </c>
      <c r="D1170" s="84" t="s">
        <v>2573</v>
      </c>
      <c r="E1170" s="84" t="b">
        <v>0</v>
      </c>
      <c r="F1170" s="84" t="b">
        <v>0</v>
      </c>
      <c r="G1170" s="84" t="b">
        <v>0</v>
      </c>
    </row>
    <row r="1171" spans="1:7" ht="15">
      <c r="A1171" s="84" t="s">
        <v>3581</v>
      </c>
      <c r="B1171" s="84">
        <v>2</v>
      </c>
      <c r="C1171" s="122">
        <v>0.006746168934795482</v>
      </c>
      <c r="D1171" s="84" t="s">
        <v>2573</v>
      </c>
      <c r="E1171" s="84" t="b">
        <v>0</v>
      </c>
      <c r="F1171" s="84" t="b">
        <v>0</v>
      </c>
      <c r="G1171" s="84" t="b">
        <v>0</v>
      </c>
    </row>
    <row r="1172" spans="1:7" ht="15">
      <c r="A1172" s="84" t="s">
        <v>3382</v>
      </c>
      <c r="B1172" s="84">
        <v>2</v>
      </c>
      <c r="C1172" s="122">
        <v>0.006746168934795482</v>
      </c>
      <c r="D1172" s="84" t="s">
        <v>2573</v>
      </c>
      <c r="E1172" s="84" t="b">
        <v>0</v>
      </c>
      <c r="F1172" s="84" t="b">
        <v>0</v>
      </c>
      <c r="G1172" s="84" t="b">
        <v>0</v>
      </c>
    </row>
    <row r="1173" spans="1:7" ht="15">
      <c r="A1173" s="84" t="s">
        <v>3582</v>
      </c>
      <c r="B1173" s="84">
        <v>2</v>
      </c>
      <c r="C1173" s="122">
        <v>0.006746168934795482</v>
      </c>
      <c r="D1173" s="84" t="s">
        <v>2573</v>
      </c>
      <c r="E1173" s="84" t="b">
        <v>0</v>
      </c>
      <c r="F1173" s="84" t="b">
        <v>0</v>
      </c>
      <c r="G1173" s="84" t="b">
        <v>0</v>
      </c>
    </row>
    <row r="1174" spans="1:7" ht="15">
      <c r="A1174" s="84" t="s">
        <v>3583</v>
      </c>
      <c r="B1174" s="84">
        <v>2</v>
      </c>
      <c r="C1174" s="122">
        <v>0.006746168934795482</v>
      </c>
      <c r="D1174" s="84" t="s">
        <v>2573</v>
      </c>
      <c r="E1174" s="84" t="b">
        <v>0</v>
      </c>
      <c r="F1174" s="84" t="b">
        <v>0</v>
      </c>
      <c r="G1174" s="84" t="b">
        <v>0</v>
      </c>
    </row>
    <row r="1175" spans="1:7" ht="15">
      <c r="A1175" s="84" t="s">
        <v>3584</v>
      </c>
      <c r="B1175" s="84">
        <v>2</v>
      </c>
      <c r="C1175" s="122">
        <v>0.006746168934795482</v>
      </c>
      <c r="D1175" s="84" t="s">
        <v>2573</v>
      </c>
      <c r="E1175" s="84" t="b">
        <v>0</v>
      </c>
      <c r="F1175" s="84" t="b">
        <v>0</v>
      </c>
      <c r="G1175" s="84" t="b">
        <v>0</v>
      </c>
    </row>
    <row r="1176" spans="1:7" ht="15">
      <c r="A1176" s="84" t="s">
        <v>3175</v>
      </c>
      <c r="B1176" s="84">
        <v>2</v>
      </c>
      <c r="C1176" s="122">
        <v>0.006746168934795482</v>
      </c>
      <c r="D1176" s="84" t="s">
        <v>2573</v>
      </c>
      <c r="E1176" s="84" t="b">
        <v>0</v>
      </c>
      <c r="F1176" s="84" t="b">
        <v>0</v>
      </c>
      <c r="G1176" s="84" t="b">
        <v>0</v>
      </c>
    </row>
    <row r="1177" spans="1:7" ht="15">
      <c r="A1177" s="84" t="s">
        <v>2755</v>
      </c>
      <c r="B1177" s="84">
        <v>2</v>
      </c>
      <c r="C1177" s="122">
        <v>0</v>
      </c>
      <c r="D1177" s="84" t="s">
        <v>2574</v>
      </c>
      <c r="E1177" s="84" t="b">
        <v>0</v>
      </c>
      <c r="F1177" s="84" t="b">
        <v>0</v>
      </c>
      <c r="G1177" s="84" t="b">
        <v>0</v>
      </c>
    </row>
    <row r="1178" spans="1:7" ht="15">
      <c r="A1178" s="84" t="s">
        <v>303</v>
      </c>
      <c r="B1178" s="84">
        <v>2</v>
      </c>
      <c r="C1178" s="122">
        <v>0</v>
      </c>
      <c r="D1178" s="84" t="s">
        <v>2575</v>
      </c>
      <c r="E1178" s="84" t="b">
        <v>0</v>
      </c>
      <c r="F1178" s="84" t="b">
        <v>0</v>
      </c>
      <c r="G1178" s="84" t="b">
        <v>0</v>
      </c>
    </row>
    <row r="1179" spans="1:7" ht="15">
      <c r="A1179" s="84" t="s">
        <v>3201</v>
      </c>
      <c r="B1179" s="84">
        <v>2</v>
      </c>
      <c r="C1179" s="122">
        <v>0</v>
      </c>
      <c r="D1179" s="84" t="s">
        <v>2575</v>
      </c>
      <c r="E1179" s="84" t="b">
        <v>0</v>
      </c>
      <c r="F1179" s="84" t="b">
        <v>0</v>
      </c>
      <c r="G1179" s="84" t="b">
        <v>0</v>
      </c>
    </row>
    <row r="1180" spans="1:7" ht="15">
      <c r="A1180" s="84" t="s">
        <v>268</v>
      </c>
      <c r="B1180" s="84">
        <v>2</v>
      </c>
      <c r="C1180" s="122">
        <v>0</v>
      </c>
      <c r="D1180" s="84" t="s">
        <v>2575</v>
      </c>
      <c r="E1180" s="84" t="b">
        <v>0</v>
      </c>
      <c r="F1180" s="84" t="b">
        <v>0</v>
      </c>
      <c r="G1180" s="84" t="b">
        <v>0</v>
      </c>
    </row>
    <row r="1181" spans="1:7" ht="15">
      <c r="A1181" s="84" t="s">
        <v>2804</v>
      </c>
      <c r="B1181" s="84">
        <v>2</v>
      </c>
      <c r="C1181" s="122">
        <v>0</v>
      </c>
      <c r="D1181" s="84" t="s">
        <v>2577</v>
      </c>
      <c r="E1181" s="84" t="b">
        <v>0</v>
      </c>
      <c r="F1181" s="84" t="b">
        <v>0</v>
      </c>
      <c r="G118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3650</v>
      </c>
      <c r="B1" s="13" t="s">
        <v>3651</v>
      </c>
      <c r="C1" s="13" t="s">
        <v>3644</v>
      </c>
      <c r="D1" s="13" t="s">
        <v>3645</v>
      </c>
      <c r="E1" s="13" t="s">
        <v>3652</v>
      </c>
      <c r="F1" s="13" t="s">
        <v>144</v>
      </c>
      <c r="G1" s="13" t="s">
        <v>3653</v>
      </c>
      <c r="H1" s="13" t="s">
        <v>3654</v>
      </c>
      <c r="I1" s="13" t="s">
        <v>3655</v>
      </c>
      <c r="J1" s="13" t="s">
        <v>3656</v>
      </c>
      <c r="K1" s="13" t="s">
        <v>3657</v>
      </c>
      <c r="L1" s="13" t="s">
        <v>3658</v>
      </c>
    </row>
    <row r="2" spans="1:12" ht="15">
      <c r="A2" s="84" t="s">
        <v>2668</v>
      </c>
      <c r="B2" s="84" t="s">
        <v>2717</v>
      </c>
      <c r="C2" s="84">
        <v>66</v>
      </c>
      <c r="D2" s="122">
        <v>0.009555009242903317</v>
      </c>
      <c r="E2" s="122">
        <v>1.7095354131445848</v>
      </c>
      <c r="F2" s="84" t="s">
        <v>3646</v>
      </c>
      <c r="G2" s="84" t="b">
        <v>0</v>
      </c>
      <c r="H2" s="84" t="b">
        <v>0</v>
      </c>
      <c r="I2" s="84" t="b">
        <v>0</v>
      </c>
      <c r="J2" s="84" t="b">
        <v>0</v>
      </c>
      <c r="K2" s="84" t="b">
        <v>0</v>
      </c>
      <c r="L2" s="84" t="b">
        <v>0</v>
      </c>
    </row>
    <row r="3" spans="1:12" ht="15">
      <c r="A3" s="84" t="s">
        <v>2716</v>
      </c>
      <c r="B3" s="84" t="s">
        <v>302</v>
      </c>
      <c r="C3" s="84">
        <v>38</v>
      </c>
      <c r="D3" s="122">
        <v>0.0076241305794593405</v>
      </c>
      <c r="E3" s="122">
        <v>1.779364961126751</v>
      </c>
      <c r="F3" s="84" t="s">
        <v>3646</v>
      </c>
      <c r="G3" s="84" t="b">
        <v>0</v>
      </c>
      <c r="H3" s="84" t="b">
        <v>0</v>
      </c>
      <c r="I3" s="84" t="b">
        <v>0</v>
      </c>
      <c r="J3" s="84" t="b">
        <v>0</v>
      </c>
      <c r="K3" s="84" t="b">
        <v>0</v>
      </c>
      <c r="L3" s="84" t="b">
        <v>0</v>
      </c>
    </row>
    <row r="4" spans="1:12" ht="15">
      <c r="A4" s="84" t="s">
        <v>2763</v>
      </c>
      <c r="B4" s="84" t="s">
        <v>2765</v>
      </c>
      <c r="C4" s="84">
        <v>34</v>
      </c>
      <c r="D4" s="122">
        <v>0.00720424641444099</v>
      </c>
      <c r="E4" s="122">
        <v>1.852079520070377</v>
      </c>
      <c r="F4" s="84" t="s">
        <v>3646</v>
      </c>
      <c r="G4" s="84" t="b">
        <v>0</v>
      </c>
      <c r="H4" s="84" t="b">
        <v>0</v>
      </c>
      <c r="I4" s="84" t="b">
        <v>0</v>
      </c>
      <c r="J4" s="84" t="b">
        <v>0</v>
      </c>
      <c r="K4" s="84" t="b">
        <v>0</v>
      </c>
      <c r="L4" s="84" t="b">
        <v>0</v>
      </c>
    </row>
    <row r="5" spans="1:12" ht="15">
      <c r="A5" s="84" t="s">
        <v>3165</v>
      </c>
      <c r="B5" s="84" t="s">
        <v>2718</v>
      </c>
      <c r="C5" s="84">
        <v>23</v>
      </c>
      <c r="D5" s="122">
        <v>0.005783124105101438</v>
      </c>
      <c r="E5" s="122">
        <v>1.9226605943560842</v>
      </c>
      <c r="F5" s="84" t="s">
        <v>3646</v>
      </c>
      <c r="G5" s="84" t="b">
        <v>0</v>
      </c>
      <c r="H5" s="84" t="b">
        <v>0</v>
      </c>
      <c r="I5" s="84" t="b">
        <v>0</v>
      </c>
      <c r="J5" s="84" t="b">
        <v>0</v>
      </c>
      <c r="K5" s="84" t="b">
        <v>0</v>
      </c>
      <c r="L5" s="84" t="b">
        <v>0</v>
      </c>
    </row>
    <row r="6" spans="1:12" ht="15">
      <c r="A6" s="84" t="s">
        <v>2718</v>
      </c>
      <c r="B6" s="84" t="s">
        <v>2668</v>
      </c>
      <c r="C6" s="84">
        <v>21</v>
      </c>
      <c r="D6" s="122">
        <v>0.005473552081537108</v>
      </c>
      <c r="E6" s="122">
        <v>1.3808140099997668</v>
      </c>
      <c r="F6" s="84" t="s">
        <v>3646</v>
      </c>
      <c r="G6" s="84" t="b">
        <v>0</v>
      </c>
      <c r="H6" s="84" t="b">
        <v>0</v>
      </c>
      <c r="I6" s="84" t="b">
        <v>0</v>
      </c>
      <c r="J6" s="84" t="b">
        <v>0</v>
      </c>
      <c r="K6" s="84" t="b">
        <v>0</v>
      </c>
      <c r="L6" s="84" t="b">
        <v>0</v>
      </c>
    </row>
    <row r="7" spans="1:12" ht="15">
      <c r="A7" s="84" t="s">
        <v>2717</v>
      </c>
      <c r="B7" s="84" t="s">
        <v>3171</v>
      </c>
      <c r="C7" s="84">
        <v>18</v>
      </c>
      <c r="D7" s="122">
        <v>0.004972380798069527</v>
      </c>
      <c r="E7" s="122">
        <v>1.7650527409944161</v>
      </c>
      <c r="F7" s="84" t="s">
        <v>3646</v>
      </c>
      <c r="G7" s="84" t="b">
        <v>0</v>
      </c>
      <c r="H7" s="84" t="b">
        <v>0</v>
      </c>
      <c r="I7" s="84" t="b">
        <v>0</v>
      </c>
      <c r="J7" s="84" t="b">
        <v>0</v>
      </c>
      <c r="K7" s="84" t="b">
        <v>0</v>
      </c>
      <c r="L7" s="84" t="b">
        <v>0</v>
      </c>
    </row>
    <row r="8" spans="1:12" ht="15">
      <c r="A8" s="84" t="s">
        <v>3173</v>
      </c>
      <c r="B8" s="84" t="s">
        <v>3166</v>
      </c>
      <c r="C8" s="84">
        <v>18</v>
      </c>
      <c r="D8" s="122">
        <v>0.004972380798069527</v>
      </c>
      <c r="E8" s="122">
        <v>2.281682536997752</v>
      </c>
      <c r="F8" s="84" t="s">
        <v>3646</v>
      </c>
      <c r="G8" s="84" t="b">
        <v>0</v>
      </c>
      <c r="H8" s="84" t="b">
        <v>0</v>
      </c>
      <c r="I8" s="84" t="b">
        <v>0</v>
      </c>
      <c r="J8" s="84" t="b">
        <v>1</v>
      </c>
      <c r="K8" s="84" t="b">
        <v>0</v>
      </c>
      <c r="L8" s="84" t="b">
        <v>0</v>
      </c>
    </row>
    <row r="9" spans="1:12" ht="15">
      <c r="A9" s="84" t="s">
        <v>2721</v>
      </c>
      <c r="B9" s="84" t="s">
        <v>2722</v>
      </c>
      <c r="C9" s="84">
        <v>17</v>
      </c>
      <c r="D9" s="122">
        <v>0.004794460095917532</v>
      </c>
      <c r="E9" s="122">
        <v>1.8753093607888518</v>
      </c>
      <c r="F9" s="84" t="s">
        <v>3646</v>
      </c>
      <c r="G9" s="84" t="b">
        <v>0</v>
      </c>
      <c r="H9" s="84" t="b">
        <v>0</v>
      </c>
      <c r="I9" s="84" t="b">
        <v>0</v>
      </c>
      <c r="J9" s="84" t="b">
        <v>0</v>
      </c>
      <c r="K9" s="84" t="b">
        <v>0</v>
      </c>
      <c r="L9" s="84" t="b">
        <v>0</v>
      </c>
    </row>
    <row r="10" spans="1:12" ht="15">
      <c r="A10" s="84" t="s">
        <v>3176</v>
      </c>
      <c r="B10" s="84" t="s">
        <v>2723</v>
      </c>
      <c r="C10" s="84">
        <v>17</v>
      </c>
      <c r="D10" s="122">
        <v>0.004794460095917532</v>
      </c>
      <c r="E10" s="122">
        <v>2.0987518534117653</v>
      </c>
      <c r="F10" s="84" t="s">
        <v>3646</v>
      </c>
      <c r="G10" s="84" t="b">
        <v>0</v>
      </c>
      <c r="H10" s="84" t="b">
        <v>0</v>
      </c>
      <c r="I10" s="84" t="b">
        <v>0</v>
      </c>
      <c r="J10" s="84" t="b">
        <v>0</v>
      </c>
      <c r="K10" s="84" t="b">
        <v>0</v>
      </c>
      <c r="L10" s="84" t="b">
        <v>0</v>
      </c>
    </row>
    <row r="11" spans="1:12" ht="15">
      <c r="A11" s="84" t="s">
        <v>2723</v>
      </c>
      <c r="B11" s="84" t="s">
        <v>3172</v>
      </c>
      <c r="C11" s="84">
        <v>17</v>
      </c>
      <c r="D11" s="122">
        <v>0.004794460095917532</v>
      </c>
      <c r="E11" s="122">
        <v>2.0877165541723666</v>
      </c>
      <c r="F11" s="84" t="s">
        <v>3646</v>
      </c>
      <c r="G11" s="84" t="b">
        <v>0</v>
      </c>
      <c r="H11" s="84" t="b">
        <v>0</v>
      </c>
      <c r="I11" s="84" t="b">
        <v>0</v>
      </c>
      <c r="J11" s="84" t="b">
        <v>0</v>
      </c>
      <c r="K11" s="84" t="b">
        <v>0</v>
      </c>
      <c r="L11" s="84" t="b">
        <v>0</v>
      </c>
    </row>
    <row r="12" spans="1:12" ht="15">
      <c r="A12" s="84" t="s">
        <v>2764</v>
      </c>
      <c r="B12" s="84" t="s">
        <v>3173</v>
      </c>
      <c r="C12" s="84">
        <v>17</v>
      </c>
      <c r="D12" s="122">
        <v>0.004794460095917532</v>
      </c>
      <c r="E12" s="122">
        <v>2.0475993309643843</v>
      </c>
      <c r="F12" s="84" t="s">
        <v>3646</v>
      </c>
      <c r="G12" s="84" t="b">
        <v>0</v>
      </c>
      <c r="H12" s="84" t="b">
        <v>0</v>
      </c>
      <c r="I12" s="84" t="b">
        <v>0</v>
      </c>
      <c r="J12" s="84" t="b">
        <v>0</v>
      </c>
      <c r="K12" s="84" t="b">
        <v>0</v>
      </c>
      <c r="L12" s="84" t="b">
        <v>0</v>
      </c>
    </row>
    <row r="13" spans="1:12" ht="15">
      <c r="A13" s="84" t="s">
        <v>3166</v>
      </c>
      <c r="B13" s="84" t="s">
        <v>3174</v>
      </c>
      <c r="C13" s="84">
        <v>17</v>
      </c>
      <c r="D13" s="122">
        <v>0.004794460095917532</v>
      </c>
      <c r="E13" s="122">
        <v>2.25685895327272</v>
      </c>
      <c r="F13" s="84" t="s">
        <v>3646</v>
      </c>
      <c r="G13" s="84" t="b">
        <v>1</v>
      </c>
      <c r="H13" s="84" t="b">
        <v>0</v>
      </c>
      <c r="I13" s="84" t="b">
        <v>0</v>
      </c>
      <c r="J13" s="84" t="b">
        <v>0</v>
      </c>
      <c r="K13" s="84" t="b">
        <v>0</v>
      </c>
      <c r="L13" s="84" t="b">
        <v>0</v>
      </c>
    </row>
    <row r="14" spans="1:12" ht="15">
      <c r="A14" s="84" t="s">
        <v>3174</v>
      </c>
      <c r="B14" s="84" t="s">
        <v>2716</v>
      </c>
      <c r="C14" s="84">
        <v>17</v>
      </c>
      <c r="D14" s="122">
        <v>0.004794460095917532</v>
      </c>
      <c r="E14" s="122">
        <v>1.727819899287564</v>
      </c>
      <c r="F14" s="84" t="s">
        <v>3646</v>
      </c>
      <c r="G14" s="84" t="b">
        <v>0</v>
      </c>
      <c r="H14" s="84" t="b">
        <v>0</v>
      </c>
      <c r="I14" s="84" t="b">
        <v>0</v>
      </c>
      <c r="J14" s="84" t="b">
        <v>0</v>
      </c>
      <c r="K14" s="84" t="b">
        <v>0</v>
      </c>
      <c r="L14" s="84" t="b">
        <v>0</v>
      </c>
    </row>
    <row r="15" spans="1:12" ht="15">
      <c r="A15" s="84" t="s">
        <v>2765</v>
      </c>
      <c r="B15" s="84" t="s">
        <v>2718</v>
      </c>
      <c r="C15" s="84">
        <v>17</v>
      </c>
      <c r="D15" s="122">
        <v>0.004794460095917532</v>
      </c>
      <c r="E15" s="122">
        <v>1.5510495244063958</v>
      </c>
      <c r="F15" s="84" t="s">
        <v>3646</v>
      </c>
      <c r="G15" s="84" t="b">
        <v>0</v>
      </c>
      <c r="H15" s="84" t="b">
        <v>0</v>
      </c>
      <c r="I15" s="84" t="b">
        <v>0</v>
      </c>
      <c r="J15" s="84" t="b">
        <v>0</v>
      </c>
      <c r="K15" s="84" t="b">
        <v>0</v>
      </c>
      <c r="L15" s="84" t="b">
        <v>0</v>
      </c>
    </row>
    <row r="16" spans="1:12" ht="15">
      <c r="A16" s="84" t="s">
        <v>3169</v>
      </c>
      <c r="B16" s="84" t="s">
        <v>3164</v>
      </c>
      <c r="C16" s="84">
        <v>17</v>
      </c>
      <c r="D16" s="122">
        <v>0.004794460095917532</v>
      </c>
      <c r="E16" s="122">
        <v>2.1753859104455104</v>
      </c>
      <c r="F16" s="84" t="s">
        <v>3646</v>
      </c>
      <c r="G16" s="84" t="b">
        <v>0</v>
      </c>
      <c r="H16" s="84" t="b">
        <v>0</v>
      </c>
      <c r="I16" s="84" t="b">
        <v>0</v>
      </c>
      <c r="J16" s="84" t="b">
        <v>0</v>
      </c>
      <c r="K16" s="84" t="b">
        <v>0</v>
      </c>
      <c r="L16" s="84" t="b">
        <v>0</v>
      </c>
    </row>
    <row r="17" spans="1:12" ht="15">
      <c r="A17" s="84" t="s">
        <v>2717</v>
      </c>
      <c r="B17" s="84" t="s">
        <v>2766</v>
      </c>
      <c r="C17" s="84">
        <v>16</v>
      </c>
      <c r="D17" s="122">
        <v>0.004610583781581707</v>
      </c>
      <c r="E17" s="122">
        <v>1.5067747257513848</v>
      </c>
      <c r="F17" s="84" t="s">
        <v>3646</v>
      </c>
      <c r="G17" s="84" t="b">
        <v>0</v>
      </c>
      <c r="H17" s="84" t="b">
        <v>0</v>
      </c>
      <c r="I17" s="84" t="b">
        <v>0</v>
      </c>
      <c r="J17" s="84" t="b">
        <v>0</v>
      </c>
      <c r="K17" s="84" t="b">
        <v>0</v>
      </c>
      <c r="L17" s="84" t="b">
        <v>0</v>
      </c>
    </row>
    <row r="18" spans="1:12" ht="15">
      <c r="A18" s="84" t="s">
        <v>2766</v>
      </c>
      <c r="B18" s="84" t="s">
        <v>3165</v>
      </c>
      <c r="C18" s="84">
        <v>16</v>
      </c>
      <c r="D18" s="122">
        <v>0.004610583781581707</v>
      </c>
      <c r="E18" s="122">
        <v>1.9838959804710472</v>
      </c>
      <c r="F18" s="84" t="s">
        <v>3646</v>
      </c>
      <c r="G18" s="84" t="b">
        <v>0</v>
      </c>
      <c r="H18" s="84" t="b">
        <v>0</v>
      </c>
      <c r="I18" s="84" t="b">
        <v>0</v>
      </c>
      <c r="J18" s="84" t="b">
        <v>0</v>
      </c>
      <c r="K18" s="84" t="b">
        <v>0</v>
      </c>
      <c r="L18" s="84" t="b">
        <v>0</v>
      </c>
    </row>
    <row r="19" spans="1:12" ht="15">
      <c r="A19" s="84" t="s">
        <v>3177</v>
      </c>
      <c r="B19" s="84" t="s">
        <v>3169</v>
      </c>
      <c r="C19" s="84">
        <v>16</v>
      </c>
      <c r="D19" s="122">
        <v>0.004610583781581707</v>
      </c>
      <c r="E19" s="122">
        <v>2.298819292056493</v>
      </c>
      <c r="F19" s="84" t="s">
        <v>3646</v>
      </c>
      <c r="G19" s="84" t="b">
        <v>0</v>
      </c>
      <c r="H19" s="84" t="b">
        <v>0</v>
      </c>
      <c r="I19" s="84" t="b">
        <v>0</v>
      </c>
      <c r="J19" s="84" t="b">
        <v>0</v>
      </c>
      <c r="K19" s="84" t="b">
        <v>0</v>
      </c>
      <c r="L19" s="84" t="b">
        <v>0</v>
      </c>
    </row>
    <row r="20" spans="1:12" ht="15">
      <c r="A20" s="84" t="s">
        <v>3164</v>
      </c>
      <c r="B20" s="84" t="s">
        <v>2764</v>
      </c>
      <c r="C20" s="84">
        <v>16</v>
      </c>
      <c r="D20" s="122">
        <v>0.004610583781581707</v>
      </c>
      <c r="E20" s="122">
        <v>1.896331655633735</v>
      </c>
      <c r="F20" s="84" t="s">
        <v>3646</v>
      </c>
      <c r="G20" s="84" t="b">
        <v>0</v>
      </c>
      <c r="H20" s="84" t="b">
        <v>0</v>
      </c>
      <c r="I20" s="84" t="b">
        <v>0</v>
      </c>
      <c r="J20" s="84" t="b">
        <v>0</v>
      </c>
      <c r="K20" s="84" t="b">
        <v>0</v>
      </c>
      <c r="L20" s="84" t="b">
        <v>0</v>
      </c>
    </row>
    <row r="21" spans="1:12" ht="15">
      <c r="A21" s="84" t="s">
        <v>2739</v>
      </c>
      <c r="B21" s="84" t="s">
        <v>2740</v>
      </c>
      <c r="C21" s="84">
        <v>16</v>
      </c>
      <c r="D21" s="122">
        <v>0.004610583781581707</v>
      </c>
      <c r="E21" s="122">
        <v>2.3997818490757465</v>
      </c>
      <c r="F21" s="84" t="s">
        <v>3646</v>
      </c>
      <c r="G21" s="84" t="b">
        <v>0</v>
      </c>
      <c r="H21" s="84" t="b">
        <v>0</v>
      </c>
      <c r="I21" s="84" t="b">
        <v>0</v>
      </c>
      <c r="J21" s="84" t="b">
        <v>0</v>
      </c>
      <c r="K21" s="84" t="b">
        <v>0</v>
      </c>
      <c r="L21" s="84" t="b">
        <v>0</v>
      </c>
    </row>
    <row r="22" spans="1:12" ht="15">
      <c r="A22" s="84" t="s">
        <v>2740</v>
      </c>
      <c r="B22" s="84" t="s">
        <v>2741</v>
      </c>
      <c r="C22" s="84">
        <v>16</v>
      </c>
      <c r="D22" s="122">
        <v>0.004610583781581707</v>
      </c>
      <c r="E22" s="122">
        <v>2.3997818490757465</v>
      </c>
      <c r="F22" s="84" t="s">
        <v>3646</v>
      </c>
      <c r="G22" s="84" t="b">
        <v>0</v>
      </c>
      <c r="H22" s="84" t="b">
        <v>0</v>
      </c>
      <c r="I22" s="84" t="b">
        <v>0</v>
      </c>
      <c r="J22" s="84" t="b">
        <v>0</v>
      </c>
      <c r="K22" s="84" t="b">
        <v>0</v>
      </c>
      <c r="L22" s="84" t="b">
        <v>0</v>
      </c>
    </row>
    <row r="23" spans="1:12" ht="15">
      <c r="A23" s="84" t="s">
        <v>2741</v>
      </c>
      <c r="B23" s="84" t="s">
        <v>2742</v>
      </c>
      <c r="C23" s="84">
        <v>16</v>
      </c>
      <c r="D23" s="122">
        <v>0.004610583781581707</v>
      </c>
      <c r="E23" s="122">
        <v>2.3997818490757465</v>
      </c>
      <c r="F23" s="84" t="s">
        <v>3646</v>
      </c>
      <c r="G23" s="84" t="b">
        <v>0</v>
      </c>
      <c r="H23" s="84" t="b">
        <v>0</v>
      </c>
      <c r="I23" s="84" t="b">
        <v>0</v>
      </c>
      <c r="J23" s="84" t="b">
        <v>0</v>
      </c>
      <c r="K23" s="84" t="b">
        <v>0</v>
      </c>
      <c r="L23" s="84" t="b">
        <v>0</v>
      </c>
    </row>
    <row r="24" spans="1:12" ht="15">
      <c r="A24" s="84" t="s">
        <v>2742</v>
      </c>
      <c r="B24" s="84" t="s">
        <v>2743</v>
      </c>
      <c r="C24" s="84">
        <v>16</v>
      </c>
      <c r="D24" s="122">
        <v>0.004610583781581707</v>
      </c>
      <c r="E24" s="122">
        <v>2.3997818490757465</v>
      </c>
      <c r="F24" s="84" t="s">
        <v>3646</v>
      </c>
      <c r="G24" s="84" t="b">
        <v>0</v>
      </c>
      <c r="H24" s="84" t="b">
        <v>0</v>
      </c>
      <c r="I24" s="84" t="b">
        <v>0</v>
      </c>
      <c r="J24" s="84" t="b">
        <v>0</v>
      </c>
      <c r="K24" s="84" t="b">
        <v>0</v>
      </c>
      <c r="L24" s="84" t="b">
        <v>0</v>
      </c>
    </row>
    <row r="25" spans="1:12" ht="15">
      <c r="A25" s="84" t="s">
        <v>2743</v>
      </c>
      <c r="B25" s="84" t="s">
        <v>268</v>
      </c>
      <c r="C25" s="84">
        <v>16</v>
      </c>
      <c r="D25" s="122">
        <v>0.004610583781581707</v>
      </c>
      <c r="E25" s="122">
        <v>1.9911179750119359</v>
      </c>
      <c r="F25" s="84" t="s">
        <v>3646</v>
      </c>
      <c r="G25" s="84" t="b">
        <v>0</v>
      </c>
      <c r="H25" s="84" t="b">
        <v>0</v>
      </c>
      <c r="I25" s="84" t="b">
        <v>0</v>
      </c>
      <c r="J25" s="84" t="b">
        <v>0</v>
      </c>
      <c r="K25" s="84" t="b">
        <v>0</v>
      </c>
      <c r="L25" s="84" t="b">
        <v>0</v>
      </c>
    </row>
    <row r="26" spans="1:12" ht="15">
      <c r="A26" s="84" t="s">
        <v>268</v>
      </c>
      <c r="B26" s="84" t="s">
        <v>2668</v>
      </c>
      <c r="C26" s="84">
        <v>16</v>
      </c>
      <c r="D26" s="122">
        <v>0.004610583781581707</v>
      </c>
      <c r="E26" s="122">
        <v>1.150010417730484</v>
      </c>
      <c r="F26" s="84" t="s">
        <v>3646</v>
      </c>
      <c r="G26" s="84" t="b">
        <v>0</v>
      </c>
      <c r="H26" s="84" t="b">
        <v>0</v>
      </c>
      <c r="I26" s="84" t="b">
        <v>0</v>
      </c>
      <c r="J26" s="84" t="b">
        <v>0</v>
      </c>
      <c r="K26" s="84" t="b">
        <v>0</v>
      </c>
      <c r="L26" s="84" t="b">
        <v>0</v>
      </c>
    </row>
    <row r="27" spans="1:12" ht="15">
      <c r="A27" s="84" t="s">
        <v>2717</v>
      </c>
      <c r="B27" s="84" t="s">
        <v>2744</v>
      </c>
      <c r="C27" s="84">
        <v>16</v>
      </c>
      <c r="D27" s="122">
        <v>0.004610583781581707</v>
      </c>
      <c r="E27" s="122">
        <v>1.7387238022720668</v>
      </c>
      <c r="F27" s="84" t="s">
        <v>3646</v>
      </c>
      <c r="G27" s="84" t="b">
        <v>0</v>
      </c>
      <c r="H27" s="84" t="b">
        <v>0</v>
      </c>
      <c r="I27" s="84" t="b">
        <v>0</v>
      </c>
      <c r="J27" s="84" t="b">
        <v>0</v>
      </c>
      <c r="K27" s="84" t="b">
        <v>0</v>
      </c>
      <c r="L27" s="84" t="b">
        <v>0</v>
      </c>
    </row>
    <row r="28" spans="1:12" ht="15">
      <c r="A28" s="84" t="s">
        <v>2744</v>
      </c>
      <c r="B28" s="84" t="s">
        <v>2730</v>
      </c>
      <c r="C28" s="84">
        <v>16</v>
      </c>
      <c r="D28" s="122">
        <v>0.004610583781581707</v>
      </c>
      <c r="E28" s="122">
        <v>2.0862111991750494</v>
      </c>
      <c r="F28" s="84" t="s">
        <v>3646</v>
      </c>
      <c r="G28" s="84" t="b">
        <v>0</v>
      </c>
      <c r="H28" s="84" t="b">
        <v>0</v>
      </c>
      <c r="I28" s="84" t="b">
        <v>0</v>
      </c>
      <c r="J28" s="84" t="b">
        <v>0</v>
      </c>
      <c r="K28" s="84" t="b">
        <v>0</v>
      </c>
      <c r="L28" s="84" t="b">
        <v>0</v>
      </c>
    </row>
    <row r="29" spans="1:12" ht="15">
      <c r="A29" s="84" t="s">
        <v>2730</v>
      </c>
      <c r="B29" s="84" t="s">
        <v>3179</v>
      </c>
      <c r="C29" s="84">
        <v>16</v>
      </c>
      <c r="D29" s="122">
        <v>0.004610583781581707</v>
      </c>
      <c r="E29" s="122">
        <v>2.1125401378973985</v>
      </c>
      <c r="F29" s="84" t="s">
        <v>3646</v>
      </c>
      <c r="G29" s="84" t="b">
        <v>0</v>
      </c>
      <c r="H29" s="84" t="b">
        <v>0</v>
      </c>
      <c r="I29" s="84" t="b">
        <v>0</v>
      </c>
      <c r="J29" s="84" t="b">
        <v>0</v>
      </c>
      <c r="K29" s="84" t="b">
        <v>0</v>
      </c>
      <c r="L29" s="84" t="b">
        <v>0</v>
      </c>
    </row>
    <row r="30" spans="1:12" ht="15">
      <c r="A30" s="84" t="s">
        <v>3179</v>
      </c>
      <c r="B30" s="84" t="s">
        <v>3180</v>
      </c>
      <c r="C30" s="84">
        <v>16</v>
      </c>
      <c r="D30" s="122">
        <v>0.004610583781581707</v>
      </c>
      <c r="E30" s="122">
        <v>2.3997818490757465</v>
      </c>
      <c r="F30" s="84" t="s">
        <v>3646</v>
      </c>
      <c r="G30" s="84" t="b">
        <v>0</v>
      </c>
      <c r="H30" s="84" t="b">
        <v>0</v>
      </c>
      <c r="I30" s="84" t="b">
        <v>0</v>
      </c>
      <c r="J30" s="84" t="b">
        <v>0</v>
      </c>
      <c r="K30" s="84" t="b">
        <v>0</v>
      </c>
      <c r="L30" s="84" t="b">
        <v>0</v>
      </c>
    </row>
    <row r="31" spans="1:12" ht="15">
      <c r="A31" s="84" t="s">
        <v>2718</v>
      </c>
      <c r="B31" s="84" t="s">
        <v>2767</v>
      </c>
      <c r="C31" s="84">
        <v>15</v>
      </c>
      <c r="D31" s="122">
        <v>0.00442037915776865</v>
      </c>
      <c r="E31" s="122">
        <v>1.6673880892527781</v>
      </c>
      <c r="F31" s="84" t="s">
        <v>3646</v>
      </c>
      <c r="G31" s="84" t="b">
        <v>0</v>
      </c>
      <c r="H31" s="84" t="b">
        <v>0</v>
      </c>
      <c r="I31" s="84" t="b">
        <v>0</v>
      </c>
      <c r="J31" s="84" t="b">
        <v>0</v>
      </c>
      <c r="K31" s="84" t="b">
        <v>0</v>
      </c>
      <c r="L31" s="84" t="b">
        <v>0</v>
      </c>
    </row>
    <row r="32" spans="1:12" ht="15">
      <c r="A32" s="84" t="s">
        <v>282</v>
      </c>
      <c r="B32" s="84" t="s">
        <v>2739</v>
      </c>
      <c r="C32" s="84">
        <v>15</v>
      </c>
      <c r="D32" s="122">
        <v>0.00442037915776865</v>
      </c>
      <c r="E32" s="122">
        <v>2.3997818490757465</v>
      </c>
      <c r="F32" s="84" t="s">
        <v>3646</v>
      </c>
      <c r="G32" s="84" t="b">
        <v>0</v>
      </c>
      <c r="H32" s="84" t="b">
        <v>0</v>
      </c>
      <c r="I32" s="84" t="b">
        <v>0</v>
      </c>
      <c r="J32" s="84" t="b">
        <v>0</v>
      </c>
      <c r="K32" s="84" t="b">
        <v>0</v>
      </c>
      <c r="L32" s="84" t="b">
        <v>0</v>
      </c>
    </row>
    <row r="33" spans="1:12" ht="15">
      <c r="A33" s="84" t="s">
        <v>2767</v>
      </c>
      <c r="B33" s="84" t="s">
        <v>3177</v>
      </c>
      <c r="C33" s="84">
        <v>14</v>
      </c>
      <c r="D33" s="122">
        <v>0.004223423730060046</v>
      </c>
      <c r="E33" s="122">
        <v>2.1393697043200293</v>
      </c>
      <c r="F33" s="84" t="s">
        <v>3646</v>
      </c>
      <c r="G33" s="84" t="b">
        <v>0</v>
      </c>
      <c r="H33" s="84" t="b">
        <v>0</v>
      </c>
      <c r="I33" s="84" t="b">
        <v>0</v>
      </c>
      <c r="J33" s="84" t="b">
        <v>0</v>
      </c>
      <c r="K33" s="84" t="b">
        <v>0</v>
      </c>
      <c r="L33" s="84" t="b">
        <v>0</v>
      </c>
    </row>
    <row r="34" spans="1:12" ht="15">
      <c r="A34" s="84" t="s">
        <v>3171</v>
      </c>
      <c r="B34" s="84" t="s">
        <v>3176</v>
      </c>
      <c r="C34" s="84">
        <v>13</v>
      </c>
      <c r="D34" s="122">
        <v>0.0040192345029960285</v>
      </c>
      <c r="E34" s="122">
        <v>2.2321237575569284</v>
      </c>
      <c r="F34" s="84" t="s">
        <v>3646</v>
      </c>
      <c r="G34" s="84" t="b">
        <v>0</v>
      </c>
      <c r="H34" s="84" t="b">
        <v>0</v>
      </c>
      <c r="I34" s="84" t="b">
        <v>0</v>
      </c>
      <c r="J34" s="84" t="b">
        <v>0</v>
      </c>
      <c r="K34" s="84" t="b">
        <v>0</v>
      </c>
      <c r="L34" s="84" t="b">
        <v>0</v>
      </c>
    </row>
    <row r="35" spans="1:12" ht="15">
      <c r="A35" s="84" t="s">
        <v>3170</v>
      </c>
      <c r="B35" s="84" t="s">
        <v>2716</v>
      </c>
      <c r="C35" s="84">
        <v>11</v>
      </c>
      <c r="D35" s="122">
        <v>0.003586831399342246</v>
      </c>
      <c r="E35" s="122">
        <v>1.5152825672179921</v>
      </c>
      <c r="F35" s="84" t="s">
        <v>3646</v>
      </c>
      <c r="G35" s="84" t="b">
        <v>0</v>
      </c>
      <c r="H35" s="84" t="b">
        <v>0</v>
      </c>
      <c r="I35" s="84" t="b">
        <v>0</v>
      </c>
      <c r="J35" s="84" t="b">
        <v>0</v>
      </c>
      <c r="K35" s="84" t="b">
        <v>0</v>
      </c>
      <c r="L35" s="84" t="b">
        <v>0</v>
      </c>
    </row>
    <row r="36" spans="1:12" ht="15">
      <c r="A36" s="84" t="s">
        <v>3181</v>
      </c>
      <c r="B36" s="84" t="s">
        <v>3184</v>
      </c>
      <c r="C36" s="84">
        <v>11</v>
      </c>
      <c r="D36" s="122">
        <v>0.003586831399342246</v>
      </c>
      <c r="E36" s="122">
        <v>2.3900220117865905</v>
      </c>
      <c r="F36" s="84" t="s">
        <v>3646</v>
      </c>
      <c r="G36" s="84" t="b">
        <v>0</v>
      </c>
      <c r="H36" s="84" t="b">
        <v>0</v>
      </c>
      <c r="I36" s="84" t="b">
        <v>0</v>
      </c>
      <c r="J36" s="84" t="b">
        <v>0</v>
      </c>
      <c r="K36" s="84" t="b">
        <v>0</v>
      </c>
      <c r="L36" s="84" t="b">
        <v>0</v>
      </c>
    </row>
    <row r="37" spans="1:12" ht="15">
      <c r="A37" s="84" t="s">
        <v>2765</v>
      </c>
      <c r="B37" s="84" t="s">
        <v>2668</v>
      </c>
      <c r="C37" s="84">
        <v>10</v>
      </c>
      <c r="D37" s="122">
        <v>0.003357197302109081</v>
      </c>
      <c r="E37" s="122">
        <v>1.1889284837608536</v>
      </c>
      <c r="F37" s="84" t="s">
        <v>3646</v>
      </c>
      <c r="G37" s="84" t="b">
        <v>0</v>
      </c>
      <c r="H37" s="84" t="b">
        <v>0</v>
      </c>
      <c r="I37" s="84" t="b">
        <v>0</v>
      </c>
      <c r="J37" s="84" t="b">
        <v>0</v>
      </c>
      <c r="K37" s="84" t="b">
        <v>0</v>
      </c>
      <c r="L37" s="84" t="b">
        <v>0</v>
      </c>
    </row>
    <row r="38" spans="1:12" ht="15">
      <c r="A38" s="84" t="s">
        <v>2764</v>
      </c>
      <c r="B38" s="84" t="s">
        <v>3175</v>
      </c>
      <c r="C38" s="84">
        <v>10</v>
      </c>
      <c r="D38" s="122">
        <v>0.003357197302109081</v>
      </c>
      <c r="E38" s="122">
        <v>1.8419739933111423</v>
      </c>
      <c r="F38" s="84" t="s">
        <v>3646</v>
      </c>
      <c r="G38" s="84" t="b">
        <v>0</v>
      </c>
      <c r="H38" s="84" t="b">
        <v>0</v>
      </c>
      <c r="I38" s="84" t="b">
        <v>0</v>
      </c>
      <c r="J38" s="84" t="b">
        <v>0</v>
      </c>
      <c r="K38" s="84" t="b">
        <v>0</v>
      </c>
      <c r="L38" s="84" t="b">
        <v>0</v>
      </c>
    </row>
    <row r="39" spans="1:12" ht="15">
      <c r="A39" s="84" t="s">
        <v>3175</v>
      </c>
      <c r="B39" s="84" t="s">
        <v>3170</v>
      </c>
      <c r="C39" s="84">
        <v>10</v>
      </c>
      <c r="D39" s="122">
        <v>0.003357197302109081</v>
      </c>
      <c r="E39" s="122">
        <v>2.0946993094005686</v>
      </c>
      <c r="F39" s="84" t="s">
        <v>3646</v>
      </c>
      <c r="G39" s="84" t="b">
        <v>0</v>
      </c>
      <c r="H39" s="84" t="b">
        <v>0</v>
      </c>
      <c r="I39" s="84" t="b">
        <v>0</v>
      </c>
      <c r="J39" s="84" t="b">
        <v>0</v>
      </c>
      <c r="K39" s="84" t="b">
        <v>0</v>
      </c>
      <c r="L39" s="84" t="b">
        <v>0</v>
      </c>
    </row>
    <row r="40" spans="1:12" ht="15">
      <c r="A40" s="84" t="s">
        <v>3184</v>
      </c>
      <c r="B40" s="84" t="s">
        <v>3193</v>
      </c>
      <c r="C40" s="84">
        <v>10</v>
      </c>
      <c r="D40" s="122">
        <v>0.003357197302109081</v>
      </c>
      <c r="E40" s="122">
        <v>2.5247205856840464</v>
      </c>
      <c r="F40" s="84" t="s">
        <v>3646</v>
      </c>
      <c r="G40" s="84" t="b">
        <v>0</v>
      </c>
      <c r="H40" s="84" t="b">
        <v>0</v>
      </c>
      <c r="I40" s="84" t="b">
        <v>0</v>
      </c>
      <c r="J40" s="84" t="b">
        <v>0</v>
      </c>
      <c r="K40" s="84" t="b">
        <v>0</v>
      </c>
      <c r="L40" s="84" t="b">
        <v>0</v>
      </c>
    </row>
    <row r="41" spans="1:12" ht="15">
      <c r="A41" s="84" t="s">
        <v>3193</v>
      </c>
      <c r="B41" s="84" t="s">
        <v>3185</v>
      </c>
      <c r="C41" s="84">
        <v>10</v>
      </c>
      <c r="D41" s="122">
        <v>0.003357197302109081</v>
      </c>
      <c r="E41" s="122">
        <v>2.5247205856840464</v>
      </c>
      <c r="F41" s="84" t="s">
        <v>3646</v>
      </c>
      <c r="G41" s="84" t="b">
        <v>0</v>
      </c>
      <c r="H41" s="84" t="b">
        <v>0</v>
      </c>
      <c r="I41" s="84" t="b">
        <v>0</v>
      </c>
      <c r="J41" s="84" t="b">
        <v>0</v>
      </c>
      <c r="K41" s="84" t="b">
        <v>0</v>
      </c>
      <c r="L41" s="84" t="b">
        <v>0</v>
      </c>
    </row>
    <row r="42" spans="1:12" ht="15">
      <c r="A42" s="84" t="s">
        <v>2783</v>
      </c>
      <c r="B42" s="84" t="s">
        <v>2784</v>
      </c>
      <c r="C42" s="84">
        <v>10</v>
      </c>
      <c r="D42" s="122">
        <v>0.003357197302109081</v>
      </c>
      <c r="E42" s="122">
        <v>2.42781057267599</v>
      </c>
      <c r="F42" s="84" t="s">
        <v>3646</v>
      </c>
      <c r="G42" s="84" t="b">
        <v>0</v>
      </c>
      <c r="H42" s="84" t="b">
        <v>0</v>
      </c>
      <c r="I42" s="84" t="b">
        <v>0</v>
      </c>
      <c r="J42" s="84" t="b">
        <v>0</v>
      </c>
      <c r="K42" s="84" t="b">
        <v>0</v>
      </c>
      <c r="L42" s="84" t="b">
        <v>0</v>
      </c>
    </row>
    <row r="43" spans="1:12" ht="15">
      <c r="A43" s="84" t="s">
        <v>2784</v>
      </c>
      <c r="B43" s="84" t="s">
        <v>2785</v>
      </c>
      <c r="C43" s="84">
        <v>10</v>
      </c>
      <c r="D43" s="122">
        <v>0.003357197302109081</v>
      </c>
      <c r="E43" s="122">
        <v>2.6039018317316716</v>
      </c>
      <c r="F43" s="84" t="s">
        <v>3646</v>
      </c>
      <c r="G43" s="84" t="b">
        <v>0</v>
      </c>
      <c r="H43" s="84" t="b">
        <v>0</v>
      </c>
      <c r="I43" s="84" t="b">
        <v>0</v>
      </c>
      <c r="J43" s="84" t="b">
        <v>0</v>
      </c>
      <c r="K43" s="84" t="b">
        <v>0</v>
      </c>
      <c r="L43" s="84" t="b">
        <v>0</v>
      </c>
    </row>
    <row r="44" spans="1:12" ht="15">
      <c r="A44" s="84" t="s">
        <v>2787</v>
      </c>
      <c r="B44" s="84" t="s">
        <v>2782</v>
      </c>
      <c r="C44" s="84">
        <v>10</v>
      </c>
      <c r="D44" s="122">
        <v>0.003357197302109081</v>
      </c>
      <c r="E44" s="122">
        <v>2.3438304437465964</v>
      </c>
      <c r="F44" s="84" t="s">
        <v>3646</v>
      </c>
      <c r="G44" s="84" t="b">
        <v>0</v>
      </c>
      <c r="H44" s="84" t="b">
        <v>0</v>
      </c>
      <c r="I44" s="84" t="b">
        <v>0</v>
      </c>
      <c r="J44" s="84" t="b">
        <v>0</v>
      </c>
      <c r="K44" s="84" t="b">
        <v>0</v>
      </c>
      <c r="L44" s="84" t="b">
        <v>0</v>
      </c>
    </row>
    <row r="45" spans="1:12" ht="15">
      <c r="A45" s="84" t="s">
        <v>3167</v>
      </c>
      <c r="B45" s="84" t="s">
        <v>3194</v>
      </c>
      <c r="C45" s="84">
        <v>10</v>
      </c>
      <c r="D45" s="122">
        <v>0.004058571942519102</v>
      </c>
      <c r="E45" s="122">
        <v>2.3028718360676903</v>
      </c>
      <c r="F45" s="84" t="s">
        <v>3646</v>
      </c>
      <c r="G45" s="84" t="b">
        <v>0</v>
      </c>
      <c r="H45" s="84" t="b">
        <v>0</v>
      </c>
      <c r="I45" s="84" t="b">
        <v>0</v>
      </c>
      <c r="J45" s="84" t="b">
        <v>0</v>
      </c>
      <c r="K45" s="84" t="b">
        <v>0</v>
      </c>
      <c r="L45" s="84" t="b">
        <v>0</v>
      </c>
    </row>
    <row r="46" spans="1:12" ht="15">
      <c r="A46" s="84" t="s">
        <v>2699</v>
      </c>
      <c r="B46" s="84" t="s">
        <v>2737</v>
      </c>
      <c r="C46" s="84">
        <v>10</v>
      </c>
      <c r="D46" s="122">
        <v>0.003357197302109081</v>
      </c>
      <c r="E46" s="122">
        <v>2.5625091465734466</v>
      </c>
      <c r="F46" s="84" t="s">
        <v>3646</v>
      </c>
      <c r="G46" s="84" t="b">
        <v>0</v>
      </c>
      <c r="H46" s="84" t="b">
        <v>0</v>
      </c>
      <c r="I46" s="84" t="b">
        <v>0</v>
      </c>
      <c r="J46" s="84" t="b">
        <v>0</v>
      </c>
      <c r="K46" s="84" t="b">
        <v>0</v>
      </c>
      <c r="L46" s="84" t="b">
        <v>0</v>
      </c>
    </row>
    <row r="47" spans="1:12" ht="15">
      <c r="A47" s="84" t="s">
        <v>2726</v>
      </c>
      <c r="B47" s="84" t="s">
        <v>2721</v>
      </c>
      <c r="C47" s="84">
        <v>9</v>
      </c>
      <c r="D47" s="122">
        <v>0.0031174275754037822</v>
      </c>
      <c r="E47" s="122">
        <v>2.0543536581138153</v>
      </c>
      <c r="F47" s="84" t="s">
        <v>3646</v>
      </c>
      <c r="G47" s="84" t="b">
        <v>0</v>
      </c>
      <c r="H47" s="84" t="b">
        <v>0</v>
      </c>
      <c r="I47" s="84" t="b">
        <v>0</v>
      </c>
      <c r="J47" s="84" t="b">
        <v>0</v>
      </c>
      <c r="K47" s="84" t="b">
        <v>0</v>
      </c>
      <c r="L47" s="84" t="b">
        <v>0</v>
      </c>
    </row>
    <row r="48" spans="1:12" ht="15">
      <c r="A48" s="84" t="s">
        <v>2722</v>
      </c>
      <c r="B48" s="84" t="s">
        <v>3190</v>
      </c>
      <c r="C48" s="84">
        <v>9</v>
      </c>
      <c r="D48" s="122">
        <v>0.0031174275754037822</v>
      </c>
      <c r="E48" s="122">
        <v>2.039630401293109</v>
      </c>
      <c r="F48" s="84" t="s">
        <v>3646</v>
      </c>
      <c r="G48" s="84" t="b">
        <v>0</v>
      </c>
      <c r="H48" s="84" t="b">
        <v>0</v>
      </c>
      <c r="I48" s="84" t="b">
        <v>0</v>
      </c>
      <c r="J48" s="84" t="b">
        <v>0</v>
      </c>
      <c r="K48" s="84" t="b">
        <v>0</v>
      </c>
      <c r="L48" s="84" t="b">
        <v>0</v>
      </c>
    </row>
    <row r="49" spans="1:12" ht="15">
      <c r="A49" s="84" t="s">
        <v>3206</v>
      </c>
      <c r="B49" s="84" t="s">
        <v>2764</v>
      </c>
      <c r="C49" s="84">
        <v>9</v>
      </c>
      <c r="D49" s="122">
        <v>0.0031174275754037822</v>
      </c>
      <c r="E49" s="122">
        <v>2.072422914689416</v>
      </c>
      <c r="F49" s="84" t="s">
        <v>3646</v>
      </c>
      <c r="G49" s="84" t="b">
        <v>0</v>
      </c>
      <c r="H49" s="84" t="b">
        <v>0</v>
      </c>
      <c r="I49" s="84" t="b">
        <v>0</v>
      </c>
      <c r="J49" s="84" t="b">
        <v>0</v>
      </c>
      <c r="K49" s="84" t="b">
        <v>0</v>
      </c>
      <c r="L49" s="84" t="b">
        <v>0</v>
      </c>
    </row>
    <row r="50" spans="1:12" ht="15">
      <c r="A50" s="84" t="s">
        <v>3172</v>
      </c>
      <c r="B50" s="84" t="s">
        <v>2764</v>
      </c>
      <c r="C50" s="84">
        <v>9</v>
      </c>
      <c r="D50" s="122">
        <v>0.0031174275754037822</v>
      </c>
      <c r="E50" s="122">
        <v>1.7713929190254352</v>
      </c>
      <c r="F50" s="84" t="s">
        <v>3646</v>
      </c>
      <c r="G50" s="84" t="b">
        <v>0</v>
      </c>
      <c r="H50" s="84" t="b">
        <v>0</v>
      </c>
      <c r="I50" s="84" t="b">
        <v>0</v>
      </c>
      <c r="J50" s="84" t="b">
        <v>0</v>
      </c>
      <c r="K50" s="84" t="b">
        <v>0</v>
      </c>
      <c r="L50" s="84" t="b">
        <v>0</v>
      </c>
    </row>
    <row r="51" spans="1:12" ht="15">
      <c r="A51" s="84" t="s">
        <v>2668</v>
      </c>
      <c r="B51" s="84" t="s">
        <v>2763</v>
      </c>
      <c r="C51" s="84">
        <v>9</v>
      </c>
      <c r="D51" s="122">
        <v>0.0031174275754037822</v>
      </c>
      <c r="E51" s="122">
        <v>1.3820530821153152</v>
      </c>
      <c r="F51" s="84" t="s">
        <v>3646</v>
      </c>
      <c r="G51" s="84" t="b">
        <v>0</v>
      </c>
      <c r="H51" s="84" t="b">
        <v>0</v>
      </c>
      <c r="I51" s="84" t="b">
        <v>0</v>
      </c>
      <c r="J51" s="84" t="b">
        <v>0</v>
      </c>
      <c r="K51" s="84" t="b">
        <v>0</v>
      </c>
      <c r="L51" s="84" t="b">
        <v>0</v>
      </c>
    </row>
    <row r="52" spans="1:12" ht="15">
      <c r="A52" s="84" t="s">
        <v>2763</v>
      </c>
      <c r="B52" s="84" t="s">
        <v>2766</v>
      </c>
      <c r="C52" s="84">
        <v>9</v>
      </c>
      <c r="D52" s="122">
        <v>0.0031174275754037822</v>
      </c>
      <c r="E52" s="122">
        <v>1.414505105896453</v>
      </c>
      <c r="F52" s="84" t="s">
        <v>3646</v>
      </c>
      <c r="G52" s="84" t="b">
        <v>0</v>
      </c>
      <c r="H52" s="84" t="b">
        <v>0</v>
      </c>
      <c r="I52" s="84" t="b">
        <v>0</v>
      </c>
      <c r="J52" s="84" t="b">
        <v>0</v>
      </c>
      <c r="K52" s="84" t="b">
        <v>0</v>
      </c>
      <c r="L52" s="84" t="b">
        <v>0</v>
      </c>
    </row>
    <row r="53" spans="1:12" ht="15">
      <c r="A53" s="84" t="s">
        <v>2766</v>
      </c>
      <c r="B53" s="84" t="s">
        <v>3181</v>
      </c>
      <c r="C53" s="84">
        <v>9</v>
      </c>
      <c r="D53" s="122">
        <v>0.0031174275754037822</v>
      </c>
      <c r="E53" s="122">
        <v>1.9196550842163589</v>
      </c>
      <c r="F53" s="84" t="s">
        <v>3646</v>
      </c>
      <c r="G53" s="84" t="b">
        <v>0</v>
      </c>
      <c r="H53" s="84" t="b">
        <v>0</v>
      </c>
      <c r="I53" s="84" t="b">
        <v>0</v>
      </c>
      <c r="J53" s="84" t="b">
        <v>0</v>
      </c>
      <c r="K53" s="84" t="b">
        <v>0</v>
      </c>
      <c r="L53" s="84" t="b">
        <v>0</v>
      </c>
    </row>
    <row r="54" spans="1:12" ht="15">
      <c r="A54" s="84" t="s">
        <v>3185</v>
      </c>
      <c r="B54" s="84" t="s">
        <v>3187</v>
      </c>
      <c r="C54" s="84">
        <v>9</v>
      </c>
      <c r="D54" s="122">
        <v>0.0031174275754037822</v>
      </c>
      <c r="E54" s="122">
        <v>2.4375704099651463</v>
      </c>
      <c r="F54" s="84" t="s">
        <v>3646</v>
      </c>
      <c r="G54" s="84" t="b">
        <v>0</v>
      </c>
      <c r="H54" s="84" t="b">
        <v>0</v>
      </c>
      <c r="I54" s="84" t="b">
        <v>0</v>
      </c>
      <c r="J54" s="84" t="b">
        <v>0</v>
      </c>
      <c r="K54" s="84" t="b">
        <v>0</v>
      </c>
      <c r="L54" s="84" t="b">
        <v>0</v>
      </c>
    </row>
    <row r="55" spans="1:12" ht="15">
      <c r="A55" s="84" t="s">
        <v>3187</v>
      </c>
      <c r="B55" s="84" t="s">
        <v>3168</v>
      </c>
      <c r="C55" s="84">
        <v>9</v>
      </c>
      <c r="D55" s="122">
        <v>0.0031174275754037822</v>
      </c>
      <c r="E55" s="122">
        <v>2.237998055059942</v>
      </c>
      <c r="F55" s="84" t="s">
        <v>3646</v>
      </c>
      <c r="G55" s="84" t="b">
        <v>0</v>
      </c>
      <c r="H55" s="84" t="b">
        <v>0</v>
      </c>
      <c r="I55" s="84" t="b">
        <v>0</v>
      </c>
      <c r="J55" s="84" t="b">
        <v>1</v>
      </c>
      <c r="K55" s="84" t="b">
        <v>0</v>
      </c>
      <c r="L55" s="84" t="b">
        <v>0</v>
      </c>
    </row>
    <row r="56" spans="1:12" ht="15">
      <c r="A56" s="84" t="s">
        <v>3168</v>
      </c>
      <c r="B56" s="84" t="s">
        <v>2716</v>
      </c>
      <c r="C56" s="84">
        <v>9</v>
      </c>
      <c r="D56" s="122">
        <v>0.0031174275754037822</v>
      </c>
      <c r="E56" s="122">
        <v>1.428132391499092</v>
      </c>
      <c r="F56" s="84" t="s">
        <v>3646</v>
      </c>
      <c r="G56" s="84" t="b">
        <v>1</v>
      </c>
      <c r="H56" s="84" t="b">
        <v>0</v>
      </c>
      <c r="I56" s="84" t="b">
        <v>0</v>
      </c>
      <c r="J56" s="84" t="b">
        <v>0</v>
      </c>
      <c r="K56" s="84" t="b">
        <v>0</v>
      </c>
      <c r="L56" s="84" t="b">
        <v>0</v>
      </c>
    </row>
    <row r="57" spans="1:12" ht="15">
      <c r="A57" s="84" t="s">
        <v>2722</v>
      </c>
      <c r="B57" s="84" t="s">
        <v>2783</v>
      </c>
      <c r="C57" s="84">
        <v>9</v>
      </c>
      <c r="D57" s="122">
        <v>0.0031174275754037822</v>
      </c>
      <c r="E57" s="122">
        <v>1.8635391422374274</v>
      </c>
      <c r="F57" s="84" t="s">
        <v>3646</v>
      </c>
      <c r="G57" s="84" t="b">
        <v>0</v>
      </c>
      <c r="H57" s="84" t="b">
        <v>0</v>
      </c>
      <c r="I57" s="84" t="b">
        <v>0</v>
      </c>
      <c r="J57" s="84" t="b">
        <v>0</v>
      </c>
      <c r="K57" s="84" t="b">
        <v>0</v>
      </c>
      <c r="L57" s="84" t="b">
        <v>0</v>
      </c>
    </row>
    <row r="58" spans="1:12" ht="15">
      <c r="A58" s="84" t="s">
        <v>2732</v>
      </c>
      <c r="B58" s="84" t="s">
        <v>2733</v>
      </c>
      <c r="C58" s="84">
        <v>9</v>
      </c>
      <c r="D58" s="122">
        <v>0.0031174275754037822</v>
      </c>
      <c r="E58" s="122">
        <v>2.5167516560127714</v>
      </c>
      <c r="F58" s="84" t="s">
        <v>3646</v>
      </c>
      <c r="G58" s="84" t="b">
        <v>1</v>
      </c>
      <c r="H58" s="84" t="b">
        <v>0</v>
      </c>
      <c r="I58" s="84" t="b">
        <v>0</v>
      </c>
      <c r="J58" s="84" t="b">
        <v>0</v>
      </c>
      <c r="K58" s="84" t="b">
        <v>0</v>
      </c>
      <c r="L58" s="84" t="b">
        <v>0</v>
      </c>
    </row>
    <row r="59" spans="1:12" ht="15">
      <c r="A59" s="84" t="s">
        <v>2733</v>
      </c>
      <c r="B59" s="84" t="s">
        <v>2734</v>
      </c>
      <c r="C59" s="84">
        <v>9</v>
      </c>
      <c r="D59" s="122">
        <v>0.0031174275754037822</v>
      </c>
      <c r="E59" s="122">
        <v>2.562509146573446</v>
      </c>
      <c r="F59" s="84" t="s">
        <v>3646</v>
      </c>
      <c r="G59" s="84" t="b">
        <v>0</v>
      </c>
      <c r="H59" s="84" t="b">
        <v>0</v>
      </c>
      <c r="I59" s="84" t="b">
        <v>0</v>
      </c>
      <c r="J59" s="84" t="b">
        <v>0</v>
      </c>
      <c r="K59" s="84" t="b">
        <v>0</v>
      </c>
      <c r="L59" s="84" t="b">
        <v>0</v>
      </c>
    </row>
    <row r="60" spans="1:12" ht="15">
      <c r="A60" s="84" t="s">
        <v>2734</v>
      </c>
      <c r="B60" s="84" t="s">
        <v>2735</v>
      </c>
      <c r="C60" s="84">
        <v>9</v>
      </c>
      <c r="D60" s="122">
        <v>0.0031174275754037822</v>
      </c>
      <c r="E60" s="122">
        <v>2.6496593222923464</v>
      </c>
      <c r="F60" s="84" t="s">
        <v>3646</v>
      </c>
      <c r="G60" s="84" t="b">
        <v>0</v>
      </c>
      <c r="H60" s="84" t="b">
        <v>0</v>
      </c>
      <c r="I60" s="84" t="b">
        <v>0</v>
      </c>
      <c r="J60" s="84" t="b">
        <v>0</v>
      </c>
      <c r="K60" s="84" t="b">
        <v>0</v>
      </c>
      <c r="L60" s="84" t="b">
        <v>0</v>
      </c>
    </row>
    <row r="61" spans="1:12" ht="15">
      <c r="A61" s="84" t="s">
        <v>2735</v>
      </c>
      <c r="B61" s="84" t="s">
        <v>2736</v>
      </c>
      <c r="C61" s="84">
        <v>9</v>
      </c>
      <c r="D61" s="122">
        <v>0.0031174275754037822</v>
      </c>
      <c r="E61" s="122">
        <v>2.6496593222923464</v>
      </c>
      <c r="F61" s="84" t="s">
        <v>3646</v>
      </c>
      <c r="G61" s="84" t="b">
        <v>0</v>
      </c>
      <c r="H61" s="84" t="b">
        <v>0</v>
      </c>
      <c r="I61" s="84" t="b">
        <v>0</v>
      </c>
      <c r="J61" s="84" t="b">
        <v>0</v>
      </c>
      <c r="K61" s="84" t="b">
        <v>0</v>
      </c>
      <c r="L61" s="84" t="b">
        <v>0</v>
      </c>
    </row>
    <row r="62" spans="1:12" ht="15">
      <c r="A62" s="84" t="s">
        <v>2736</v>
      </c>
      <c r="B62" s="84" t="s">
        <v>2699</v>
      </c>
      <c r="C62" s="84">
        <v>9</v>
      </c>
      <c r="D62" s="122">
        <v>0.0031174275754037822</v>
      </c>
      <c r="E62" s="122">
        <v>2.6039018317316716</v>
      </c>
      <c r="F62" s="84" t="s">
        <v>3646</v>
      </c>
      <c r="G62" s="84" t="b">
        <v>0</v>
      </c>
      <c r="H62" s="84" t="b">
        <v>0</v>
      </c>
      <c r="I62" s="84" t="b">
        <v>0</v>
      </c>
      <c r="J62" s="84" t="b">
        <v>0</v>
      </c>
      <c r="K62" s="84" t="b">
        <v>0</v>
      </c>
      <c r="L62" s="84" t="b">
        <v>0</v>
      </c>
    </row>
    <row r="63" spans="1:12" ht="15">
      <c r="A63" s="84" t="s">
        <v>2737</v>
      </c>
      <c r="B63" s="84" t="s">
        <v>2672</v>
      </c>
      <c r="C63" s="84">
        <v>9</v>
      </c>
      <c r="D63" s="122">
        <v>0.0031174275754037822</v>
      </c>
      <c r="E63" s="122">
        <v>2.562509146573446</v>
      </c>
      <c r="F63" s="84" t="s">
        <v>3646</v>
      </c>
      <c r="G63" s="84" t="b">
        <v>0</v>
      </c>
      <c r="H63" s="84" t="b">
        <v>0</v>
      </c>
      <c r="I63" s="84" t="b">
        <v>0</v>
      </c>
      <c r="J63" s="84" t="b">
        <v>0</v>
      </c>
      <c r="K63" s="84" t="b">
        <v>0</v>
      </c>
      <c r="L63" s="84" t="b">
        <v>0</v>
      </c>
    </row>
    <row r="64" spans="1:12" ht="15">
      <c r="A64" s="84" t="s">
        <v>2672</v>
      </c>
      <c r="B64" s="84" t="s">
        <v>3207</v>
      </c>
      <c r="C64" s="84">
        <v>9</v>
      </c>
      <c r="D64" s="122">
        <v>0.0031174275754037822</v>
      </c>
      <c r="E64" s="122">
        <v>2.6496593222923464</v>
      </c>
      <c r="F64" s="84" t="s">
        <v>3646</v>
      </c>
      <c r="G64" s="84" t="b">
        <v>0</v>
      </c>
      <c r="H64" s="84" t="b">
        <v>0</v>
      </c>
      <c r="I64" s="84" t="b">
        <v>0</v>
      </c>
      <c r="J64" s="84" t="b">
        <v>0</v>
      </c>
      <c r="K64" s="84" t="b">
        <v>0</v>
      </c>
      <c r="L64" s="84" t="b">
        <v>0</v>
      </c>
    </row>
    <row r="65" spans="1:12" ht="15">
      <c r="A65" s="84" t="s">
        <v>3207</v>
      </c>
      <c r="B65" s="84" t="s">
        <v>3208</v>
      </c>
      <c r="C65" s="84">
        <v>9</v>
      </c>
      <c r="D65" s="122">
        <v>0.0031174275754037822</v>
      </c>
      <c r="E65" s="122">
        <v>2.6496593222923464</v>
      </c>
      <c r="F65" s="84" t="s">
        <v>3646</v>
      </c>
      <c r="G65" s="84" t="b">
        <v>0</v>
      </c>
      <c r="H65" s="84" t="b">
        <v>0</v>
      </c>
      <c r="I65" s="84" t="b">
        <v>0</v>
      </c>
      <c r="J65" s="84" t="b">
        <v>0</v>
      </c>
      <c r="K65" s="84" t="b">
        <v>0</v>
      </c>
      <c r="L65" s="84" t="b">
        <v>0</v>
      </c>
    </row>
    <row r="66" spans="1:12" ht="15">
      <c r="A66" s="84" t="s">
        <v>3172</v>
      </c>
      <c r="B66" s="84" t="s">
        <v>2804</v>
      </c>
      <c r="C66" s="84">
        <v>8</v>
      </c>
      <c r="D66" s="122">
        <v>0.0028663916031188706</v>
      </c>
      <c r="E66" s="122">
        <v>1.9295000188863896</v>
      </c>
      <c r="F66" s="84" t="s">
        <v>3646</v>
      </c>
      <c r="G66" s="84" t="b">
        <v>0</v>
      </c>
      <c r="H66" s="84" t="b">
        <v>0</v>
      </c>
      <c r="I66" s="84" t="b">
        <v>0</v>
      </c>
      <c r="J66" s="84" t="b">
        <v>0</v>
      </c>
      <c r="K66" s="84" t="b">
        <v>0</v>
      </c>
      <c r="L66" s="84" t="b">
        <v>0</v>
      </c>
    </row>
    <row r="67" spans="1:12" ht="15">
      <c r="A67" s="84" t="s">
        <v>2804</v>
      </c>
      <c r="B67" s="84" t="s">
        <v>2767</v>
      </c>
      <c r="C67" s="84">
        <v>8</v>
      </c>
      <c r="D67" s="122">
        <v>0.0028663916031188706</v>
      </c>
      <c r="E67" s="122">
        <v>1.7843578961898028</v>
      </c>
      <c r="F67" s="84" t="s">
        <v>3646</v>
      </c>
      <c r="G67" s="84" t="b">
        <v>0</v>
      </c>
      <c r="H67" s="84" t="b">
        <v>0</v>
      </c>
      <c r="I67" s="84" t="b">
        <v>0</v>
      </c>
      <c r="J67" s="84" t="b">
        <v>0</v>
      </c>
      <c r="K67" s="84" t="b">
        <v>0</v>
      </c>
      <c r="L67" s="84" t="b">
        <v>0</v>
      </c>
    </row>
    <row r="68" spans="1:12" ht="15">
      <c r="A68" s="84" t="s">
        <v>2767</v>
      </c>
      <c r="B68" s="84" t="s">
        <v>3206</v>
      </c>
      <c r="C68" s="84">
        <v>8</v>
      </c>
      <c r="D68" s="122">
        <v>0.0028663916031188706</v>
      </c>
      <c r="E68" s="122">
        <v>2.172538067572684</v>
      </c>
      <c r="F68" s="84" t="s">
        <v>3646</v>
      </c>
      <c r="G68" s="84" t="b">
        <v>0</v>
      </c>
      <c r="H68" s="84" t="b">
        <v>0</v>
      </c>
      <c r="I68" s="84" t="b">
        <v>0</v>
      </c>
      <c r="J68" s="84" t="b">
        <v>0</v>
      </c>
      <c r="K68" s="84" t="b">
        <v>0</v>
      </c>
      <c r="L68" s="84" t="b">
        <v>0</v>
      </c>
    </row>
    <row r="69" spans="1:12" ht="15">
      <c r="A69" s="84" t="s">
        <v>2718</v>
      </c>
      <c r="B69" s="84" t="s">
        <v>3178</v>
      </c>
      <c r="C69" s="84">
        <v>8</v>
      </c>
      <c r="D69" s="122">
        <v>0.0028663916031188706</v>
      </c>
      <c r="E69" s="122">
        <v>1.5704780762447217</v>
      </c>
      <c r="F69" s="84" t="s">
        <v>3646</v>
      </c>
      <c r="G69" s="84" t="b">
        <v>0</v>
      </c>
      <c r="H69" s="84" t="b">
        <v>0</v>
      </c>
      <c r="I69" s="84" t="b">
        <v>0</v>
      </c>
      <c r="J69" s="84" t="b">
        <v>0</v>
      </c>
      <c r="K69" s="84" t="b">
        <v>0</v>
      </c>
      <c r="L69" s="84" t="b">
        <v>0</v>
      </c>
    </row>
    <row r="70" spans="1:12" ht="15">
      <c r="A70" s="84" t="s">
        <v>2786</v>
      </c>
      <c r="B70" s="84" t="s">
        <v>2788</v>
      </c>
      <c r="C70" s="84">
        <v>8</v>
      </c>
      <c r="D70" s="122">
        <v>0.0028663916031188706</v>
      </c>
      <c r="E70" s="122">
        <v>2.700811844739728</v>
      </c>
      <c r="F70" s="84" t="s">
        <v>3646</v>
      </c>
      <c r="G70" s="84" t="b">
        <v>0</v>
      </c>
      <c r="H70" s="84" t="b">
        <v>0</v>
      </c>
      <c r="I70" s="84" t="b">
        <v>0</v>
      </c>
      <c r="J70" s="84" t="b">
        <v>0</v>
      </c>
      <c r="K70" s="84" t="b">
        <v>0</v>
      </c>
      <c r="L70" s="84" t="b">
        <v>0</v>
      </c>
    </row>
    <row r="71" spans="1:12" ht="15">
      <c r="A71" s="84" t="s">
        <v>2782</v>
      </c>
      <c r="B71" s="84" t="s">
        <v>2721</v>
      </c>
      <c r="C71" s="84">
        <v>8</v>
      </c>
      <c r="D71" s="122">
        <v>0.0028663916031188706</v>
      </c>
      <c r="E71" s="122">
        <v>1.930650468517822</v>
      </c>
      <c r="F71" s="84" t="s">
        <v>3646</v>
      </c>
      <c r="G71" s="84" t="b">
        <v>0</v>
      </c>
      <c r="H71" s="84" t="b">
        <v>0</v>
      </c>
      <c r="I71" s="84" t="b">
        <v>0</v>
      </c>
      <c r="J71" s="84" t="b">
        <v>0</v>
      </c>
      <c r="K71" s="84" t="b">
        <v>0</v>
      </c>
      <c r="L71" s="84" t="b">
        <v>0</v>
      </c>
    </row>
    <row r="72" spans="1:12" ht="15">
      <c r="A72" s="84" t="s">
        <v>239</v>
      </c>
      <c r="B72" s="84" t="s">
        <v>2732</v>
      </c>
      <c r="C72" s="84">
        <v>8</v>
      </c>
      <c r="D72" s="122">
        <v>0.0028663916031188706</v>
      </c>
      <c r="E72" s="122">
        <v>2.6496593222923464</v>
      </c>
      <c r="F72" s="84" t="s">
        <v>3646</v>
      </c>
      <c r="G72" s="84" t="b">
        <v>0</v>
      </c>
      <c r="H72" s="84" t="b">
        <v>0</v>
      </c>
      <c r="I72" s="84" t="b">
        <v>0</v>
      </c>
      <c r="J72" s="84" t="b">
        <v>1</v>
      </c>
      <c r="K72" s="84" t="b">
        <v>0</v>
      </c>
      <c r="L72" s="84" t="b">
        <v>0</v>
      </c>
    </row>
    <row r="73" spans="1:12" ht="15">
      <c r="A73" s="84" t="s">
        <v>3208</v>
      </c>
      <c r="B73" s="84" t="s">
        <v>311</v>
      </c>
      <c r="C73" s="84">
        <v>8</v>
      </c>
      <c r="D73" s="122">
        <v>0.0028663916031188706</v>
      </c>
      <c r="E73" s="122">
        <v>2.6496593222923464</v>
      </c>
      <c r="F73" s="84" t="s">
        <v>3646</v>
      </c>
      <c r="G73" s="84" t="b">
        <v>0</v>
      </c>
      <c r="H73" s="84" t="b">
        <v>0</v>
      </c>
      <c r="I73" s="84" t="b">
        <v>0</v>
      </c>
      <c r="J73" s="84" t="b">
        <v>0</v>
      </c>
      <c r="K73" s="84" t="b">
        <v>0</v>
      </c>
      <c r="L73" s="84" t="b">
        <v>0</v>
      </c>
    </row>
    <row r="74" spans="1:12" ht="15">
      <c r="A74" s="84" t="s">
        <v>268</v>
      </c>
      <c r="B74" s="84" t="s">
        <v>2727</v>
      </c>
      <c r="C74" s="84">
        <v>7</v>
      </c>
      <c r="D74" s="122">
        <v>0.0026026741133170377</v>
      </c>
      <c r="E74" s="122">
        <v>1.4899584794248346</v>
      </c>
      <c r="F74" s="84" t="s">
        <v>3646</v>
      </c>
      <c r="G74" s="84" t="b">
        <v>0</v>
      </c>
      <c r="H74" s="84" t="b">
        <v>0</v>
      </c>
      <c r="I74" s="84" t="b">
        <v>0</v>
      </c>
      <c r="J74" s="84" t="b">
        <v>1</v>
      </c>
      <c r="K74" s="84" t="b">
        <v>0</v>
      </c>
      <c r="L74" s="84" t="b">
        <v>0</v>
      </c>
    </row>
    <row r="75" spans="1:12" ht="15">
      <c r="A75" s="84" t="s">
        <v>2785</v>
      </c>
      <c r="B75" s="84" t="s">
        <v>3224</v>
      </c>
      <c r="C75" s="84">
        <v>7</v>
      </c>
      <c r="D75" s="122">
        <v>0.0026026741133170377</v>
      </c>
      <c r="E75" s="122">
        <v>2.6039018317316716</v>
      </c>
      <c r="F75" s="84" t="s">
        <v>3646</v>
      </c>
      <c r="G75" s="84" t="b">
        <v>0</v>
      </c>
      <c r="H75" s="84" t="b">
        <v>0</v>
      </c>
      <c r="I75" s="84" t="b">
        <v>0</v>
      </c>
      <c r="J75" s="84" t="b">
        <v>0</v>
      </c>
      <c r="K75" s="84" t="b">
        <v>0</v>
      </c>
      <c r="L75" s="84" t="b">
        <v>0</v>
      </c>
    </row>
    <row r="76" spans="1:12" ht="15">
      <c r="A76" s="84" t="s">
        <v>3224</v>
      </c>
      <c r="B76" s="84" t="s">
        <v>2786</v>
      </c>
      <c r="C76" s="84">
        <v>7</v>
      </c>
      <c r="D76" s="122">
        <v>0.0026026741133170377</v>
      </c>
      <c r="E76" s="122">
        <v>2.6039018317316716</v>
      </c>
      <c r="F76" s="84" t="s">
        <v>3646</v>
      </c>
      <c r="G76" s="84" t="b">
        <v>0</v>
      </c>
      <c r="H76" s="84" t="b">
        <v>0</v>
      </c>
      <c r="I76" s="84" t="b">
        <v>0</v>
      </c>
      <c r="J76" s="84" t="b">
        <v>0</v>
      </c>
      <c r="K76" s="84" t="b">
        <v>0</v>
      </c>
      <c r="L76" s="84" t="b">
        <v>0</v>
      </c>
    </row>
    <row r="77" spans="1:12" ht="15">
      <c r="A77" s="84" t="s">
        <v>3189</v>
      </c>
      <c r="B77" s="84" t="s">
        <v>2804</v>
      </c>
      <c r="C77" s="84">
        <v>6</v>
      </c>
      <c r="D77" s="122">
        <v>0.0023244517684271773</v>
      </c>
      <c r="E77" s="122">
        <v>2.059833787381396</v>
      </c>
      <c r="F77" s="84" t="s">
        <v>3646</v>
      </c>
      <c r="G77" s="84" t="b">
        <v>0</v>
      </c>
      <c r="H77" s="84" t="b">
        <v>0</v>
      </c>
      <c r="I77" s="84" t="b">
        <v>0</v>
      </c>
      <c r="J77" s="84" t="b">
        <v>0</v>
      </c>
      <c r="K77" s="84" t="b">
        <v>0</v>
      </c>
      <c r="L77" s="84" t="b">
        <v>0</v>
      </c>
    </row>
    <row r="78" spans="1:12" ht="15">
      <c r="A78" s="84" t="s">
        <v>2764</v>
      </c>
      <c r="B78" s="84" t="s">
        <v>3200</v>
      </c>
      <c r="C78" s="84">
        <v>6</v>
      </c>
      <c r="D78" s="122">
        <v>0.0023244517684271773</v>
      </c>
      <c r="E78" s="122">
        <v>1.896331655633735</v>
      </c>
      <c r="F78" s="84" t="s">
        <v>3646</v>
      </c>
      <c r="G78" s="84" t="b">
        <v>0</v>
      </c>
      <c r="H78" s="84" t="b">
        <v>0</v>
      </c>
      <c r="I78" s="84" t="b">
        <v>0</v>
      </c>
      <c r="J78" s="84" t="b">
        <v>0</v>
      </c>
      <c r="K78" s="84" t="b">
        <v>0</v>
      </c>
      <c r="L78" s="84" t="b">
        <v>0</v>
      </c>
    </row>
    <row r="79" spans="1:12" ht="15">
      <c r="A79" s="84" t="s">
        <v>3200</v>
      </c>
      <c r="B79" s="84" t="s">
        <v>3170</v>
      </c>
      <c r="C79" s="84">
        <v>6</v>
      </c>
      <c r="D79" s="122">
        <v>0.0023244517684271773</v>
      </c>
      <c r="E79" s="122">
        <v>2.1490569717231613</v>
      </c>
      <c r="F79" s="84" t="s">
        <v>3646</v>
      </c>
      <c r="G79" s="84" t="b">
        <v>0</v>
      </c>
      <c r="H79" s="84" t="b">
        <v>0</v>
      </c>
      <c r="I79" s="84" t="b">
        <v>0</v>
      </c>
      <c r="J79" s="84" t="b">
        <v>0</v>
      </c>
      <c r="K79" s="84" t="b">
        <v>0</v>
      </c>
      <c r="L79" s="84" t="b">
        <v>0</v>
      </c>
    </row>
    <row r="80" spans="1:12" ht="15">
      <c r="A80" s="84" t="s">
        <v>3183</v>
      </c>
      <c r="B80" s="84" t="s">
        <v>3165</v>
      </c>
      <c r="C80" s="84">
        <v>6</v>
      </c>
      <c r="D80" s="122">
        <v>0.0023244517684271773</v>
      </c>
      <c r="E80" s="122">
        <v>1.9411440000500972</v>
      </c>
      <c r="F80" s="84" t="s">
        <v>3646</v>
      </c>
      <c r="G80" s="84" t="b">
        <v>0</v>
      </c>
      <c r="H80" s="84" t="b">
        <v>0</v>
      </c>
      <c r="I80" s="84" t="b">
        <v>0</v>
      </c>
      <c r="J80" s="84" t="b">
        <v>0</v>
      </c>
      <c r="K80" s="84" t="b">
        <v>0</v>
      </c>
      <c r="L80" s="84" t="b">
        <v>0</v>
      </c>
    </row>
    <row r="81" spans="1:12" ht="15">
      <c r="A81" s="84" t="s">
        <v>3233</v>
      </c>
      <c r="B81" s="84" t="s">
        <v>3178</v>
      </c>
      <c r="C81" s="84">
        <v>6</v>
      </c>
      <c r="D81" s="122">
        <v>0.0023244517684271773</v>
      </c>
      <c r="E81" s="122">
        <v>2.3997818490757465</v>
      </c>
      <c r="F81" s="84" t="s">
        <v>3646</v>
      </c>
      <c r="G81" s="84" t="b">
        <v>0</v>
      </c>
      <c r="H81" s="84" t="b">
        <v>0</v>
      </c>
      <c r="I81" s="84" t="b">
        <v>0</v>
      </c>
      <c r="J81" s="84" t="b">
        <v>0</v>
      </c>
      <c r="K81" s="84" t="b">
        <v>0</v>
      </c>
      <c r="L81" s="84" t="b">
        <v>0</v>
      </c>
    </row>
    <row r="82" spans="1:12" ht="15">
      <c r="A82" s="84" t="s">
        <v>3236</v>
      </c>
      <c r="B82" s="84" t="s">
        <v>3188</v>
      </c>
      <c r="C82" s="84">
        <v>6</v>
      </c>
      <c r="D82" s="122">
        <v>0.0023244517684271773</v>
      </c>
      <c r="E82" s="122">
        <v>2.562509146573446</v>
      </c>
      <c r="F82" s="84" t="s">
        <v>3646</v>
      </c>
      <c r="G82" s="84" t="b">
        <v>0</v>
      </c>
      <c r="H82" s="84" t="b">
        <v>0</v>
      </c>
      <c r="I82" s="84" t="b">
        <v>0</v>
      </c>
      <c r="J82" s="84" t="b">
        <v>0</v>
      </c>
      <c r="K82" s="84" t="b">
        <v>0</v>
      </c>
      <c r="L82" s="84" t="b">
        <v>0</v>
      </c>
    </row>
    <row r="83" spans="1:12" ht="15">
      <c r="A83" s="84" t="s">
        <v>3188</v>
      </c>
      <c r="B83" s="84" t="s">
        <v>3237</v>
      </c>
      <c r="C83" s="84">
        <v>6</v>
      </c>
      <c r="D83" s="122">
        <v>0.0023244517684271773</v>
      </c>
      <c r="E83" s="122">
        <v>2.562509146573446</v>
      </c>
      <c r="F83" s="84" t="s">
        <v>3646</v>
      </c>
      <c r="G83" s="84" t="b">
        <v>0</v>
      </c>
      <c r="H83" s="84" t="b">
        <v>0</v>
      </c>
      <c r="I83" s="84" t="b">
        <v>0</v>
      </c>
      <c r="J83" s="84" t="b">
        <v>0</v>
      </c>
      <c r="K83" s="84" t="b">
        <v>0</v>
      </c>
      <c r="L83" s="84" t="b">
        <v>0</v>
      </c>
    </row>
    <row r="84" spans="1:12" ht="15">
      <c r="A84" s="84" t="s">
        <v>2751</v>
      </c>
      <c r="B84" s="84" t="s">
        <v>2747</v>
      </c>
      <c r="C84" s="84">
        <v>5</v>
      </c>
      <c r="D84" s="122">
        <v>0.002029285971259551</v>
      </c>
      <c r="E84" s="122">
        <v>2.1445093439724405</v>
      </c>
      <c r="F84" s="84" t="s">
        <v>3646</v>
      </c>
      <c r="G84" s="84" t="b">
        <v>0</v>
      </c>
      <c r="H84" s="84" t="b">
        <v>0</v>
      </c>
      <c r="I84" s="84" t="b">
        <v>0</v>
      </c>
      <c r="J84" s="84" t="b">
        <v>0</v>
      </c>
      <c r="K84" s="84" t="b">
        <v>0</v>
      </c>
      <c r="L84" s="84" t="b">
        <v>0</v>
      </c>
    </row>
    <row r="85" spans="1:12" ht="15">
      <c r="A85" s="84" t="s">
        <v>3197</v>
      </c>
      <c r="B85" s="84" t="s">
        <v>3182</v>
      </c>
      <c r="C85" s="84">
        <v>5</v>
      </c>
      <c r="D85" s="122">
        <v>0.002029285971259551</v>
      </c>
      <c r="E85" s="122">
        <v>2.2346859743215286</v>
      </c>
      <c r="F85" s="84" t="s">
        <v>3646</v>
      </c>
      <c r="G85" s="84" t="b">
        <v>1</v>
      </c>
      <c r="H85" s="84" t="b">
        <v>0</v>
      </c>
      <c r="I85" s="84" t="b">
        <v>0</v>
      </c>
      <c r="J85" s="84" t="b">
        <v>0</v>
      </c>
      <c r="K85" s="84" t="b">
        <v>0</v>
      </c>
      <c r="L85" s="84" t="b">
        <v>0</v>
      </c>
    </row>
    <row r="86" spans="1:12" ht="15">
      <c r="A86" s="84" t="s">
        <v>302</v>
      </c>
      <c r="B86" s="84" t="s">
        <v>2716</v>
      </c>
      <c r="C86" s="84">
        <v>5</v>
      </c>
      <c r="D86" s="122">
        <v>0.002029285971259551</v>
      </c>
      <c r="E86" s="122">
        <v>1.4516134873486148</v>
      </c>
      <c r="F86" s="84" t="s">
        <v>3646</v>
      </c>
      <c r="G86" s="84" t="b">
        <v>0</v>
      </c>
      <c r="H86" s="84" t="b">
        <v>0</v>
      </c>
      <c r="I86" s="84" t="b">
        <v>0</v>
      </c>
      <c r="J86" s="84" t="b">
        <v>0</v>
      </c>
      <c r="K86" s="84" t="b">
        <v>0</v>
      </c>
      <c r="L86" s="84" t="b">
        <v>0</v>
      </c>
    </row>
    <row r="87" spans="1:12" ht="15">
      <c r="A87" s="84" t="s">
        <v>3261</v>
      </c>
      <c r="B87" s="84" t="s">
        <v>296</v>
      </c>
      <c r="C87" s="84">
        <v>5</v>
      </c>
      <c r="D87" s="122">
        <v>0.002029285971259551</v>
      </c>
      <c r="E87" s="122">
        <v>2.6496593222923464</v>
      </c>
      <c r="F87" s="84" t="s">
        <v>3646</v>
      </c>
      <c r="G87" s="84" t="b">
        <v>0</v>
      </c>
      <c r="H87" s="84" t="b">
        <v>0</v>
      </c>
      <c r="I87" s="84" t="b">
        <v>0</v>
      </c>
      <c r="J87" s="84" t="b">
        <v>0</v>
      </c>
      <c r="K87" s="84" t="b">
        <v>0</v>
      </c>
      <c r="L87" s="84" t="b">
        <v>0</v>
      </c>
    </row>
    <row r="88" spans="1:12" ht="15">
      <c r="A88" s="84" t="s">
        <v>3225</v>
      </c>
      <c r="B88" s="84" t="s">
        <v>2716</v>
      </c>
      <c r="C88" s="84">
        <v>5</v>
      </c>
      <c r="D88" s="122">
        <v>0.002029285971259551</v>
      </c>
      <c r="E88" s="122">
        <v>1.606515447334358</v>
      </c>
      <c r="F88" s="84" t="s">
        <v>3646</v>
      </c>
      <c r="G88" s="84" t="b">
        <v>0</v>
      </c>
      <c r="H88" s="84" t="b">
        <v>0</v>
      </c>
      <c r="I88" s="84" t="b">
        <v>0</v>
      </c>
      <c r="J88" s="84" t="b">
        <v>0</v>
      </c>
      <c r="K88" s="84" t="b">
        <v>0</v>
      </c>
      <c r="L88" s="84" t="b">
        <v>0</v>
      </c>
    </row>
    <row r="89" spans="1:12" ht="15">
      <c r="A89" s="84" t="s">
        <v>2716</v>
      </c>
      <c r="B89" s="84" t="s">
        <v>2787</v>
      </c>
      <c r="C89" s="84">
        <v>5</v>
      </c>
      <c r="D89" s="122">
        <v>0.002029285971259551</v>
      </c>
      <c r="E89" s="122">
        <v>1.4180764721187091</v>
      </c>
      <c r="F89" s="84" t="s">
        <v>3646</v>
      </c>
      <c r="G89" s="84" t="b">
        <v>0</v>
      </c>
      <c r="H89" s="84" t="b">
        <v>0</v>
      </c>
      <c r="I89" s="84" t="b">
        <v>0</v>
      </c>
      <c r="J89" s="84" t="b">
        <v>0</v>
      </c>
      <c r="K89" s="84" t="b">
        <v>0</v>
      </c>
      <c r="L89" s="84" t="b">
        <v>0</v>
      </c>
    </row>
    <row r="90" spans="1:12" ht="15">
      <c r="A90" s="84" t="s">
        <v>3262</v>
      </c>
      <c r="B90" s="84" t="s">
        <v>3188</v>
      </c>
      <c r="C90" s="84">
        <v>5</v>
      </c>
      <c r="D90" s="122">
        <v>0.002029285971259551</v>
      </c>
      <c r="E90" s="122">
        <v>2.5625091465734466</v>
      </c>
      <c r="F90" s="84" t="s">
        <v>3646</v>
      </c>
      <c r="G90" s="84" t="b">
        <v>0</v>
      </c>
      <c r="H90" s="84" t="b">
        <v>0</v>
      </c>
      <c r="I90" s="84" t="b">
        <v>0</v>
      </c>
      <c r="J90" s="84" t="b">
        <v>0</v>
      </c>
      <c r="K90" s="84" t="b">
        <v>0</v>
      </c>
      <c r="L90" s="84" t="b">
        <v>0</v>
      </c>
    </row>
    <row r="91" spans="1:12" ht="15">
      <c r="A91" s="84" t="s">
        <v>3226</v>
      </c>
      <c r="B91" s="84" t="s">
        <v>3236</v>
      </c>
      <c r="C91" s="84">
        <v>5</v>
      </c>
      <c r="D91" s="122">
        <v>0.002029285971259551</v>
      </c>
      <c r="E91" s="122">
        <v>2.6796225456697895</v>
      </c>
      <c r="F91" s="84" t="s">
        <v>3646</v>
      </c>
      <c r="G91" s="84" t="b">
        <v>0</v>
      </c>
      <c r="H91" s="84" t="b">
        <v>0</v>
      </c>
      <c r="I91" s="84" t="b">
        <v>0</v>
      </c>
      <c r="J91" s="84" t="b">
        <v>0</v>
      </c>
      <c r="K91" s="84" t="b">
        <v>0</v>
      </c>
      <c r="L91" s="84" t="b">
        <v>0</v>
      </c>
    </row>
    <row r="92" spans="1:12" ht="15">
      <c r="A92" s="84" t="s">
        <v>3263</v>
      </c>
      <c r="B92" s="84" t="s">
        <v>3264</v>
      </c>
      <c r="C92" s="84">
        <v>5</v>
      </c>
      <c r="D92" s="122">
        <v>0.002029285971259551</v>
      </c>
      <c r="E92" s="122">
        <v>2.904931827395653</v>
      </c>
      <c r="F92" s="84" t="s">
        <v>3646</v>
      </c>
      <c r="G92" s="84" t="b">
        <v>0</v>
      </c>
      <c r="H92" s="84" t="b">
        <v>0</v>
      </c>
      <c r="I92" s="84" t="b">
        <v>0</v>
      </c>
      <c r="J92" s="84" t="b">
        <v>0</v>
      </c>
      <c r="K92" s="84" t="b">
        <v>0</v>
      </c>
      <c r="L92" s="84" t="b">
        <v>0</v>
      </c>
    </row>
    <row r="93" spans="1:12" ht="15">
      <c r="A93" s="84" t="s">
        <v>3264</v>
      </c>
      <c r="B93" s="84" t="s">
        <v>3265</v>
      </c>
      <c r="C93" s="84">
        <v>5</v>
      </c>
      <c r="D93" s="122">
        <v>0.002029285971259551</v>
      </c>
      <c r="E93" s="122">
        <v>2.904931827395653</v>
      </c>
      <c r="F93" s="84" t="s">
        <v>3646</v>
      </c>
      <c r="G93" s="84" t="b">
        <v>0</v>
      </c>
      <c r="H93" s="84" t="b">
        <v>0</v>
      </c>
      <c r="I93" s="84" t="b">
        <v>0</v>
      </c>
      <c r="J93" s="84" t="b">
        <v>0</v>
      </c>
      <c r="K93" s="84" t="b">
        <v>0</v>
      </c>
      <c r="L93" s="84" t="b">
        <v>0</v>
      </c>
    </row>
    <row r="94" spans="1:12" ht="15">
      <c r="A94" s="84" t="s">
        <v>3265</v>
      </c>
      <c r="B94" s="84" t="s">
        <v>3167</v>
      </c>
      <c r="C94" s="84">
        <v>5</v>
      </c>
      <c r="D94" s="122">
        <v>0.002029285971259551</v>
      </c>
      <c r="E94" s="122">
        <v>2.3028718360676903</v>
      </c>
      <c r="F94" s="84" t="s">
        <v>3646</v>
      </c>
      <c r="G94" s="84" t="b">
        <v>0</v>
      </c>
      <c r="H94" s="84" t="b">
        <v>0</v>
      </c>
      <c r="I94" s="84" t="b">
        <v>0</v>
      </c>
      <c r="J94" s="84" t="b">
        <v>0</v>
      </c>
      <c r="K94" s="84" t="b">
        <v>0</v>
      </c>
      <c r="L94" s="84" t="b">
        <v>0</v>
      </c>
    </row>
    <row r="95" spans="1:12" ht="15">
      <c r="A95" s="84" t="s">
        <v>3167</v>
      </c>
      <c r="B95" s="84" t="s">
        <v>3238</v>
      </c>
      <c r="C95" s="84">
        <v>5</v>
      </c>
      <c r="D95" s="122">
        <v>0.002029285971259551</v>
      </c>
      <c r="E95" s="122">
        <v>2.223690590020065</v>
      </c>
      <c r="F95" s="84" t="s">
        <v>3646</v>
      </c>
      <c r="G95" s="84" t="b">
        <v>0</v>
      </c>
      <c r="H95" s="84" t="b">
        <v>0</v>
      </c>
      <c r="I95" s="84" t="b">
        <v>0</v>
      </c>
      <c r="J95" s="84" t="b">
        <v>0</v>
      </c>
      <c r="K95" s="84" t="b">
        <v>0</v>
      </c>
      <c r="L95" s="84" t="b">
        <v>0</v>
      </c>
    </row>
    <row r="96" spans="1:12" ht="15">
      <c r="A96" s="84" t="s">
        <v>3238</v>
      </c>
      <c r="B96" s="84" t="s">
        <v>3167</v>
      </c>
      <c r="C96" s="84">
        <v>5</v>
      </c>
      <c r="D96" s="122">
        <v>0.002029285971259551</v>
      </c>
      <c r="E96" s="122">
        <v>2.223690590020065</v>
      </c>
      <c r="F96" s="84" t="s">
        <v>3646</v>
      </c>
      <c r="G96" s="84" t="b">
        <v>0</v>
      </c>
      <c r="H96" s="84" t="b">
        <v>0</v>
      </c>
      <c r="I96" s="84" t="b">
        <v>0</v>
      </c>
      <c r="J96" s="84" t="b">
        <v>0</v>
      </c>
      <c r="K96" s="84" t="b">
        <v>0</v>
      </c>
      <c r="L96" s="84" t="b">
        <v>0</v>
      </c>
    </row>
    <row r="97" spans="1:12" ht="15">
      <c r="A97" s="84" t="s">
        <v>3194</v>
      </c>
      <c r="B97" s="84" t="s">
        <v>3266</v>
      </c>
      <c r="C97" s="84">
        <v>5</v>
      </c>
      <c r="D97" s="122">
        <v>0.002029285971259551</v>
      </c>
      <c r="E97" s="122">
        <v>2.6039018317316716</v>
      </c>
      <c r="F97" s="84" t="s">
        <v>3646</v>
      </c>
      <c r="G97" s="84" t="b">
        <v>0</v>
      </c>
      <c r="H97" s="84" t="b">
        <v>0</v>
      </c>
      <c r="I97" s="84" t="b">
        <v>0</v>
      </c>
      <c r="J97" s="84" t="b">
        <v>0</v>
      </c>
      <c r="K97" s="84" t="b">
        <v>0</v>
      </c>
      <c r="L97" s="84" t="b">
        <v>0</v>
      </c>
    </row>
    <row r="98" spans="1:12" ht="15">
      <c r="A98" s="84" t="s">
        <v>3266</v>
      </c>
      <c r="B98" s="84" t="s">
        <v>3167</v>
      </c>
      <c r="C98" s="84">
        <v>5</v>
      </c>
      <c r="D98" s="122">
        <v>0.002029285971259551</v>
      </c>
      <c r="E98" s="122">
        <v>2.3028718360676903</v>
      </c>
      <c r="F98" s="84" t="s">
        <v>3646</v>
      </c>
      <c r="G98" s="84" t="b">
        <v>0</v>
      </c>
      <c r="H98" s="84" t="b">
        <v>0</v>
      </c>
      <c r="I98" s="84" t="b">
        <v>0</v>
      </c>
      <c r="J98" s="84" t="b">
        <v>0</v>
      </c>
      <c r="K98" s="84" t="b">
        <v>0</v>
      </c>
      <c r="L98" s="84" t="b">
        <v>0</v>
      </c>
    </row>
    <row r="99" spans="1:12" ht="15">
      <c r="A99" s="84" t="s">
        <v>3167</v>
      </c>
      <c r="B99" s="84" t="s">
        <v>3267</v>
      </c>
      <c r="C99" s="84">
        <v>5</v>
      </c>
      <c r="D99" s="122">
        <v>0.002029285971259551</v>
      </c>
      <c r="E99" s="122">
        <v>2.3028718360676903</v>
      </c>
      <c r="F99" s="84" t="s">
        <v>3646</v>
      </c>
      <c r="G99" s="84" t="b">
        <v>0</v>
      </c>
      <c r="H99" s="84" t="b">
        <v>0</v>
      </c>
      <c r="I99" s="84" t="b">
        <v>0</v>
      </c>
      <c r="J99" s="84" t="b">
        <v>0</v>
      </c>
      <c r="K99" s="84" t="b">
        <v>0</v>
      </c>
      <c r="L99" s="84" t="b">
        <v>0</v>
      </c>
    </row>
    <row r="100" spans="1:12" ht="15">
      <c r="A100" s="84" t="s">
        <v>3267</v>
      </c>
      <c r="B100" s="84" t="s">
        <v>3167</v>
      </c>
      <c r="C100" s="84">
        <v>5</v>
      </c>
      <c r="D100" s="122">
        <v>0.002029285971259551</v>
      </c>
      <c r="E100" s="122">
        <v>2.3028718360676903</v>
      </c>
      <c r="F100" s="84" t="s">
        <v>3646</v>
      </c>
      <c r="G100" s="84" t="b">
        <v>0</v>
      </c>
      <c r="H100" s="84" t="b">
        <v>0</v>
      </c>
      <c r="I100" s="84" t="b">
        <v>0</v>
      </c>
      <c r="J100" s="84" t="b">
        <v>0</v>
      </c>
      <c r="K100" s="84" t="b">
        <v>0</v>
      </c>
      <c r="L100" s="84" t="b">
        <v>0</v>
      </c>
    </row>
    <row r="101" spans="1:12" ht="15">
      <c r="A101" s="84" t="s">
        <v>3194</v>
      </c>
      <c r="B101" s="84" t="s">
        <v>2716</v>
      </c>
      <c r="C101" s="84">
        <v>5</v>
      </c>
      <c r="D101" s="122">
        <v>0.002029285971259551</v>
      </c>
      <c r="E101" s="122">
        <v>1.4516134873486148</v>
      </c>
      <c r="F101" s="84" t="s">
        <v>3646</v>
      </c>
      <c r="G101" s="84" t="b">
        <v>0</v>
      </c>
      <c r="H101" s="84" t="b">
        <v>0</v>
      </c>
      <c r="I101" s="84" t="b">
        <v>0</v>
      </c>
      <c r="J101" s="84" t="b">
        <v>0</v>
      </c>
      <c r="K101" s="84" t="b">
        <v>0</v>
      </c>
      <c r="L101" s="84" t="b">
        <v>0</v>
      </c>
    </row>
    <row r="102" spans="1:12" ht="15">
      <c r="A102" s="84" t="s">
        <v>296</v>
      </c>
      <c r="B102" s="84" t="s">
        <v>2746</v>
      </c>
      <c r="C102" s="84">
        <v>4</v>
      </c>
      <c r="D102" s="122">
        <v>0.0017137456577234437</v>
      </c>
      <c r="E102" s="122">
        <v>1.8028413018838159</v>
      </c>
      <c r="F102" s="84" t="s">
        <v>3646</v>
      </c>
      <c r="G102" s="84" t="b">
        <v>0</v>
      </c>
      <c r="H102" s="84" t="b">
        <v>0</v>
      </c>
      <c r="I102" s="84" t="b">
        <v>0</v>
      </c>
      <c r="J102" s="84" t="b">
        <v>0</v>
      </c>
      <c r="K102" s="84" t="b">
        <v>0</v>
      </c>
      <c r="L102" s="84" t="b">
        <v>0</v>
      </c>
    </row>
    <row r="103" spans="1:12" ht="15">
      <c r="A103" s="84" t="s">
        <v>3182</v>
      </c>
      <c r="B103" s="84" t="s">
        <v>3195</v>
      </c>
      <c r="C103" s="84">
        <v>4</v>
      </c>
      <c r="D103" s="122">
        <v>0.0017137456577234437</v>
      </c>
      <c r="E103" s="122">
        <v>2.105591277942071</v>
      </c>
      <c r="F103" s="84" t="s">
        <v>3646</v>
      </c>
      <c r="G103" s="84" t="b">
        <v>0</v>
      </c>
      <c r="H103" s="84" t="b">
        <v>0</v>
      </c>
      <c r="I103" s="84" t="b">
        <v>0</v>
      </c>
      <c r="J103" s="84" t="b">
        <v>0</v>
      </c>
      <c r="K103" s="84" t="b">
        <v>0</v>
      </c>
      <c r="L103" s="84" t="b">
        <v>0</v>
      </c>
    </row>
    <row r="104" spans="1:12" ht="15">
      <c r="A104" s="84" t="s">
        <v>2725</v>
      </c>
      <c r="B104" s="84" t="s">
        <v>3228</v>
      </c>
      <c r="C104" s="84">
        <v>4</v>
      </c>
      <c r="D104" s="122">
        <v>0.0017137456577234437</v>
      </c>
      <c r="E104" s="122">
        <v>2.3864178875177653</v>
      </c>
      <c r="F104" s="84" t="s">
        <v>3646</v>
      </c>
      <c r="G104" s="84" t="b">
        <v>0</v>
      </c>
      <c r="H104" s="84" t="b">
        <v>1</v>
      </c>
      <c r="I104" s="84" t="b">
        <v>0</v>
      </c>
      <c r="J104" s="84" t="b">
        <v>0</v>
      </c>
      <c r="K104" s="84" t="b">
        <v>0</v>
      </c>
      <c r="L104" s="84" t="b">
        <v>0</v>
      </c>
    </row>
    <row r="105" spans="1:12" ht="15">
      <c r="A105" s="84" t="s">
        <v>3248</v>
      </c>
      <c r="B105" s="84" t="s">
        <v>3280</v>
      </c>
      <c r="C105" s="84">
        <v>4</v>
      </c>
      <c r="D105" s="122">
        <v>0.0017137456577234437</v>
      </c>
      <c r="E105" s="122">
        <v>2.904931827395653</v>
      </c>
      <c r="F105" s="84" t="s">
        <v>3646</v>
      </c>
      <c r="G105" s="84" t="b">
        <v>1</v>
      </c>
      <c r="H105" s="84" t="b">
        <v>0</v>
      </c>
      <c r="I105" s="84" t="b">
        <v>0</v>
      </c>
      <c r="J105" s="84" t="b">
        <v>0</v>
      </c>
      <c r="K105" s="84" t="b">
        <v>0</v>
      </c>
      <c r="L105" s="84" t="b">
        <v>0</v>
      </c>
    </row>
    <row r="106" spans="1:12" ht="15">
      <c r="A106" s="84" t="s">
        <v>3280</v>
      </c>
      <c r="B106" s="84" t="s">
        <v>343</v>
      </c>
      <c r="C106" s="84">
        <v>4</v>
      </c>
      <c r="D106" s="122">
        <v>0.0017137456577234437</v>
      </c>
      <c r="E106" s="122">
        <v>2.0475993309643843</v>
      </c>
      <c r="F106" s="84" t="s">
        <v>3646</v>
      </c>
      <c r="G106" s="84" t="b">
        <v>0</v>
      </c>
      <c r="H106" s="84" t="b">
        <v>0</v>
      </c>
      <c r="I106" s="84" t="b">
        <v>0</v>
      </c>
      <c r="J106" s="84" t="b">
        <v>0</v>
      </c>
      <c r="K106" s="84" t="b">
        <v>0</v>
      </c>
      <c r="L106" s="84" t="b">
        <v>0</v>
      </c>
    </row>
    <row r="107" spans="1:12" ht="15">
      <c r="A107" s="84" t="s">
        <v>343</v>
      </c>
      <c r="B107" s="84" t="s">
        <v>3281</v>
      </c>
      <c r="C107" s="84">
        <v>4</v>
      </c>
      <c r="D107" s="122">
        <v>0.0017137456577234437</v>
      </c>
      <c r="E107" s="122">
        <v>2.0475993309643843</v>
      </c>
      <c r="F107" s="84" t="s">
        <v>3646</v>
      </c>
      <c r="G107" s="84" t="b">
        <v>0</v>
      </c>
      <c r="H107" s="84" t="b">
        <v>0</v>
      </c>
      <c r="I107" s="84" t="b">
        <v>0</v>
      </c>
      <c r="J107" s="84" t="b">
        <v>0</v>
      </c>
      <c r="K107" s="84" t="b">
        <v>0</v>
      </c>
      <c r="L107" s="84" t="b">
        <v>0</v>
      </c>
    </row>
    <row r="108" spans="1:12" ht="15">
      <c r="A108" s="84" t="s">
        <v>3249</v>
      </c>
      <c r="B108" s="84" t="s">
        <v>3211</v>
      </c>
      <c r="C108" s="84">
        <v>4</v>
      </c>
      <c r="D108" s="122">
        <v>0.0017137456577234437</v>
      </c>
      <c r="E108" s="122">
        <v>2.6039018317316716</v>
      </c>
      <c r="F108" s="84" t="s">
        <v>3646</v>
      </c>
      <c r="G108" s="84" t="b">
        <v>0</v>
      </c>
      <c r="H108" s="84" t="b">
        <v>0</v>
      </c>
      <c r="I108" s="84" t="b">
        <v>0</v>
      </c>
      <c r="J108" s="84" t="b">
        <v>0</v>
      </c>
      <c r="K108" s="84" t="b">
        <v>0</v>
      </c>
      <c r="L108" s="84" t="b">
        <v>0</v>
      </c>
    </row>
    <row r="109" spans="1:12" ht="15">
      <c r="A109" s="84" t="s">
        <v>3211</v>
      </c>
      <c r="B109" s="84" t="s">
        <v>3283</v>
      </c>
      <c r="C109" s="84">
        <v>4</v>
      </c>
      <c r="D109" s="122">
        <v>0.0017137456577234437</v>
      </c>
      <c r="E109" s="122">
        <v>2.904931827395653</v>
      </c>
      <c r="F109" s="84" t="s">
        <v>3646</v>
      </c>
      <c r="G109" s="84" t="b">
        <v>0</v>
      </c>
      <c r="H109" s="84" t="b">
        <v>0</v>
      </c>
      <c r="I109" s="84" t="b">
        <v>0</v>
      </c>
      <c r="J109" s="84" t="b">
        <v>0</v>
      </c>
      <c r="K109" s="84" t="b">
        <v>0</v>
      </c>
      <c r="L109" s="84" t="b">
        <v>0</v>
      </c>
    </row>
    <row r="110" spans="1:12" ht="15">
      <c r="A110" s="84" t="s">
        <v>3283</v>
      </c>
      <c r="B110" s="84" t="s">
        <v>3231</v>
      </c>
      <c r="C110" s="84">
        <v>4</v>
      </c>
      <c r="D110" s="122">
        <v>0.0017137456577234437</v>
      </c>
      <c r="E110" s="122">
        <v>2.8257505813480277</v>
      </c>
      <c r="F110" s="84" t="s">
        <v>3646</v>
      </c>
      <c r="G110" s="84" t="b">
        <v>0</v>
      </c>
      <c r="H110" s="84" t="b">
        <v>0</v>
      </c>
      <c r="I110" s="84" t="b">
        <v>0</v>
      </c>
      <c r="J110" s="84" t="b">
        <v>0</v>
      </c>
      <c r="K110" s="84" t="b">
        <v>0</v>
      </c>
      <c r="L110" s="84" t="b">
        <v>0</v>
      </c>
    </row>
    <row r="111" spans="1:12" ht="15">
      <c r="A111" s="84" t="s">
        <v>3231</v>
      </c>
      <c r="B111" s="84" t="s">
        <v>3211</v>
      </c>
      <c r="C111" s="84">
        <v>4</v>
      </c>
      <c r="D111" s="122">
        <v>0.0017137456577234437</v>
      </c>
      <c r="E111" s="122">
        <v>2.5247205856840464</v>
      </c>
      <c r="F111" s="84" t="s">
        <v>3646</v>
      </c>
      <c r="G111" s="84" t="b">
        <v>0</v>
      </c>
      <c r="H111" s="84" t="b">
        <v>0</v>
      </c>
      <c r="I111" s="84" t="b">
        <v>0</v>
      </c>
      <c r="J111" s="84" t="b">
        <v>0</v>
      </c>
      <c r="K111" s="84" t="b">
        <v>0</v>
      </c>
      <c r="L111" s="84" t="b">
        <v>0</v>
      </c>
    </row>
    <row r="112" spans="1:12" ht="15">
      <c r="A112" s="84" t="s">
        <v>3181</v>
      </c>
      <c r="B112" s="84" t="s">
        <v>3290</v>
      </c>
      <c r="C112" s="84">
        <v>4</v>
      </c>
      <c r="D112" s="122">
        <v>0.0017137456577234437</v>
      </c>
      <c r="E112" s="122">
        <v>2.42781057267599</v>
      </c>
      <c r="F112" s="84" t="s">
        <v>3646</v>
      </c>
      <c r="G112" s="84" t="b">
        <v>0</v>
      </c>
      <c r="H112" s="84" t="b">
        <v>0</v>
      </c>
      <c r="I112" s="84" t="b">
        <v>0</v>
      </c>
      <c r="J112" s="84" t="b">
        <v>0</v>
      </c>
      <c r="K112" s="84" t="b">
        <v>0</v>
      </c>
      <c r="L112" s="84" t="b">
        <v>0</v>
      </c>
    </row>
    <row r="113" spans="1:12" ht="15">
      <c r="A113" s="84" t="s">
        <v>3214</v>
      </c>
      <c r="B113" s="84" t="s">
        <v>343</v>
      </c>
      <c r="C113" s="84">
        <v>4</v>
      </c>
      <c r="D113" s="122">
        <v>0.0017137456577234437</v>
      </c>
      <c r="E113" s="122">
        <v>1.746569335300403</v>
      </c>
      <c r="F113" s="84" t="s">
        <v>3646</v>
      </c>
      <c r="G113" s="84" t="b">
        <v>0</v>
      </c>
      <c r="H113" s="84" t="b">
        <v>0</v>
      </c>
      <c r="I113" s="84" t="b">
        <v>0</v>
      </c>
      <c r="J113" s="84" t="b">
        <v>0</v>
      </c>
      <c r="K113" s="84" t="b">
        <v>0</v>
      </c>
      <c r="L113" s="84" t="b">
        <v>0</v>
      </c>
    </row>
    <row r="114" spans="1:12" ht="15">
      <c r="A114" s="84" t="s">
        <v>343</v>
      </c>
      <c r="B114" s="84" t="s">
        <v>3256</v>
      </c>
      <c r="C114" s="84">
        <v>4</v>
      </c>
      <c r="D114" s="122">
        <v>0.0017137456577234437</v>
      </c>
      <c r="E114" s="122">
        <v>1.9506893179563278</v>
      </c>
      <c r="F114" s="84" t="s">
        <v>3646</v>
      </c>
      <c r="G114" s="84" t="b">
        <v>0</v>
      </c>
      <c r="H114" s="84" t="b">
        <v>0</v>
      </c>
      <c r="I114" s="84" t="b">
        <v>0</v>
      </c>
      <c r="J114" s="84" t="b">
        <v>0</v>
      </c>
      <c r="K114" s="84" t="b">
        <v>0</v>
      </c>
      <c r="L114" s="84" t="b">
        <v>0</v>
      </c>
    </row>
    <row r="115" spans="1:12" ht="15">
      <c r="A115" s="84" t="s">
        <v>3256</v>
      </c>
      <c r="B115" s="84" t="s">
        <v>3297</v>
      </c>
      <c r="C115" s="84">
        <v>4</v>
      </c>
      <c r="D115" s="122">
        <v>0.0017137456577234437</v>
      </c>
      <c r="E115" s="122">
        <v>2.904931827395653</v>
      </c>
      <c r="F115" s="84" t="s">
        <v>3646</v>
      </c>
      <c r="G115" s="84" t="b">
        <v>0</v>
      </c>
      <c r="H115" s="84" t="b">
        <v>0</v>
      </c>
      <c r="I115" s="84" t="b">
        <v>0</v>
      </c>
      <c r="J115" s="84" t="b">
        <v>1</v>
      </c>
      <c r="K115" s="84" t="b">
        <v>0</v>
      </c>
      <c r="L115" s="84" t="b">
        <v>0</v>
      </c>
    </row>
    <row r="116" spans="1:12" ht="15">
      <c r="A116" s="84" t="s">
        <v>3297</v>
      </c>
      <c r="B116" s="84" t="s">
        <v>3298</v>
      </c>
      <c r="C116" s="84">
        <v>4</v>
      </c>
      <c r="D116" s="122">
        <v>0.0017137456577234437</v>
      </c>
      <c r="E116" s="122">
        <v>3.001841840403709</v>
      </c>
      <c r="F116" s="84" t="s">
        <v>3646</v>
      </c>
      <c r="G116" s="84" t="b">
        <v>1</v>
      </c>
      <c r="H116" s="84" t="b">
        <v>0</v>
      </c>
      <c r="I116" s="84" t="b">
        <v>0</v>
      </c>
      <c r="J116" s="84" t="b">
        <v>0</v>
      </c>
      <c r="K116" s="84" t="b">
        <v>0</v>
      </c>
      <c r="L116" s="84" t="b">
        <v>0</v>
      </c>
    </row>
    <row r="117" spans="1:12" ht="15">
      <c r="A117" s="84" t="s">
        <v>3298</v>
      </c>
      <c r="B117" s="84" t="s">
        <v>3257</v>
      </c>
      <c r="C117" s="84">
        <v>4</v>
      </c>
      <c r="D117" s="122">
        <v>0.0017137456577234437</v>
      </c>
      <c r="E117" s="122">
        <v>2.904931827395653</v>
      </c>
      <c r="F117" s="84" t="s">
        <v>3646</v>
      </c>
      <c r="G117" s="84" t="b">
        <v>0</v>
      </c>
      <c r="H117" s="84" t="b">
        <v>0</v>
      </c>
      <c r="I117" s="84" t="b">
        <v>0</v>
      </c>
      <c r="J117" s="84" t="b">
        <v>0</v>
      </c>
      <c r="K117" s="84" t="b">
        <v>0</v>
      </c>
      <c r="L117" s="84" t="b">
        <v>0</v>
      </c>
    </row>
    <row r="118" spans="1:12" ht="15">
      <c r="A118" s="84" t="s">
        <v>3257</v>
      </c>
      <c r="B118" s="84" t="s">
        <v>2726</v>
      </c>
      <c r="C118" s="84">
        <v>4</v>
      </c>
      <c r="D118" s="122">
        <v>0.0017137456577234437</v>
      </c>
      <c r="E118" s="122">
        <v>2.46559913356539</v>
      </c>
      <c r="F118" s="84" t="s">
        <v>3646</v>
      </c>
      <c r="G118" s="84" t="b">
        <v>0</v>
      </c>
      <c r="H118" s="84" t="b">
        <v>0</v>
      </c>
      <c r="I118" s="84" t="b">
        <v>0</v>
      </c>
      <c r="J118" s="84" t="b">
        <v>0</v>
      </c>
      <c r="K118" s="84" t="b">
        <v>0</v>
      </c>
      <c r="L118" s="84" t="b">
        <v>0</v>
      </c>
    </row>
    <row r="119" spans="1:12" ht="15">
      <c r="A119" s="84" t="s">
        <v>268</v>
      </c>
      <c r="B119" s="84" t="s">
        <v>2766</v>
      </c>
      <c r="C119" s="84">
        <v>4</v>
      </c>
      <c r="D119" s="122">
        <v>0.0017137456577234437</v>
      </c>
      <c r="E119" s="122">
        <v>0.898465785146421</v>
      </c>
      <c r="F119" s="84" t="s">
        <v>3646</v>
      </c>
      <c r="G119" s="84" t="b">
        <v>0</v>
      </c>
      <c r="H119" s="84" t="b">
        <v>0</v>
      </c>
      <c r="I119" s="84" t="b">
        <v>0</v>
      </c>
      <c r="J119" s="84" t="b">
        <v>0</v>
      </c>
      <c r="K119" s="84" t="b">
        <v>0</v>
      </c>
      <c r="L119" s="84" t="b">
        <v>0</v>
      </c>
    </row>
    <row r="120" spans="1:12" ht="15">
      <c r="A120" s="84" t="s">
        <v>267</v>
      </c>
      <c r="B120" s="84" t="s">
        <v>2724</v>
      </c>
      <c r="C120" s="84">
        <v>4</v>
      </c>
      <c r="D120" s="122">
        <v>0.0017137456577234437</v>
      </c>
      <c r="E120" s="122">
        <v>2.4577737960534334</v>
      </c>
      <c r="F120" s="84" t="s">
        <v>3646</v>
      </c>
      <c r="G120" s="84" t="b">
        <v>0</v>
      </c>
      <c r="H120" s="84" t="b">
        <v>0</v>
      </c>
      <c r="I120" s="84" t="b">
        <v>0</v>
      </c>
      <c r="J120" s="84" t="b">
        <v>0</v>
      </c>
      <c r="K120" s="84" t="b">
        <v>0</v>
      </c>
      <c r="L120" s="84" t="b">
        <v>0</v>
      </c>
    </row>
    <row r="121" spans="1:12" ht="15">
      <c r="A121" s="84" t="s">
        <v>2724</v>
      </c>
      <c r="B121" s="84" t="s">
        <v>3302</v>
      </c>
      <c r="C121" s="84">
        <v>4</v>
      </c>
      <c r="D121" s="122">
        <v>0.0017137456577234437</v>
      </c>
      <c r="E121" s="122">
        <v>2.4577737960534334</v>
      </c>
      <c r="F121" s="84" t="s">
        <v>3646</v>
      </c>
      <c r="G121" s="84" t="b">
        <v>0</v>
      </c>
      <c r="H121" s="84" t="b">
        <v>0</v>
      </c>
      <c r="I121" s="84" t="b">
        <v>0</v>
      </c>
      <c r="J121" s="84" t="b">
        <v>0</v>
      </c>
      <c r="K121" s="84" t="b">
        <v>0</v>
      </c>
      <c r="L121" s="84" t="b">
        <v>0</v>
      </c>
    </row>
    <row r="122" spans="1:12" ht="15">
      <c r="A122" s="84" t="s">
        <v>2750</v>
      </c>
      <c r="B122" s="84" t="s">
        <v>2751</v>
      </c>
      <c r="C122" s="84">
        <v>4</v>
      </c>
      <c r="D122" s="122">
        <v>0.0017137456577234437</v>
      </c>
      <c r="E122" s="122">
        <v>2.348629326628365</v>
      </c>
      <c r="F122" s="84" t="s">
        <v>3646</v>
      </c>
      <c r="G122" s="84" t="b">
        <v>0</v>
      </c>
      <c r="H122" s="84" t="b">
        <v>0</v>
      </c>
      <c r="I122" s="84" t="b">
        <v>0</v>
      </c>
      <c r="J122" s="84" t="b">
        <v>0</v>
      </c>
      <c r="K122" s="84" t="b">
        <v>0</v>
      </c>
      <c r="L122" s="84" t="b">
        <v>0</v>
      </c>
    </row>
    <row r="123" spans="1:12" ht="15">
      <c r="A123" s="84" t="s">
        <v>2747</v>
      </c>
      <c r="B123" s="84" t="s">
        <v>2752</v>
      </c>
      <c r="C123" s="84">
        <v>4</v>
      </c>
      <c r="D123" s="122">
        <v>0.0017137456577234437</v>
      </c>
      <c r="E123" s="122">
        <v>2.5247205856840464</v>
      </c>
      <c r="F123" s="84" t="s">
        <v>3646</v>
      </c>
      <c r="G123" s="84" t="b">
        <v>0</v>
      </c>
      <c r="H123" s="84" t="b">
        <v>0</v>
      </c>
      <c r="I123" s="84" t="b">
        <v>0</v>
      </c>
      <c r="J123" s="84" t="b">
        <v>0</v>
      </c>
      <c r="K123" s="84" t="b">
        <v>0</v>
      </c>
      <c r="L123" s="84" t="b">
        <v>0</v>
      </c>
    </row>
    <row r="124" spans="1:12" ht="15">
      <c r="A124" s="84" t="s">
        <v>2752</v>
      </c>
      <c r="B124" s="84" t="s">
        <v>2753</v>
      </c>
      <c r="C124" s="84">
        <v>4</v>
      </c>
      <c r="D124" s="122">
        <v>0.0017137456577234437</v>
      </c>
      <c r="E124" s="122">
        <v>3.001841840403709</v>
      </c>
      <c r="F124" s="84" t="s">
        <v>3646</v>
      </c>
      <c r="G124" s="84" t="b">
        <v>0</v>
      </c>
      <c r="H124" s="84" t="b">
        <v>0</v>
      </c>
      <c r="I124" s="84" t="b">
        <v>0</v>
      </c>
      <c r="J124" s="84" t="b">
        <v>0</v>
      </c>
      <c r="K124" s="84" t="b">
        <v>0</v>
      </c>
      <c r="L124" s="84" t="b">
        <v>0</v>
      </c>
    </row>
    <row r="125" spans="1:12" ht="15">
      <c r="A125" s="84" t="s">
        <v>2753</v>
      </c>
      <c r="B125" s="84" t="s">
        <v>324</v>
      </c>
      <c r="C125" s="84">
        <v>4</v>
      </c>
      <c r="D125" s="122">
        <v>0.0017137456577234437</v>
      </c>
      <c r="E125" s="122">
        <v>3.001841840403709</v>
      </c>
      <c r="F125" s="84" t="s">
        <v>3646</v>
      </c>
      <c r="G125" s="84" t="b">
        <v>0</v>
      </c>
      <c r="H125" s="84" t="b">
        <v>0</v>
      </c>
      <c r="I125" s="84" t="b">
        <v>0</v>
      </c>
      <c r="J125" s="84" t="b">
        <v>0</v>
      </c>
      <c r="K125" s="84" t="b">
        <v>0</v>
      </c>
      <c r="L125" s="84" t="b">
        <v>0</v>
      </c>
    </row>
    <row r="126" spans="1:12" ht="15">
      <c r="A126" s="84" t="s">
        <v>324</v>
      </c>
      <c r="B126" s="84" t="s">
        <v>2718</v>
      </c>
      <c r="C126" s="84">
        <v>4</v>
      </c>
      <c r="D126" s="122">
        <v>0.0017137456577234437</v>
      </c>
      <c r="E126" s="122">
        <v>1.9226605943560842</v>
      </c>
      <c r="F126" s="84" t="s">
        <v>3646</v>
      </c>
      <c r="G126" s="84" t="b">
        <v>0</v>
      </c>
      <c r="H126" s="84" t="b">
        <v>0</v>
      </c>
      <c r="I126" s="84" t="b">
        <v>0</v>
      </c>
      <c r="J126" s="84" t="b">
        <v>0</v>
      </c>
      <c r="K126" s="84" t="b">
        <v>0</v>
      </c>
      <c r="L126" s="84" t="b">
        <v>0</v>
      </c>
    </row>
    <row r="127" spans="1:12" ht="15">
      <c r="A127" s="84" t="s">
        <v>2718</v>
      </c>
      <c r="B127" s="84" t="s">
        <v>268</v>
      </c>
      <c r="C127" s="84">
        <v>4</v>
      </c>
      <c r="D127" s="122">
        <v>0.0017137456577234437</v>
      </c>
      <c r="E127" s="122">
        <v>0.8607842065169298</v>
      </c>
      <c r="F127" s="84" t="s">
        <v>3646</v>
      </c>
      <c r="G127" s="84" t="b">
        <v>0</v>
      </c>
      <c r="H127" s="84" t="b">
        <v>0</v>
      </c>
      <c r="I127" s="84" t="b">
        <v>0</v>
      </c>
      <c r="J127" s="84" t="b">
        <v>0</v>
      </c>
      <c r="K127" s="84" t="b">
        <v>0</v>
      </c>
      <c r="L127" s="84" t="b">
        <v>0</v>
      </c>
    </row>
    <row r="128" spans="1:12" ht="15">
      <c r="A128" s="84" t="s">
        <v>268</v>
      </c>
      <c r="B128" s="84" t="s">
        <v>3303</v>
      </c>
      <c r="C128" s="84">
        <v>4</v>
      </c>
      <c r="D128" s="122">
        <v>0.0017137456577234437</v>
      </c>
      <c r="E128" s="122">
        <v>1.7588037917174146</v>
      </c>
      <c r="F128" s="84" t="s">
        <v>3646</v>
      </c>
      <c r="G128" s="84" t="b">
        <v>0</v>
      </c>
      <c r="H128" s="84" t="b">
        <v>0</v>
      </c>
      <c r="I128" s="84" t="b">
        <v>0</v>
      </c>
      <c r="J128" s="84" t="b">
        <v>0</v>
      </c>
      <c r="K128" s="84" t="b">
        <v>0</v>
      </c>
      <c r="L128" s="84" t="b">
        <v>0</v>
      </c>
    </row>
    <row r="129" spans="1:12" ht="15">
      <c r="A129" s="84" t="s">
        <v>3303</v>
      </c>
      <c r="B129" s="84" t="s">
        <v>3219</v>
      </c>
      <c r="C129" s="84">
        <v>4</v>
      </c>
      <c r="D129" s="122">
        <v>0.0017137456577234437</v>
      </c>
      <c r="E129" s="122">
        <v>2.7588037917174146</v>
      </c>
      <c r="F129" s="84" t="s">
        <v>3646</v>
      </c>
      <c r="G129" s="84" t="b">
        <v>0</v>
      </c>
      <c r="H129" s="84" t="b">
        <v>0</v>
      </c>
      <c r="I129" s="84" t="b">
        <v>0</v>
      </c>
      <c r="J129" s="84" t="b">
        <v>0</v>
      </c>
      <c r="K129" s="84" t="b">
        <v>0</v>
      </c>
      <c r="L129" s="84" t="b">
        <v>0</v>
      </c>
    </row>
    <row r="130" spans="1:12" ht="15">
      <c r="A130" s="84" t="s">
        <v>3219</v>
      </c>
      <c r="B130" s="84" t="s">
        <v>3304</v>
      </c>
      <c r="C130" s="84">
        <v>4</v>
      </c>
      <c r="D130" s="122">
        <v>0.0017137456577234437</v>
      </c>
      <c r="E130" s="122">
        <v>2.7588037917174146</v>
      </c>
      <c r="F130" s="84" t="s">
        <v>3646</v>
      </c>
      <c r="G130" s="84" t="b">
        <v>0</v>
      </c>
      <c r="H130" s="84" t="b">
        <v>0</v>
      </c>
      <c r="I130" s="84" t="b">
        <v>0</v>
      </c>
      <c r="J130" s="84" t="b">
        <v>0</v>
      </c>
      <c r="K130" s="84" t="b">
        <v>0</v>
      </c>
      <c r="L130" s="84" t="b">
        <v>0</v>
      </c>
    </row>
    <row r="131" spans="1:12" ht="15">
      <c r="A131" s="84" t="s">
        <v>2783</v>
      </c>
      <c r="B131" s="84" t="s">
        <v>3220</v>
      </c>
      <c r="C131" s="84">
        <v>4</v>
      </c>
      <c r="D131" s="122">
        <v>0.0017137456577234437</v>
      </c>
      <c r="E131" s="122">
        <v>2.184772523989696</v>
      </c>
      <c r="F131" s="84" t="s">
        <v>3646</v>
      </c>
      <c r="G131" s="84" t="b">
        <v>0</v>
      </c>
      <c r="H131" s="84" t="b">
        <v>0</v>
      </c>
      <c r="I131" s="84" t="b">
        <v>0</v>
      </c>
      <c r="J131" s="84" t="b">
        <v>0</v>
      </c>
      <c r="K131" s="84" t="b">
        <v>0</v>
      </c>
      <c r="L131" s="84" t="b">
        <v>0</v>
      </c>
    </row>
    <row r="132" spans="1:12" ht="15">
      <c r="A132" s="84" t="s">
        <v>3220</v>
      </c>
      <c r="B132" s="84" t="s">
        <v>2722</v>
      </c>
      <c r="C132" s="84">
        <v>4</v>
      </c>
      <c r="D132" s="122">
        <v>0.0017137456577234437</v>
      </c>
      <c r="E132" s="122">
        <v>1.8167957386951015</v>
      </c>
      <c r="F132" s="84" t="s">
        <v>3646</v>
      </c>
      <c r="G132" s="84" t="b">
        <v>0</v>
      </c>
      <c r="H132" s="84" t="b">
        <v>0</v>
      </c>
      <c r="I132" s="84" t="b">
        <v>0</v>
      </c>
      <c r="J132" s="84" t="b">
        <v>0</v>
      </c>
      <c r="K132" s="84" t="b">
        <v>0</v>
      </c>
      <c r="L132" s="84" t="b">
        <v>0</v>
      </c>
    </row>
    <row r="133" spans="1:12" ht="15">
      <c r="A133" s="84" t="s">
        <v>3171</v>
      </c>
      <c r="B133" s="84" t="s">
        <v>3183</v>
      </c>
      <c r="C133" s="84">
        <v>4</v>
      </c>
      <c r="D133" s="122">
        <v>0.0017137456577234437</v>
      </c>
      <c r="E133" s="122">
        <v>1.9092966327981027</v>
      </c>
      <c r="F133" s="84" t="s">
        <v>3646</v>
      </c>
      <c r="G133" s="84" t="b">
        <v>0</v>
      </c>
      <c r="H133" s="84" t="b">
        <v>0</v>
      </c>
      <c r="I133" s="84" t="b">
        <v>0</v>
      </c>
      <c r="J133" s="84" t="b">
        <v>0</v>
      </c>
      <c r="K133" s="84" t="b">
        <v>0</v>
      </c>
      <c r="L133" s="84" t="b">
        <v>0</v>
      </c>
    </row>
    <row r="134" spans="1:12" ht="15">
      <c r="A134" s="84" t="s">
        <v>3178</v>
      </c>
      <c r="B134" s="84" t="s">
        <v>3176</v>
      </c>
      <c r="C134" s="84">
        <v>4</v>
      </c>
      <c r="D134" s="122">
        <v>0.0017137456577234437</v>
      </c>
      <c r="E134" s="122">
        <v>1.771392919025435</v>
      </c>
      <c r="F134" s="84" t="s">
        <v>3646</v>
      </c>
      <c r="G134" s="84" t="b">
        <v>0</v>
      </c>
      <c r="H134" s="84" t="b">
        <v>0</v>
      </c>
      <c r="I134" s="84" t="b">
        <v>0</v>
      </c>
      <c r="J134" s="84" t="b">
        <v>0</v>
      </c>
      <c r="K134" s="84" t="b">
        <v>0</v>
      </c>
      <c r="L134" s="84" t="b">
        <v>0</v>
      </c>
    </row>
    <row r="135" spans="1:12" ht="15">
      <c r="A135" s="84" t="s">
        <v>3178</v>
      </c>
      <c r="B135" s="84" t="s">
        <v>2668</v>
      </c>
      <c r="C135" s="84">
        <v>4</v>
      </c>
      <c r="D135" s="122">
        <v>0.0017137456577234437</v>
      </c>
      <c r="E135" s="122">
        <v>1.1889284837608536</v>
      </c>
      <c r="F135" s="84" t="s">
        <v>3646</v>
      </c>
      <c r="G135" s="84" t="b">
        <v>0</v>
      </c>
      <c r="H135" s="84" t="b">
        <v>0</v>
      </c>
      <c r="I135" s="84" t="b">
        <v>0</v>
      </c>
      <c r="J135" s="84" t="b">
        <v>0</v>
      </c>
      <c r="K135" s="84" t="b">
        <v>0</v>
      </c>
      <c r="L135" s="84" t="b">
        <v>0</v>
      </c>
    </row>
    <row r="136" spans="1:12" ht="15">
      <c r="A136" s="84" t="s">
        <v>3170</v>
      </c>
      <c r="B136" s="84" t="s">
        <v>3233</v>
      </c>
      <c r="C136" s="84">
        <v>4</v>
      </c>
      <c r="D136" s="122">
        <v>0.0017137456577234437</v>
      </c>
      <c r="E136" s="122">
        <v>2.1490569717231613</v>
      </c>
      <c r="F136" s="84" t="s">
        <v>3646</v>
      </c>
      <c r="G136" s="84" t="b">
        <v>0</v>
      </c>
      <c r="H136" s="84" t="b">
        <v>0</v>
      </c>
      <c r="I136" s="84" t="b">
        <v>0</v>
      </c>
      <c r="J136" s="84" t="b">
        <v>0</v>
      </c>
      <c r="K136" s="84" t="b">
        <v>0</v>
      </c>
      <c r="L136" s="84" t="b">
        <v>0</v>
      </c>
    </row>
    <row r="137" spans="1:12" ht="15">
      <c r="A137" s="84" t="s">
        <v>3178</v>
      </c>
      <c r="B137" s="84" t="s">
        <v>3229</v>
      </c>
      <c r="C137" s="84">
        <v>4</v>
      </c>
      <c r="D137" s="122">
        <v>0.0017137456577234437</v>
      </c>
      <c r="E137" s="122">
        <v>2.223690590020065</v>
      </c>
      <c r="F137" s="84" t="s">
        <v>3646</v>
      </c>
      <c r="G137" s="84" t="b">
        <v>0</v>
      </c>
      <c r="H137" s="84" t="b">
        <v>0</v>
      </c>
      <c r="I137" s="84" t="b">
        <v>0</v>
      </c>
      <c r="J137" s="84" t="b">
        <v>1</v>
      </c>
      <c r="K137" s="84" t="b">
        <v>0</v>
      </c>
      <c r="L137" s="84" t="b">
        <v>0</v>
      </c>
    </row>
    <row r="138" spans="1:12" ht="15">
      <c r="A138" s="84" t="s">
        <v>3229</v>
      </c>
      <c r="B138" s="84" t="s">
        <v>302</v>
      </c>
      <c r="C138" s="84">
        <v>4</v>
      </c>
      <c r="D138" s="122">
        <v>0.0017137456577234437</v>
      </c>
      <c r="E138" s="122">
        <v>1.7943421170964036</v>
      </c>
      <c r="F138" s="84" t="s">
        <v>3646</v>
      </c>
      <c r="G138" s="84" t="b">
        <v>1</v>
      </c>
      <c r="H138" s="84" t="b">
        <v>0</v>
      </c>
      <c r="I138" s="84" t="b">
        <v>0</v>
      </c>
      <c r="J138" s="84" t="b">
        <v>0</v>
      </c>
      <c r="K138" s="84" t="b">
        <v>0</v>
      </c>
      <c r="L138" s="84" t="b">
        <v>0</v>
      </c>
    </row>
    <row r="139" spans="1:12" ht="15">
      <c r="A139" s="84" t="s">
        <v>2716</v>
      </c>
      <c r="B139" s="84" t="s">
        <v>3234</v>
      </c>
      <c r="C139" s="84">
        <v>4</v>
      </c>
      <c r="D139" s="122">
        <v>0.0017137456577234437</v>
      </c>
      <c r="E139" s="122">
        <v>1.656958561033846</v>
      </c>
      <c r="F139" s="84" t="s">
        <v>3646</v>
      </c>
      <c r="G139" s="84" t="b">
        <v>0</v>
      </c>
      <c r="H139" s="84" t="b">
        <v>0</v>
      </c>
      <c r="I139" s="84" t="b">
        <v>0</v>
      </c>
      <c r="J139" s="84" t="b">
        <v>0</v>
      </c>
      <c r="K139" s="84" t="b">
        <v>0</v>
      </c>
      <c r="L139" s="84" t="b">
        <v>0</v>
      </c>
    </row>
    <row r="140" spans="1:12" ht="15">
      <c r="A140" s="84" t="s">
        <v>3188</v>
      </c>
      <c r="B140" s="84" t="s">
        <v>3307</v>
      </c>
      <c r="C140" s="84">
        <v>4</v>
      </c>
      <c r="D140" s="122">
        <v>0.0017137456577234437</v>
      </c>
      <c r="E140" s="122">
        <v>2.562509146573446</v>
      </c>
      <c r="F140" s="84" t="s">
        <v>3646</v>
      </c>
      <c r="G140" s="84" t="b">
        <v>0</v>
      </c>
      <c r="H140" s="84" t="b">
        <v>0</v>
      </c>
      <c r="I140" s="84" t="b">
        <v>0</v>
      </c>
      <c r="J140" s="84" t="b">
        <v>0</v>
      </c>
      <c r="K140" s="84" t="b">
        <v>0</v>
      </c>
      <c r="L140" s="84" t="b">
        <v>0</v>
      </c>
    </row>
    <row r="141" spans="1:12" ht="15">
      <c r="A141" s="84" t="s">
        <v>3307</v>
      </c>
      <c r="B141" s="84" t="s">
        <v>3226</v>
      </c>
      <c r="C141" s="84">
        <v>4</v>
      </c>
      <c r="D141" s="122">
        <v>0.0017137456577234437</v>
      </c>
      <c r="E141" s="122">
        <v>2.7588037917174146</v>
      </c>
      <c r="F141" s="84" t="s">
        <v>3646</v>
      </c>
      <c r="G141" s="84" t="b">
        <v>0</v>
      </c>
      <c r="H141" s="84" t="b">
        <v>0</v>
      </c>
      <c r="I141" s="84" t="b">
        <v>0</v>
      </c>
      <c r="J141" s="84" t="b">
        <v>0</v>
      </c>
      <c r="K141" s="84" t="b">
        <v>0</v>
      </c>
      <c r="L141" s="84" t="b">
        <v>0</v>
      </c>
    </row>
    <row r="142" spans="1:12" ht="15">
      <c r="A142" s="84" t="s">
        <v>3237</v>
      </c>
      <c r="B142" s="84" t="s">
        <v>3263</v>
      </c>
      <c r="C142" s="84">
        <v>4</v>
      </c>
      <c r="D142" s="122">
        <v>0.0017137456577234437</v>
      </c>
      <c r="E142" s="122">
        <v>2.7288405683399715</v>
      </c>
      <c r="F142" s="84" t="s">
        <v>3646</v>
      </c>
      <c r="G142" s="84" t="b">
        <v>0</v>
      </c>
      <c r="H142" s="84" t="b">
        <v>0</v>
      </c>
      <c r="I142" s="84" t="b">
        <v>0</v>
      </c>
      <c r="J142" s="84" t="b">
        <v>0</v>
      </c>
      <c r="K142" s="84" t="b">
        <v>0</v>
      </c>
      <c r="L142" s="84" t="b">
        <v>0</v>
      </c>
    </row>
    <row r="143" spans="1:12" ht="15">
      <c r="A143" s="84" t="s">
        <v>3318</v>
      </c>
      <c r="B143" s="84" t="s">
        <v>3272</v>
      </c>
      <c r="C143" s="84">
        <v>3</v>
      </c>
      <c r="D143" s="122">
        <v>0.0013726382763365951</v>
      </c>
      <c r="E143" s="122">
        <v>3.001841840403709</v>
      </c>
      <c r="F143" s="84" t="s">
        <v>3646</v>
      </c>
      <c r="G143" s="84" t="b">
        <v>0</v>
      </c>
      <c r="H143" s="84" t="b">
        <v>0</v>
      </c>
      <c r="I143" s="84" t="b">
        <v>0</v>
      </c>
      <c r="J143" s="84" t="b">
        <v>0</v>
      </c>
      <c r="K143" s="84" t="b">
        <v>1</v>
      </c>
      <c r="L143" s="84" t="b">
        <v>0</v>
      </c>
    </row>
    <row r="144" spans="1:12" ht="15">
      <c r="A144" s="84" t="s">
        <v>3227</v>
      </c>
      <c r="B144" s="84" t="s">
        <v>3182</v>
      </c>
      <c r="C144" s="84">
        <v>3</v>
      </c>
      <c r="D144" s="122">
        <v>0.0013726382763365951</v>
      </c>
      <c r="E144" s="122">
        <v>2.1889284837608534</v>
      </c>
      <c r="F144" s="84" t="s">
        <v>3646</v>
      </c>
      <c r="G144" s="84" t="b">
        <v>1</v>
      </c>
      <c r="H144" s="84" t="b">
        <v>0</v>
      </c>
      <c r="I144" s="84" t="b">
        <v>0</v>
      </c>
      <c r="J144" s="84" t="b">
        <v>0</v>
      </c>
      <c r="K144" s="84" t="b">
        <v>0</v>
      </c>
      <c r="L144" s="84" t="b">
        <v>0</v>
      </c>
    </row>
    <row r="145" spans="1:12" ht="15">
      <c r="A145" s="84" t="s">
        <v>3276</v>
      </c>
      <c r="B145" s="84" t="s">
        <v>2720</v>
      </c>
      <c r="C145" s="84">
        <v>3</v>
      </c>
      <c r="D145" s="122">
        <v>0.0013726382763365951</v>
      </c>
      <c r="E145" s="122">
        <v>1.9226605943560842</v>
      </c>
      <c r="F145" s="84" t="s">
        <v>3646</v>
      </c>
      <c r="G145" s="84" t="b">
        <v>1</v>
      </c>
      <c r="H145" s="84" t="b">
        <v>0</v>
      </c>
      <c r="I145" s="84" t="b">
        <v>0</v>
      </c>
      <c r="J145" s="84" t="b">
        <v>0</v>
      </c>
      <c r="K145" s="84" t="b">
        <v>0</v>
      </c>
      <c r="L145" s="84" t="b">
        <v>0</v>
      </c>
    </row>
    <row r="146" spans="1:12" ht="15">
      <c r="A146" s="84" t="s">
        <v>3281</v>
      </c>
      <c r="B146" s="84" t="s">
        <v>3219</v>
      </c>
      <c r="C146" s="84">
        <v>3</v>
      </c>
      <c r="D146" s="122">
        <v>0.0013726382763365951</v>
      </c>
      <c r="E146" s="122">
        <v>2.6338650551091147</v>
      </c>
      <c r="F146" s="84" t="s">
        <v>3646</v>
      </c>
      <c r="G146" s="84" t="b">
        <v>0</v>
      </c>
      <c r="H146" s="84" t="b">
        <v>0</v>
      </c>
      <c r="I146" s="84" t="b">
        <v>0</v>
      </c>
      <c r="J146" s="84" t="b">
        <v>0</v>
      </c>
      <c r="K146" s="84" t="b">
        <v>0</v>
      </c>
      <c r="L146" s="84" t="b">
        <v>0</v>
      </c>
    </row>
    <row r="147" spans="1:12" ht="15">
      <c r="A147" s="84" t="s">
        <v>3199</v>
      </c>
      <c r="B147" s="84" t="s">
        <v>3325</v>
      </c>
      <c r="C147" s="84">
        <v>3</v>
      </c>
      <c r="D147" s="122">
        <v>0.0013726382763365951</v>
      </c>
      <c r="E147" s="122">
        <v>2.6496593222923464</v>
      </c>
      <c r="F147" s="84" t="s">
        <v>3646</v>
      </c>
      <c r="G147" s="84" t="b">
        <v>0</v>
      </c>
      <c r="H147" s="84" t="b">
        <v>0</v>
      </c>
      <c r="I147" s="84" t="b">
        <v>0</v>
      </c>
      <c r="J147" s="84" t="b">
        <v>0</v>
      </c>
      <c r="K147" s="84" t="b">
        <v>0</v>
      </c>
      <c r="L147" s="84" t="b">
        <v>0</v>
      </c>
    </row>
    <row r="148" spans="1:12" ht="15">
      <c r="A148" s="84" t="s">
        <v>3191</v>
      </c>
      <c r="B148" s="84" t="s">
        <v>2780</v>
      </c>
      <c r="C148" s="84">
        <v>3</v>
      </c>
      <c r="D148" s="122">
        <v>0.0013726382763365951</v>
      </c>
      <c r="E148" s="122">
        <v>1.967079734144497</v>
      </c>
      <c r="F148" s="84" t="s">
        <v>3646</v>
      </c>
      <c r="G148" s="84" t="b">
        <v>0</v>
      </c>
      <c r="H148" s="84" t="b">
        <v>0</v>
      </c>
      <c r="I148" s="84" t="b">
        <v>0</v>
      </c>
      <c r="J148" s="84" t="b">
        <v>0</v>
      </c>
      <c r="K148" s="84" t="b">
        <v>0</v>
      </c>
      <c r="L148" s="84" t="b">
        <v>0</v>
      </c>
    </row>
    <row r="149" spans="1:12" ht="15">
      <c r="A149" s="84" t="s">
        <v>3175</v>
      </c>
      <c r="B149" s="84" t="s">
        <v>3336</v>
      </c>
      <c r="C149" s="84">
        <v>3</v>
      </c>
      <c r="D149" s="122">
        <v>0.0013726382763365951</v>
      </c>
      <c r="E149" s="122">
        <v>2.3734529103533974</v>
      </c>
      <c r="F149" s="84" t="s">
        <v>3646</v>
      </c>
      <c r="G149" s="84" t="b">
        <v>0</v>
      </c>
      <c r="H149" s="84" t="b">
        <v>0</v>
      </c>
      <c r="I149" s="84" t="b">
        <v>0</v>
      </c>
      <c r="J149" s="84" t="b">
        <v>0</v>
      </c>
      <c r="K149" s="84" t="b">
        <v>0</v>
      </c>
      <c r="L149" s="84" t="b">
        <v>0</v>
      </c>
    </row>
    <row r="150" spans="1:12" ht="15">
      <c r="A150" s="84" t="s">
        <v>3189</v>
      </c>
      <c r="B150" s="84" t="s">
        <v>2723</v>
      </c>
      <c r="C150" s="84">
        <v>3</v>
      </c>
      <c r="D150" s="122">
        <v>0.0013726382763365951</v>
      </c>
      <c r="E150" s="122">
        <v>1.575873108131428</v>
      </c>
      <c r="F150" s="84" t="s">
        <v>3646</v>
      </c>
      <c r="G150" s="84" t="b">
        <v>0</v>
      </c>
      <c r="H150" s="84" t="b">
        <v>0</v>
      </c>
      <c r="I150" s="84" t="b">
        <v>0</v>
      </c>
      <c r="J150" s="84" t="b">
        <v>0</v>
      </c>
      <c r="K150" s="84" t="b">
        <v>0</v>
      </c>
      <c r="L150" s="84" t="b">
        <v>0</v>
      </c>
    </row>
    <row r="151" spans="1:12" ht="15">
      <c r="A151" s="84" t="s">
        <v>3222</v>
      </c>
      <c r="B151" s="84" t="s">
        <v>2804</v>
      </c>
      <c r="C151" s="84">
        <v>3</v>
      </c>
      <c r="D151" s="122">
        <v>0.0013726382763365951</v>
      </c>
      <c r="E151" s="122">
        <v>1.9137057517031577</v>
      </c>
      <c r="F151" s="84" t="s">
        <v>3646</v>
      </c>
      <c r="G151" s="84" t="b">
        <v>0</v>
      </c>
      <c r="H151" s="84" t="b">
        <v>0</v>
      </c>
      <c r="I151" s="84" t="b">
        <v>0</v>
      </c>
      <c r="J151" s="84" t="b">
        <v>0</v>
      </c>
      <c r="K151" s="84" t="b">
        <v>0</v>
      </c>
      <c r="L151" s="84" t="b">
        <v>0</v>
      </c>
    </row>
    <row r="152" spans="1:12" ht="15">
      <c r="A152" s="84" t="s">
        <v>2804</v>
      </c>
      <c r="B152" s="84" t="s">
        <v>3366</v>
      </c>
      <c r="C152" s="84">
        <v>3</v>
      </c>
      <c r="D152" s="122">
        <v>0.0013726382763365951</v>
      </c>
      <c r="E152" s="122">
        <v>2.2614791509094654</v>
      </c>
      <c r="F152" s="84" t="s">
        <v>3646</v>
      </c>
      <c r="G152" s="84" t="b">
        <v>0</v>
      </c>
      <c r="H152" s="84" t="b">
        <v>0</v>
      </c>
      <c r="I152" s="84" t="b">
        <v>0</v>
      </c>
      <c r="J152" s="84" t="b">
        <v>0</v>
      </c>
      <c r="K152" s="84" t="b">
        <v>0</v>
      </c>
      <c r="L152" s="84" t="b">
        <v>0</v>
      </c>
    </row>
    <row r="153" spans="1:12" ht="15">
      <c r="A153" s="84" t="s">
        <v>3366</v>
      </c>
      <c r="B153" s="84" t="s">
        <v>3367</v>
      </c>
      <c r="C153" s="84">
        <v>3</v>
      </c>
      <c r="D153" s="122">
        <v>0.0013726382763365951</v>
      </c>
      <c r="E153" s="122">
        <v>3.126780577012009</v>
      </c>
      <c r="F153" s="84" t="s">
        <v>3646</v>
      </c>
      <c r="G153" s="84" t="b">
        <v>0</v>
      </c>
      <c r="H153" s="84" t="b">
        <v>0</v>
      </c>
      <c r="I153" s="84" t="b">
        <v>0</v>
      </c>
      <c r="J153" s="84" t="b">
        <v>0</v>
      </c>
      <c r="K153" s="84" t="b">
        <v>0</v>
      </c>
      <c r="L153" s="84" t="b">
        <v>0</v>
      </c>
    </row>
    <row r="154" spans="1:12" ht="15">
      <c r="A154" s="84" t="s">
        <v>3367</v>
      </c>
      <c r="B154" s="84" t="s">
        <v>3368</v>
      </c>
      <c r="C154" s="84">
        <v>3</v>
      </c>
      <c r="D154" s="122">
        <v>0.0013726382763365951</v>
      </c>
      <c r="E154" s="122">
        <v>3.126780577012009</v>
      </c>
      <c r="F154" s="84" t="s">
        <v>3646</v>
      </c>
      <c r="G154" s="84" t="b">
        <v>0</v>
      </c>
      <c r="H154" s="84" t="b">
        <v>0</v>
      </c>
      <c r="I154" s="84" t="b">
        <v>0</v>
      </c>
      <c r="J154" s="84" t="b">
        <v>0</v>
      </c>
      <c r="K154" s="84" t="b">
        <v>0</v>
      </c>
      <c r="L154" s="84" t="b">
        <v>0</v>
      </c>
    </row>
    <row r="155" spans="1:12" ht="15">
      <c r="A155" s="84" t="s">
        <v>3368</v>
      </c>
      <c r="B155" s="84" t="s">
        <v>3369</v>
      </c>
      <c r="C155" s="84">
        <v>3</v>
      </c>
      <c r="D155" s="122">
        <v>0.0013726382763365951</v>
      </c>
      <c r="E155" s="122">
        <v>3.126780577012009</v>
      </c>
      <c r="F155" s="84" t="s">
        <v>3646</v>
      </c>
      <c r="G155" s="84" t="b">
        <v>0</v>
      </c>
      <c r="H155" s="84" t="b">
        <v>0</v>
      </c>
      <c r="I155" s="84" t="b">
        <v>0</v>
      </c>
      <c r="J155" s="84" t="b">
        <v>0</v>
      </c>
      <c r="K155" s="84" t="b">
        <v>0</v>
      </c>
      <c r="L155" s="84" t="b">
        <v>0</v>
      </c>
    </row>
    <row r="156" spans="1:12" ht="15">
      <c r="A156" s="84" t="s">
        <v>3182</v>
      </c>
      <c r="B156" s="84" t="s">
        <v>3221</v>
      </c>
      <c r="C156" s="84">
        <v>3</v>
      </c>
      <c r="D156" s="122">
        <v>0.0013726382763365951</v>
      </c>
      <c r="E156" s="122">
        <v>2.089797010758839</v>
      </c>
      <c r="F156" s="84" t="s">
        <v>3646</v>
      </c>
      <c r="G156" s="84" t="b">
        <v>0</v>
      </c>
      <c r="H156" s="84" t="b">
        <v>0</v>
      </c>
      <c r="I156" s="84" t="b">
        <v>0</v>
      </c>
      <c r="J156" s="84" t="b">
        <v>0</v>
      </c>
      <c r="K156" s="84" t="b">
        <v>0</v>
      </c>
      <c r="L156" s="84" t="b">
        <v>0</v>
      </c>
    </row>
    <row r="157" spans="1:12" ht="15">
      <c r="A157" s="84" t="s">
        <v>3304</v>
      </c>
      <c r="B157" s="84" t="s">
        <v>3196</v>
      </c>
      <c r="C157" s="84">
        <v>3</v>
      </c>
      <c r="D157" s="122">
        <v>0.0013726382763365951</v>
      </c>
      <c r="E157" s="122">
        <v>2.700811844739728</v>
      </c>
      <c r="F157" s="84" t="s">
        <v>3646</v>
      </c>
      <c r="G157" s="84" t="b">
        <v>0</v>
      </c>
      <c r="H157" s="84" t="b">
        <v>0</v>
      </c>
      <c r="I157" s="84" t="b">
        <v>0</v>
      </c>
      <c r="J157" s="84" t="b">
        <v>0</v>
      </c>
      <c r="K157" s="84" t="b">
        <v>0</v>
      </c>
      <c r="L157" s="84" t="b">
        <v>0</v>
      </c>
    </row>
    <row r="158" spans="1:12" ht="15">
      <c r="A158" s="84" t="s">
        <v>3196</v>
      </c>
      <c r="B158" s="84" t="s">
        <v>2782</v>
      </c>
      <c r="C158" s="84">
        <v>3</v>
      </c>
      <c r="D158" s="122">
        <v>0.0013726382763365951</v>
      </c>
      <c r="E158" s="122">
        <v>2.031805063781152</v>
      </c>
      <c r="F158" s="84" t="s">
        <v>3646</v>
      </c>
      <c r="G158" s="84" t="b">
        <v>0</v>
      </c>
      <c r="H158" s="84" t="b">
        <v>0</v>
      </c>
      <c r="I158" s="84" t="b">
        <v>0</v>
      </c>
      <c r="J158" s="84" t="b">
        <v>0</v>
      </c>
      <c r="K158" s="84" t="b">
        <v>0</v>
      </c>
      <c r="L158" s="84" t="b">
        <v>0</v>
      </c>
    </row>
    <row r="159" spans="1:12" ht="15">
      <c r="A159" s="84" t="s">
        <v>2782</v>
      </c>
      <c r="B159" s="84" t="s">
        <v>2783</v>
      </c>
      <c r="C159" s="84">
        <v>3</v>
      </c>
      <c r="D159" s="122">
        <v>0.0013726382763365951</v>
      </c>
      <c r="E159" s="122">
        <v>1.7909884750888159</v>
      </c>
      <c r="F159" s="84" t="s">
        <v>3646</v>
      </c>
      <c r="G159" s="84" t="b">
        <v>0</v>
      </c>
      <c r="H159" s="84" t="b">
        <v>0</v>
      </c>
      <c r="I159" s="84" t="b">
        <v>0</v>
      </c>
      <c r="J159" s="84" t="b">
        <v>0</v>
      </c>
      <c r="K159" s="84" t="b">
        <v>0</v>
      </c>
      <c r="L159" s="84" t="b">
        <v>0</v>
      </c>
    </row>
    <row r="160" spans="1:12" ht="15">
      <c r="A160" s="84" t="s">
        <v>2722</v>
      </c>
      <c r="B160" s="84" t="s">
        <v>3373</v>
      </c>
      <c r="C160" s="84">
        <v>3</v>
      </c>
      <c r="D160" s="122">
        <v>0.0013726382763365951</v>
      </c>
      <c r="E160" s="122">
        <v>2.085387891853784</v>
      </c>
      <c r="F160" s="84" t="s">
        <v>3646</v>
      </c>
      <c r="G160" s="84" t="b">
        <v>0</v>
      </c>
      <c r="H160" s="84" t="b">
        <v>0</v>
      </c>
      <c r="I160" s="84" t="b">
        <v>0</v>
      </c>
      <c r="J160" s="84" t="b">
        <v>0</v>
      </c>
      <c r="K160" s="84" t="b">
        <v>0</v>
      </c>
      <c r="L160" s="84" t="b">
        <v>0</v>
      </c>
    </row>
    <row r="161" spans="1:12" ht="15">
      <c r="A161" s="84" t="s">
        <v>3373</v>
      </c>
      <c r="B161" s="84" t="s">
        <v>3374</v>
      </c>
      <c r="C161" s="84">
        <v>3</v>
      </c>
      <c r="D161" s="122">
        <v>0.0013726382763365951</v>
      </c>
      <c r="E161" s="122">
        <v>3.126780577012009</v>
      </c>
      <c r="F161" s="84" t="s">
        <v>3646</v>
      </c>
      <c r="G161" s="84" t="b">
        <v>0</v>
      </c>
      <c r="H161" s="84" t="b">
        <v>0</v>
      </c>
      <c r="I161" s="84" t="b">
        <v>0</v>
      </c>
      <c r="J161" s="84" t="b">
        <v>0</v>
      </c>
      <c r="K161" s="84" t="b">
        <v>0</v>
      </c>
      <c r="L161" s="84" t="b">
        <v>0</v>
      </c>
    </row>
    <row r="162" spans="1:12" ht="15">
      <c r="A162" s="84" t="s">
        <v>3374</v>
      </c>
      <c r="B162" s="84" t="s">
        <v>2721</v>
      </c>
      <c r="C162" s="84">
        <v>3</v>
      </c>
      <c r="D162" s="122">
        <v>0.0013726382763365951</v>
      </c>
      <c r="E162" s="122">
        <v>2.1415038338327155</v>
      </c>
      <c r="F162" s="84" t="s">
        <v>3646</v>
      </c>
      <c r="G162" s="84" t="b">
        <v>0</v>
      </c>
      <c r="H162" s="84" t="b">
        <v>0</v>
      </c>
      <c r="I162" s="84" t="b">
        <v>0</v>
      </c>
      <c r="J162" s="84" t="b">
        <v>0</v>
      </c>
      <c r="K162" s="84" t="b">
        <v>0</v>
      </c>
      <c r="L162" s="84" t="b">
        <v>0</v>
      </c>
    </row>
    <row r="163" spans="1:12" ht="15">
      <c r="A163" s="84" t="s">
        <v>2721</v>
      </c>
      <c r="B163" s="84" t="s">
        <v>3375</v>
      </c>
      <c r="C163" s="84">
        <v>3</v>
      </c>
      <c r="D163" s="122">
        <v>0.0013726382763365951</v>
      </c>
      <c r="E163" s="122">
        <v>2.1889284837608534</v>
      </c>
      <c r="F163" s="84" t="s">
        <v>3646</v>
      </c>
      <c r="G163" s="84" t="b">
        <v>0</v>
      </c>
      <c r="H163" s="84" t="b">
        <v>0</v>
      </c>
      <c r="I163" s="84" t="b">
        <v>0</v>
      </c>
      <c r="J163" s="84" t="b">
        <v>0</v>
      </c>
      <c r="K163" s="84" t="b">
        <v>0</v>
      </c>
      <c r="L163" s="84" t="b">
        <v>0</v>
      </c>
    </row>
    <row r="164" spans="1:12" ht="15">
      <c r="A164" s="84" t="s">
        <v>2717</v>
      </c>
      <c r="B164" s="84" t="s">
        <v>2771</v>
      </c>
      <c r="C164" s="84">
        <v>3</v>
      </c>
      <c r="D164" s="122">
        <v>0.0013726382763365951</v>
      </c>
      <c r="E164" s="122">
        <v>1.7650527409944161</v>
      </c>
      <c r="F164" s="84" t="s">
        <v>3646</v>
      </c>
      <c r="G164" s="84" t="b">
        <v>0</v>
      </c>
      <c r="H164" s="84" t="b">
        <v>0</v>
      </c>
      <c r="I164" s="84" t="b">
        <v>0</v>
      </c>
      <c r="J164" s="84" t="b">
        <v>0</v>
      </c>
      <c r="K164" s="84" t="b">
        <v>0</v>
      </c>
      <c r="L164" s="84" t="b">
        <v>0</v>
      </c>
    </row>
    <row r="165" spans="1:12" ht="15">
      <c r="A165" s="84" t="s">
        <v>3192</v>
      </c>
      <c r="B165" s="84" t="s">
        <v>3223</v>
      </c>
      <c r="C165" s="84">
        <v>3</v>
      </c>
      <c r="D165" s="122">
        <v>0.0013726382763365951</v>
      </c>
      <c r="E165" s="122">
        <v>2.2359250464370772</v>
      </c>
      <c r="F165" s="84" t="s">
        <v>3646</v>
      </c>
      <c r="G165" s="84" t="b">
        <v>0</v>
      </c>
      <c r="H165" s="84" t="b">
        <v>0</v>
      </c>
      <c r="I165" s="84" t="b">
        <v>0</v>
      </c>
      <c r="J165" s="84" t="b">
        <v>0</v>
      </c>
      <c r="K165" s="84" t="b">
        <v>0</v>
      </c>
      <c r="L165" s="84" t="b">
        <v>0</v>
      </c>
    </row>
    <row r="166" spans="1:12" ht="15">
      <c r="A166" s="84" t="s">
        <v>3235</v>
      </c>
      <c r="B166" s="84" t="s">
        <v>3305</v>
      </c>
      <c r="C166" s="84">
        <v>3</v>
      </c>
      <c r="D166" s="122">
        <v>0.0013726382763365951</v>
      </c>
      <c r="E166" s="122">
        <v>2.700811844739728</v>
      </c>
      <c r="F166" s="84" t="s">
        <v>3646</v>
      </c>
      <c r="G166" s="84" t="b">
        <v>0</v>
      </c>
      <c r="H166" s="84" t="b">
        <v>0</v>
      </c>
      <c r="I166" s="84" t="b">
        <v>0</v>
      </c>
      <c r="J166" s="84" t="b">
        <v>0</v>
      </c>
      <c r="K166" s="84" t="b">
        <v>0</v>
      </c>
      <c r="L166" s="84" t="b">
        <v>0</v>
      </c>
    </row>
    <row r="167" spans="1:12" ht="15">
      <c r="A167" s="84" t="s">
        <v>2785</v>
      </c>
      <c r="B167" s="84" t="s">
        <v>2786</v>
      </c>
      <c r="C167" s="84">
        <v>3</v>
      </c>
      <c r="D167" s="122">
        <v>0.0013726382763365951</v>
      </c>
      <c r="E167" s="122">
        <v>2.0810230864513337</v>
      </c>
      <c r="F167" s="84" t="s">
        <v>3646</v>
      </c>
      <c r="G167" s="84" t="b">
        <v>0</v>
      </c>
      <c r="H167" s="84" t="b">
        <v>0</v>
      </c>
      <c r="I167" s="84" t="b">
        <v>0</v>
      </c>
      <c r="J167" s="84" t="b">
        <v>0</v>
      </c>
      <c r="K167" s="84" t="b">
        <v>0</v>
      </c>
      <c r="L167" s="84" t="b">
        <v>0</v>
      </c>
    </row>
    <row r="168" spans="1:12" ht="15">
      <c r="A168" s="84" t="s">
        <v>2766</v>
      </c>
      <c r="B168" s="84" t="s">
        <v>3204</v>
      </c>
      <c r="C168" s="84">
        <v>3</v>
      </c>
      <c r="D168" s="122">
        <v>0.0013726382763365951</v>
      </c>
      <c r="E168" s="122">
        <v>1.664382579113053</v>
      </c>
      <c r="F168" s="84" t="s">
        <v>3646</v>
      </c>
      <c r="G168" s="84" t="b">
        <v>0</v>
      </c>
      <c r="H168" s="84" t="b">
        <v>0</v>
      </c>
      <c r="I168" s="84" t="b">
        <v>0</v>
      </c>
      <c r="J168" s="84" t="b">
        <v>0</v>
      </c>
      <c r="K168" s="84" t="b">
        <v>0</v>
      </c>
      <c r="L168" s="84" t="b">
        <v>0</v>
      </c>
    </row>
    <row r="169" spans="1:12" ht="15">
      <c r="A169" s="84" t="s">
        <v>3380</v>
      </c>
      <c r="B169" s="84" t="s">
        <v>2717</v>
      </c>
      <c r="C169" s="84">
        <v>3</v>
      </c>
      <c r="D169" s="122">
        <v>0.0013726382763365951</v>
      </c>
      <c r="E169" s="122">
        <v>1.7650527409944161</v>
      </c>
      <c r="F169" s="84" t="s">
        <v>3646</v>
      </c>
      <c r="G169" s="84" t="b">
        <v>0</v>
      </c>
      <c r="H169" s="84" t="b">
        <v>0</v>
      </c>
      <c r="I169" s="84" t="b">
        <v>0</v>
      </c>
      <c r="J169" s="84" t="b">
        <v>0</v>
      </c>
      <c r="K169" s="84" t="b">
        <v>0</v>
      </c>
      <c r="L169" s="84" t="b">
        <v>0</v>
      </c>
    </row>
    <row r="170" spans="1:12" ht="15">
      <c r="A170" s="84" t="s">
        <v>3390</v>
      </c>
      <c r="B170" s="84" t="s">
        <v>2729</v>
      </c>
      <c r="C170" s="84">
        <v>3</v>
      </c>
      <c r="D170" s="122">
        <v>0.0013726382763365951</v>
      </c>
      <c r="E170" s="122">
        <v>2.085387891853784</v>
      </c>
      <c r="F170" s="84" t="s">
        <v>3646</v>
      </c>
      <c r="G170" s="84" t="b">
        <v>0</v>
      </c>
      <c r="H170" s="84" t="b">
        <v>0</v>
      </c>
      <c r="I170" s="84" t="b">
        <v>0</v>
      </c>
      <c r="J170" s="84" t="b">
        <v>0</v>
      </c>
      <c r="K170" s="84" t="b">
        <v>0</v>
      </c>
      <c r="L170" s="84" t="b">
        <v>0</v>
      </c>
    </row>
    <row r="171" spans="1:12" ht="15">
      <c r="A171" s="84" t="s">
        <v>3205</v>
      </c>
      <c r="B171" s="84" t="s">
        <v>2729</v>
      </c>
      <c r="C171" s="84">
        <v>3</v>
      </c>
      <c r="D171" s="122">
        <v>0.0014957216354155895</v>
      </c>
      <c r="E171" s="122">
        <v>1.6082666371341214</v>
      </c>
      <c r="F171" s="84" t="s">
        <v>3646</v>
      </c>
      <c r="G171" s="84" t="b">
        <v>0</v>
      </c>
      <c r="H171" s="84" t="b">
        <v>0</v>
      </c>
      <c r="I171" s="84" t="b">
        <v>0</v>
      </c>
      <c r="J171" s="84" t="b">
        <v>0</v>
      </c>
      <c r="K171" s="84" t="b">
        <v>0</v>
      </c>
      <c r="L171" s="84" t="b">
        <v>0</v>
      </c>
    </row>
    <row r="172" spans="1:12" ht="15">
      <c r="A172" s="84" t="s">
        <v>3396</v>
      </c>
      <c r="B172" s="84" t="s">
        <v>3397</v>
      </c>
      <c r="C172" s="84">
        <v>2</v>
      </c>
      <c r="D172" s="122">
        <v>0.0009971477569437261</v>
      </c>
      <c r="E172" s="122">
        <v>3.3028718360676903</v>
      </c>
      <c r="F172" s="84" t="s">
        <v>3646</v>
      </c>
      <c r="G172" s="84" t="b">
        <v>0</v>
      </c>
      <c r="H172" s="84" t="b">
        <v>0</v>
      </c>
      <c r="I172" s="84" t="b">
        <v>0</v>
      </c>
      <c r="J172" s="84" t="b">
        <v>0</v>
      </c>
      <c r="K172" s="84" t="b">
        <v>0</v>
      </c>
      <c r="L172" s="84" t="b">
        <v>0</v>
      </c>
    </row>
    <row r="173" spans="1:12" ht="15">
      <c r="A173" s="84" t="s">
        <v>3397</v>
      </c>
      <c r="B173" s="84" t="s">
        <v>3398</v>
      </c>
      <c r="C173" s="84">
        <v>2</v>
      </c>
      <c r="D173" s="122">
        <v>0.0009971477569437261</v>
      </c>
      <c r="E173" s="122">
        <v>3.3028718360676903</v>
      </c>
      <c r="F173" s="84" t="s">
        <v>3646</v>
      </c>
      <c r="G173" s="84" t="b">
        <v>0</v>
      </c>
      <c r="H173" s="84" t="b">
        <v>0</v>
      </c>
      <c r="I173" s="84" t="b">
        <v>0</v>
      </c>
      <c r="J173" s="84" t="b">
        <v>0</v>
      </c>
      <c r="K173" s="84" t="b">
        <v>0</v>
      </c>
      <c r="L173" s="84" t="b">
        <v>0</v>
      </c>
    </row>
    <row r="174" spans="1:12" ht="15">
      <c r="A174" s="84" t="s">
        <v>3398</v>
      </c>
      <c r="B174" s="84" t="s">
        <v>3271</v>
      </c>
      <c r="C174" s="84">
        <v>2</v>
      </c>
      <c r="D174" s="122">
        <v>0.0009971477569437261</v>
      </c>
      <c r="E174" s="122">
        <v>3.001841840403709</v>
      </c>
      <c r="F174" s="84" t="s">
        <v>3646</v>
      </c>
      <c r="G174" s="84" t="b">
        <v>0</v>
      </c>
      <c r="H174" s="84" t="b">
        <v>0</v>
      </c>
      <c r="I174" s="84" t="b">
        <v>0</v>
      </c>
      <c r="J174" s="84" t="b">
        <v>0</v>
      </c>
      <c r="K174" s="84" t="b">
        <v>0</v>
      </c>
      <c r="L174" s="84" t="b">
        <v>0</v>
      </c>
    </row>
    <row r="175" spans="1:12" ht="15">
      <c r="A175" s="84" t="s">
        <v>3271</v>
      </c>
      <c r="B175" s="84" t="s">
        <v>3243</v>
      </c>
      <c r="C175" s="84">
        <v>2</v>
      </c>
      <c r="D175" s="122">
        <v>0.0009971477569437261</v>
      </c>
      <c r="E175" s="122">
        <v>2.6039018317316716</v>
      </c>
      <c r="F175" s="84" t="s">
        <v>3646</v>
      </c>
      <c r="G175" s="84" t="b">
        <v>0</v>
      </c>
      <c r="H175" s="84" t="b">
        <v>0</v>
      </c>
      <c r="I175" s="84" t="b">
        <v>0</v>
      </c>
      <c r="J175" s="84" t="b">
        <v>0</v>
      </c>
      <c r="K175" s="84" t="b">
        <v>0</v>
      </c>
      <c r="L175" s="84" t="b">
        <v>0</v>
      </c>
    </row>
    <row r="176" spans="1:12" ht="15">
      <c r="A176" s="84" t="s">
        <v>3243</v>
      </c>
      <c r="B176" s="84" t="s">
        <v>3399</v>
      </c>
      <c r="C176" s="84">
        <v>2</v>
      </c>
      <c r="D176" s="122">
        <v>0.0009971477569437261</v>
      </c>
      <c r="E176" s="122">
        <v>2.904931827395653</v>
      </c>
      <c r="F176" s="84" t="s">
        <v>3646</v>
      </c>
      <c r="G176" s="84" t="b">
        <v>0</v>
      </c>
      <c r="H176" s="84" t="b">
        <v>0</v>
      </c>
      <c r="I176" s="84" t="b">
        <v>0</v>
      </c>
      <c r="J176" s="84" t="b">
        <v>0</v>
      </c>
      <c r="K176" s="84" t="b">
        <v>0</v>
      </c>
      <c r="L176" s="84" t="b">
        <v>0</v>
      </c>
    </row>
    <row r="177" spans="1:12" ht="15">
      <c r="A177" s="84" t="s">
        <v>3399</v>
      </c>
      <c r="B177" s="84" t="s">
        <v>2751</v>
      </c>
      <c r="C177" s="84">
        <v>2</v>
      </c>
      <c r="D177" s="122">
        <v>0.0009971477569437261</v>
      </c>
      <c r="E177" s="122">
        <v>2.5247205856840464</v>
      </c>
      <c r="F177" s="84" t="s">
        <v>3646</v>
      </c>
      <c r="G177" s="84" t="b">
        <v>0</v>
      </c>
      <c r="H177" s="84" t="b">
        <v>0</v>
      </c>
      <c r="I177" s="84" t="b">
        <v>0</v>
      </c>
      <c r="J177" s="84" t="b">
        <v>0</v>
      </c>
      <c r="K177" s="84" t="b">
        <v>0</v>
      </c>
      <c r="L177" s="84" t="b">
        <v>0</v>
      </c>
    </row>
    <row r="178" spans="1:12" ht="15">
      <c r="A178" s="84" t="s">
        <v>2751</v>
      </c>
      <c r="B178" s="84" t="s">
        <v>3243</v>
      </c>
      <c r="C178" s="84">
        <v>2</v>
      </c>
      <c r="D178" s="122">
        <v>0.0009971477569437261</v>
      </c>
      <c r="E178" s="122">
        <v>2.126780577012009</v>
      </c>
      <c r="F178" s="84" t="s">
        <v>3646</v>
      </c>
      <c r="G178" s="84" t="b">
        <v>0</v>
      </c>
      <c r="H178" s="84" t="b">
        <v>0</v>
      </c>
      <c r="I178" s="84" t="b">
        <v>0</v>
      </c>
      <c r="J178" s="84" t="b">
        <v>0</v>
      </c>
      <c r="K178" s="84" t="b">
        <v>0</v>
      </c>
      <c r="L178" s="84" t="b">
        <v>0</v>
      </c>
    </row>
    <row r="179" spans="1:12" ht="15">
      <c r="A179" s="84" t="s">
        <v>3243</v>
      </c>
      <c r="B179" s="84" t="s">
        <v>3400</v>
      </c>
      <c r="C179" s="84">
        <v>2</v>
      </c>
      <c r="D179" s="122">
        <v>0.0009971477569437261</v>
      </c>
      <c r="E179" s="122">
        <v>2.904931827395653</v>
      </c>
      <c r="F179" s="84" t="s">
        <v>3646</v>
      </c>
      <c r="G179" s="84" t="b">
        <v>0</v>
      </c>
      <c r="H179" s="84" t="b">
        <v>0</v>
      </c>
      <c r="I179" s="84" t="b">
        <v>0</v>
      </c>
      <c r="J179" s="84" t="b">
        <v>0</v>
      </c>
      <c r="K179" s="84" t="b">
        <v>0</v>
      </c>
      <c r="L179" s="84" t="b">
        <v>0</v>
      </c>
    </row>
    <row r="180" spans="1:12" ht="15">
      <c r="A180" s="84" t="s">
        <v>3400</v>
      </c>
      <c r="B180" s="84" t="s">
        <v>3401</v>
      </c>
      <c r="C180" s="84">
        <v>2</v>
      </c>
      <c r="D180" s="122">
        <v>0.0009971477569437261</v>
      </c>
      <c r="E180" s="122">
        <v>3.3028718360676903</v>
      </c>
      <c r="F180" s="84" t="s">
        <v>3646</v>
      </c>
      <c r="G180" s="84" t="b">
        <v>0</v>
      </c>
      <c r="H180" s="84" t="b">
        <v>0</v>
      </c>
      <c r="I180" s="84" t="b">
        <v>0</v>
      </c>
      <c r="J180" s="84" t="b">
        <v>0</v>
      </c>
      <c r="K180" s="84" t="b">
        <v>0</v>
      </c>
      <c r="L180" s="84" t="b">
        <v>0</v>
      </c>
    </row>
    <row r="181" spans="1:12" ht="15">
      <c r="A181" s="84" t="s">
        <v>3401</v>
      </c>
      <c r="B181" s="84" t="s">
        <v>3402</v>
      </c>
      <c r="C181" s="84">
        <v>2</v>
      </c>
      <c r="D181" s="122">
        <v>0.0009971477569437261</v>
      </c>
      <c r="E181" s="122">
        <v>3.3028718360676903</v>
      </c>
      <c r="F181" s="84" t="s">
        <v>3646</v>
      </c>
      <c r="G181" s="84" t="b">
        <v>0</v>
      </c>
      <c r="H181" s="84" t="b">
        <v>0</v>
      </c>
      <c r="I181" s="84" t="b">
        <v>0</v>
      </c>
      <c r="J181" s="84" t="b">
        <v>0</v>
      </c>
      <c r="K181" s="84" t="b">
        <v>0</v>
      </c>
      <c r="L181" s="84" t="b">
        <v>0</v>
      </c>
    </row>
    <row r="182" spans="1:12" ht="15">
      <c r="A182" s="84" t="s">
        <v>2727</v>
      </c>
      <c r="B182" s="84" t="s">
        <v>3403</v>
      </c>
      <c r="C182" s="84">
        <v>2</v>
      </c>
      <c r="D182" s="122">
        <v>0.0009971477569437261</v>
      </c>
      <c r="E182" s="122">
        <v>2.6039018317316716</v>
      </c>
      <c r="F182" s="84" t="s">
        <v>3646</v>
      </c>
      <c r="G182" s="84" t="b">
        <v>1</v>
      </c>
      <c r="H182" s="84" t="b">
        <v>0</v>
      </c>
      <c r="I182" s="84" t="b">
        <v>0</v>
      </c>
      <c r="J182" s="84" t="b">
        <v>0</v>
      </c>
      <c r="K182" s="84" t="b">
        <v>0</v>
      </c>
      <c r="L182" s="84" t="b">
        <v>0</v>
      </c>
    </row>
    <row r="183" spans="1:12" ht="15">
      <c r="A183" s="84" t="s">
        <v>2746</v>
      </c>
      <c r="B183" s="84" t="s">
        <v>3227</v>
      </c>
      <c r="C183" s="84">
        <v>2</v>
      </c>
      <c r="D183" s="122">
        <v>0.0009971477569437261</v>
      </c>
      <c r="E183" s="122">
        <v>1.7650527409944161</v>
      </c>
      <c r="F183" s="84" t="s">
        <v>3646</v>
      </c>
      <c r="G183" s="84" t="b">
        <v>0</v>
      </c>
      <c r="H183" s="84" t="b">
        <v>0</v>
      </c>
      <c r="I183" s="84" t="b">
        <v>0</v>
      </c>
      <c r="J183" s="84" t="b">
        <v>1</v>
      </c>
      <c r="K183" s="84" t="b">
        <v>0</v>
      </c>
      <c r="L183" s="84" t="b">
        <v>0</v>
      </c>
    </row>
    <row r="184" spans="1:12" ht="15">
      <c r="A184" s="84" t="s">
        <v>2749</v>
      </c>
      <c r="B184" s="84" t="s">
        <v>3195</v>
      </c>
      <c r="C184" s="84">
        <v>2</v>
      </c>
      <c r="D184" s="122">
        <v>0.0009971477569437261</v>
      </c>
      <c r="E184" s="122">
        <v>1.9964468085170028</v>
      </c>
      <c r="F184" s="84" t="s">
        <v>3646</v>
      </c>
      <c r="G184" s="84" t="b">
        <v>0</v>
      </c>
      <c r="H184" s="84" t="b">
        <v>0</v>
      </c>
      <c r="I184" s="84" t="b">
        <v>0</v>
      </c>
      <c r="J184" s="84" t="b">
        <v>0</v>
      </c>
      <c r="K184" s="84" t="b">
        <v>0</v>
      </c>
      <c r="L184" s="84" t="b">
        <v>0</v>
      </c>
    </row>
    <row r="185" spans="1:12" ht="15">
      <c r="A185" s="84" t="s">
        <v>268</v>
      </c>
      <c r="B185" s="84" t="s">
        <v>2746</v>
      </c>
      <c r="C185" s="84">
        <v>2</v>
      </c>
      <c r="D185" s="122">
        <v>0.0009971477569437261</v>
      </c>
      <c r="E185" s="122">
        <v>0.6981059513638029</v>
      </c>
      <c r="F185" s="84" t="s">
        <v>3646</v>
      </c>
      <c r="G185" s="84" t="b">
        <v>0</v>
      </c>
      <c r="H185" s="84" t="b">
        <v>0</v>
      </c>
      <c r="I185" s="84" t="b">
        <v>0</v>
      </c>
      <c r="J185" s="84" t="b">
        <v>0</v>
      </c>
      <c r="K185" s="84" t="b">
        <v>0</v>
      </c>
      <c r="L185" s="84" t="b">
        <v>0</v>
      </c>
    </row>
    <row r="186" spans="1:12" ht="15">
      <c r="A186" s="84" t="s">
        <v>3168</v>
      </c>
      <c r="B186" s="84" t="s">
        <v>3407</v>
      </c>
      <c r="C186" s="84">
        <v>2</v>
      </c>
      <c r="D186" s="122">
        <v>0.0009971477569437261</v>
      </c>
      <c r="E186" s="122">
        <v>2.3251482307788423</v>
      </c>
      <c r="F186" s="84" t="s">
        <v>3646</v>
      </c>
      <c r="G186" s="84" t="b">
        <v>1</v>
      </c>
      <c r="H186" s="84" t="b">
        <v>0</v>
      </c>
      <c r="I186" s="84" t="b">
        <v>0</v>
      </c>
      <c r="J186" s="84" t="b">
        <v>0</v>
      </c>
      <c r="K186" s="84" t="b">
        <v>0</v>
      </c>
      <c r="L186" s="84" t="b">
        <v>0</v>
      </c>
    </row>
    <row r="187" spans="1:12" ht="15">
      <c r="A187" s="84" t="s">
        <v>3274</v>
      </c>
      <c r="B187" s="84" t="s">
        <v>2720</v>
      </c>
      <c r="C187" s="84">
        <v>2</v>
      </c>
      <c r="D187" s="122">
        <v>0.0009971477569437261</v>
      </c>
      <c r="E187" s="122">
        <v>1.746569335300403</v>
      </c>
      <c r="F187" s="84" t="s">
        <v>3646</v>
      </c>
      <c r="G187" s="84" t="b">
        <v>1</v>
      </c>
      <c r="H187" s="84" t="b">
        <v>0</v>
      </c>
      <c r="I187" s="84" t="b">
        <v>0</v>
      </c>
      <c r="J187" s="84" t="b">
        <v>0</v>
      </c>
      <c r="K187" s="84" t="b">
        <v>0</v>
      </c>
      <c r="L187" s="84" t="b">
        <v>0</v>
      </c>
    </row>
    <row r="188" spans="1:12" ht="15">
      <c r="A188" s="84" t="s">
        <v>3218</v>
      </c>
      <c r="B188" s="84" t="s">
        <v>3323</v>
      </c>
      <c r="C188" s="84">
        <v>2</v>
      </c>
      <c r="D188" s="122">
        <v>0.0009971477569437261</v>
      </c>
      <c r="E188" s="122">
        <v>2.5827125326617333</v>
      </c>
      <c r="F188" s="84" t="s">
        <v>3646</v>
      </c>
      <c r="G188" s="84" t="b">
        <v>0</v>
      </c>
      <c r="H188" s="84" t="b">
        <v>0</v>
      </c>
      <c r="I188" s="84" t="b">
        <v>0</v>
      </c>
      <c r="J188" s="84" t="b">
        <v>0</v>
      </c>
      <c r="K188" s="84" t="b">
        <v>0</v>
      </c>
      <c r="L188" s="84" t="b">
        <v>0</v>
      </c>
    </row>
    <row r="189" spans="1:12" ht="15">
      <c r="A189" s="84" t="s">
        <v>3323</v>
      </c>
      <c r="B189" s="84" t="s">
        <v>3324</v>
      </c>
      <c r="C189" s="84">
        <v>2</v>
      </c>
      <c r="D189" s="122">
        <v>0.0009971477569437261</v>
      </c>
      <c r="E189" s="122">
        <v>2.9506893179563276</v>
      </c>
      <c r="F189" s="84" t="s">
        <v>3646</v>
      </c>
      <c r="G189" s="84" t="b">
        <v>0</v>
      </c>
      <c r="H189" s="84" t="b">
        <v>0</v>
      </c>
      <c r="I189" s="84" t="b">
        <v>0</v>
      </c>
      <c r="J189" s="84" t="b">
        <v>0</v>
      </c>
      <c r="K189" s="84" t="b">
        <v>0</v>
      </c>
      <c r="L189" s="84" t="b">
        <v>0</v>
      </c>
    </row>
    <row r="190" spans="1:12" ht="15">
      <c r="A190" s="84" t="s">
        <v>3324</v>
      </c>
      <c r="B190" s="84" t="s">
        <v>3276</v>
      </c>
      <c r="C190" s="84">
        <v>2</v>
      </c>
      <c r="D190" s="122">
        <v>0.0009971477569437261</v>
      </c>
      <c r="E190" s="122">
        <v>2.8257505813480277</v>
      </c>
      <c r="F190" s="84" t="s">
        <v>3646</v>
      </c>
      <c r="G190" s="84" t="b">
        <v>0</v>
      </c>
      <c r="H190" s="84" t="b">
        <v>0</v>
      </c>
      <c r="I190" s="84" t="b">
        <v>0</v>
      </c>
      <c r="J190" s="84" t="b">
        <v>1</v>
      </c>
      <c r="K190" s="84" t="b">
        <v>0</v>
      </c>
      <c r="L190" s="84" t="b">
        <v>0</v>
      </c>
    </row>
    <row r="191" spans="1:12" ht="15">
      <c r="A191" s="84" t="s">
        <v>3412</v>
      </c>
      <c r="B191" s="84" t="s">
        <v>3210</v>
      </c>
      <c r="C191" s="84">
        <v>2</v>
      </c>
      <c r="D191" s="122">
        <v>0.0009971477569437261</v>
      </c>
      <c r="E191" s="122">
        <v>2.700811844739728</v>
      </c>
      <c r="F191" s="84" t="s">
        <v>3646</v>
      </c>
      <c r="G191" s="84" t="b">
        <v>0</v>
      </c>
      <c r="H191" s="84" t="b">
        <v>0</v>
      </c>
      <c r="I191" s="84" t="b">
        <v>0</v>
      </c>
      <c r="J191" s="84" t="b">
        <v>1</v>
      </c>
      <c r="K191" s="84" t="b">
        <v>0</v>
      </c>
      <c r="L191" s="84" t="b">
        <v>0</v>
      </c>
    </row>
    <row r="192" spans="1:12" ht="15">
      <c r="A192" s="84" t="s">
        <v>3210</v>
      </c>
      <c r="B192" s="84" t="s">
        <v>3413</v>
      </c>
      <c r="C192" s="84">
        <v>2</v>
      </c>
      <c r="D192" s="122">
        <v>0.0009971477569437261</v>
      </c>
      <c r="E192" s="122">
        <v>2.700811844739728</v>
      </c>
      <c r="F192" s="84" t="s">
        <v>3646</v>
      </c>
      <c r="G192" s="84" t="b">
        <v>1</v>
      </c>
      <c r="H192" s="84" t="b">
        <v>0</v>
      </c>
      <c r="I192" s="84" t="b">
        <v>0</v>
      </c>
      <c r="J192" s="84" t="b">
        <v>0</v>
      </c>
      <c r="K192" s="84" t="b">
        <v>0</v>
      </c>
      <c r="L192" s="84" t="b">
        <v>0</v>
      </c>
    </row>
    <row r="193" spans="1:12" ht="15">
      <c r="A193" s="84" t="s">
        <v>3413</v>
      </c>
      <c r="B193" s="84" t="s">
        <v>2722</v>
      </c>
      <c r="C193" s="84">
        <v>2</v>
      </c>
      <c r="D193" s="122">
        <v>0.0009971477569437261</v>
      </c>
      <c r="E193" s="122">
        <v>2.059833787381396</v>
      </c>
      <c r="F193" s="84" t="s">
        <v>3646</v>
      </c>
      <c r="G193" s="84" t="b">
        <v>0</v>
      </c>
      <c r="H193" s="84" t="b">
        <v>0</v>
      </c>
      <c r="I193" s="84" t="b">
        <v>0</v>
      </c>
      <c r="J193" s="84" t="b">
        <v>0</v>
      </c>
      <c r="K193" s="84" t="b">
        <v>0</v>
      </c>
      <c r="L193" s="84" t="b">
        <v>0</v>
      </c>
    </row>
    <row r="194" spans="1:12" ht="15">
      <c r="A194" s="84" t="s">
        <v>2722</v>
      </c>
      <c r="B194" s="84" t="s">
        <v>3414</v>
      </c>
      <c r="C194" s="84">
        <v>2</v>
      </c>
      <c r="D194" s="122">
        <v>0.0009971477569437261</v>
      </c>
      <c r="E194" s="122">
        <v>2.085387891853784</v>
      </c>
      <c r="F194" s="84" t="s">
        <v>3646</v>
      </c>
      <c r="G194" s="84" t="b">
        <v>0</v>
      </c>
      <c r="H194" s="84" t="b">
        <v>0</v>
      </c>
      <c r="I194" s="84" t="b">
        <v>0</v>
      </c>
      <c r="J194" s="84" t="b">
        <v>0</v>
      </c>
      <c r="K194" s="84" t="b">
        <v>0</v>
      </c>
      <c r="L194" s="84" t="b">
        <v>0</v>
      </c>
    </row>
    <row r="195" spans="1:12" ht="15">
      <c r="A195" s="84" t="s">
        <v>3414</v>
      </c>
      <c r="B195" s="84" t="s">
        <v>3415</v>
      </c>
      <c r="C195" s="84">
        <v>2</v>
      </c>
      <c r="D195" s="122">
        <v>0.0009971477569437261</v>
      </c>
      <c r="E195" s="122">
        <v>3.3028718360676903</v>
      </c>
      <c r="F195" s="84" t="s">
        <v>3646</v>
      </c>
      <c r="G195" s="84" t="b">
        <v>0</v>
      </c>
      <c r="H195" s="84" t="b">
        <v>0</v>
      </c>
      <c r="I195" s="84" t="b">
        <v>0</v>
      </c>
      <c r="J195" s="84" t="b">
        <v>0</v>
      </c>
      <c r="K195" s="84" t="b">
        <v>0</v>
      </c>
      <c r="L195" s="84" t="b">
        <v>0</v>
      </c>
    </row>
    <row r="196" spans="1:12" ht="15">
      <c r="A196" s="84" t="s">
        <v>3415</v>
      </c>
      <c r="B196" s="84" t="s">
        <v>3230</v>
      </c>
      <c r="C196" s="84">
        <v>2</v>
      </c>
      <c r="D196" s="122">
        <v>0.0009971477569437261</v>
      </c>
      <c r="E196" s="122">
        <v>2.8257505813480277</v>
      </c>
      <c r="F196" s="84" t="s">
        <v>3646</v>
      </c>
      <c r="G196" s="84" t="b">
        <v>0</v>
      </c>
      <c r="H196" s="84" t="b">
        <v>0</v>
      </c>
      <c r="I196" s="84" t="b">
        <v>0</v>
      </c>
      <c r="J196" s="84" t="b">
        <v>0</v>
      </c>
      <c r="K196" s="84" t="b">
        <v>0</v>
      </c>
      <c r="L196" s="84" t="b">
        <v>0</v>
      </c>
    </row>
    <row r="197" spans="1:12" ht="15">
      <c r="A197" s="84" t="s">
        <v>3230</v>
      </c>
      <c r="B197" s="84" t="s">
        <v>3416</v>
      </c>
      <c r="C197" s="84">
        <v>2</v>
      </c>
      <c r="D197" s="122">
        <v>0.0009971477569437261</v>
      </c>
      <c r="E197" s="122">
        <v>3.126780577012009</v>
      </c>
      <c r="F197" s="84" t="s">
        <v>3646</v>
      </c>
      <c r="G197" s="84" t="b">
        <v>0</v>
      </c>
      <c r="H197" s="84" t="b">
        <v>0</v>
      </c>
      <c r="I197" s="84" t="b">
        <v>0</v>
      </c>
      <c r="J197" s="84" t="b">
        <v>0</v>
      </c>
      <c r="K197" s="84" t="b">
        <v>0</v>
      </c>
      <c r="L197" s="84" t="b">
        <v>0</v>
      </c>
    </row>
    <row r="198" spans="1:12" ht="15">
      <c r="A198" s="84" t="s">
        <v>3416</v>
      </c>
      <c r="B198" s="84" t="s">
        <v>3417</v>
      </c>
      <c r="C198" s="84">
        <v>2</v>
      </c>
      <c r="D198" s="122">
        <v>0.0009971477569437261</v>
      </c>
      <c r="E198" s="122">
        <v>3.3028718360676903</v>
      </c>
      <c r="F198" s="84" t="s">
        <v>3646</v>
      </c>
      <c r="G198" s="84" t="b">
        <v>0</v>
      </c>
      <c r="H198" s="84" t="b">
        <v>0</v>
      </c>
      <c r="I198" s="84" t="b">
        <v>0</v>
      </c>
      <c r="J198" s="84" t="b">
        <v>0</v>
      </c>
      <c r="K198" s="84" t="b">
        <v>0</v>
      </c>
      <c r="L198" s="84" t="b">
        <v>0</v>
      </c>
    </row>
    <row r="199" spans="1:12" ht="15">
      <c r="A199" s="84" t="s">
        <v>3277</v>
      </c>
      <c r="B199" s="84" t="s">
        <v>3276</v>
      </c>
      <c r="C199" s="84">
        <v>2</v>
      </c>
      <c r="D199" s="122">
        <v>0.0009971477569437261</v>
      </c>
      <c r="E199" s="122">
        <v>2.700811844739728</v>
      </c>
      <c r="F199" s="84" t="s">
        <v>3646</v>
      </c>
      <c r="G199" s="84" t="b">
        <v>0</v>
      </c>
      <c r="H199" s="84" t="b">
        <v>0</v>
      </c>
      <c r="I199" s="84" t="b">
        <v>0</v>
      </c>
      <c r="J199" s="84" t="b">
        <v>1</v>
      </c>
      <c r="K199" s="84" t="b">
        <v>0</v>
      </c>
      <c r="L199" s="84" t="b">
        <v>0</v>
      </c>
    </row>
    <row r="200" spans="1:12" ht="15">
      <c r="A200" s="84" t="s">
        <v>2727</v>
      </c>
      <c r="B200" s="84" t="s">
        <v>3247</v>
      </c>
      <c r="C200" s="84">
        <v>2</v>
      </c>
      <c r="D200" s="122">
        <v>0.0009971477569437261</v>
      </c>
      <c r="E200" s="122">
        <v>2.2059618230596336</v>
      </c>
      <c r="F200" s="84" t="s">
        <v>3646</v>
      </c>
      <c r="G200" s="84" t="b">
        <v>1</v>
      </c>
      <c r="H200" s="84" t="b">
        <v>0</v>
      </c>
      <c r="I200" s="84" t="b">
        <v>0</v>
      </c>
      <c r="J200" s="84" t="b">
        <v>0</v>
      </c>
      <c r="K200" s="84" t="b">
        <v>0</v>
      </c>
      <c r="L200" s="84" t="b">
        <v>0</v>
      </c>
    </row>
    <row r="201" spans="1:12" ht="15">
      <c r="A201" s="84" t="s">
        <v>3199</v>
      </c>
      <c r="B201" s="84" t="s">
        <v>2720</v>
      </c>
      <c r="C201" s="84">
        <v>2</v>
      </c>
      <c r="D201" s="122">
        <v>0.0009971477569437261</v>
      </c>
      <c r="E201" s="122">
        <v>1.3943868171890406</v>
      </c>
      <c r="F201" s="84" t="s">
        <v>3646</v>
      </c>
      <c r="G201" s="84" t="b">
        <v>0</v>
      </c>
      <c r="H201" s="84" t="b">
        <v>0</v>
      </c>
      <c r="I201" s="84" t="b">
        <v>0</v>
      </c>
      <c r="J201" s="84" t="b">
        <v>0</v>
      </c>
      <c r="K201" s="84" t="b">
        <v>0</v>
      </c>
      <c r="L201" s="84" t="b">
        <v>0</v>
      </c>
    </row>
    <row r="202" spans="1:12" ht="15">
      <c r="A202" s="84" t="s">
        <v>3419</v>
      </c>
      <c r="B202" s="84" t="s">
        <v>3217</v>
      </c>
      <c r="C202" s="84">
        <v>2</v>
      </c>
      <c r="D202" s="122">
        <v>0.0009971477569437261</v>
      </c>
      <c r="E202" s="122">
        <v>2.7588037917174146</v>
      </c>
      <c r="F202" s="84" t="s">
        <v>3646</v>
      </c>
      <c r="G202" s="84" t="b">
        <v>0</v>
      </c>
      <c r="H202" s="84" t="b">
        <v>0</v>
      </c>
      <c r="I202" s="84" t="b">
        <v>0</v>
      </c>
      <c r="J202" s="84" t="b">
        <v>0</v>
      </c>
      <c r="K202" s="84" t="b">
        <v>0</v>
      </c>
      <c r="L202" s="84" t="b">
        <v>0</v>
      </c>
    </row>
    <row r="203" spans="1:12" ht="15">
      <c r="A203" s="84" t="s">
        <v>3217</v>
      </c>
      <c r="B203" s="84" t="s">
        <v>3284</v>
      </c>
      <c r="C203" s="84">
        <v>2</v>
      </c>
      <c r="D203" s="122">
        <v>0.0009971477569437261</v>
      </c>
      <c r="E203" s="122">
        <v>2.4577737960534334</v>
      </c>
      <c r="F203" s="84" t="s">
        <v>3646</v>
      </c>
      <c r="G203" s="84" t="b">
        <v>0</v>
      </c>
      <c r="H203" s="84" t="b">
        <v>0</v>
      </c>
      <c r="I203" s="84" t="b">
        <v>0</v>
      </c>
      <c r="J203" s="84" t="b">
        <v>0</v>
      </c>
      <c r="K203" s="84" t="b">
        <v>0</v>
      </c>
      <c r="L203" s="84" t="b">
        <v>0</v>
      </c>
    </row>
    <row r="204" spans="1:12" ht="15">
      <c r="A204" s="84" t="s">
        <v>3284</v>
      </c>
      <c r="B204" s="84" t="s">
        <v>3199</v>
      </c>
      <c r="C204" s="84">
        <v>2</v>
      </c>
      <c r="D204" s="122">
        <v>0.0009971477569437261</v>
      </c>
      <c r="E204" s="122">
        <v>2.3486293266283655</v>
      </c>
      <c r="F204" s="84" t="s">
        <v>3646</v>
      </c>
      <c r="G204" s="84" t="b">
        <v>0</v>
      </c>
      <c r="H204" s="84" t="b">
        <v>0</v>
      </c>
      <c r="I204" s="84" t="b">
        <v>0</v>
      </c>
      <c r="J204" s="84" t="b">
        <v>0</v>
      </c>
      <c r="K204" s="84" t="b">
        <v>0</v>
      </c>
      <c r="L204" s="84" t="b">
        <v>0</v>
      </c>
    </row>
    <row r="205" spans="1:12" ht="15">
      <c r="A205" s="84" t="s">
        <v>3325</v>
      </c>
      <c r="B205" s="84" t="s">
        <v>343</v>
      </c>
      <c r="C205" s="84">
        <v>2</v>
      </c>
      <c r="D205" s="122">
        <v>0.0009971477569437261</v>
      </c>
      <c r="E205" s="122">
        <v>1.871508071908703</v>
      </c>
      <c r="F205" s="84" t="s">
        <v>3646</v>
      </c>
      <c r="G205" s="84" t="b">
        <v>0</v>
      </c>
      <c r="H205" s="84" t="b">
        <v>0</v>
      </c>
      <c r="I205" s="84" t="b">
        <v>0</v>
      </c>
      <c r="J205" s="84" t="b">
        <v>0</v>
      </c>
      <c r="K205" s="84" t="b">
        <v>0</v>
      </c>
      <c r="L205" s="84" t="b">
        <v>0</v>
      </c>
    </row>
    <row r="206" spans="1:12" ht="15">
      <c r="A206" s="84" t="s">
        <v>3282</v>
      </c>
      <c r="B206" s="84" t="s">
        <v>3420</v>
      </c>
      <c r="C206" s="84">
        <v>2</v>
      </c>
      <c r="D206" s="122">
        <v>0.0009971477569437261</v>
      </c>
      <c r="E206" s="122">
        <v>3.001841840403709</v>
      </c>
      <c r="F206" s="84" t="s">
        <v>3646</v>
      </c>
      <c r="G206" s="84" t="b">
        <v>0</v>
      </c>
      <c r="H206" s="84" t="b">
        <v>0</v>
      </c>
      <c r="I206" s="84" t="b">
        <v>0</v>
      </c>
      <c r="J206" s="84" t="b">
        <v>0</v>
      </c>
      <c r="K206" s="84" t="b">
        <v>0</v>
      </c>
      <c r="L206" s="84" t="b">
        <v>0</v>
      </c>
    </row>
    <row r="207" spans="1:12" ht="15">
      <c r="A207" s="84" t="s">
        <v>3420</v>
      </c>
      <c r="B207" s="84" t="s">
        <v>3200</v>
      </c>
      <c r="C207" s="84">
        <v>2</v>
      </c>
      <c r="D207" s="122">
        <v>0.0009971477569437261</v>
      </c>
      <c r="E207" s="122">
        <v>2.6496593222923464</v>
      </c>
      <c r="F207" s="84" t="s">
        <v>3646</v>
      </c>
      <c r="G207" s="84" t="b">
        <v>0</v>
      </c>
      <c r="H207" s="84" t="b">
        <v>0</v>
      </c>
      <c r="I207" s="84" t="b">
        <v>0</v>
      </c>
      <c r="J207" s="84" t="b">
        <v>0</v>
      </c>
      <c r="K207" s="84" t="b">
        <v>0</v>
      </c>
      <c r="L207" s="84" t="b">
        <v>0</v>
      </c>
    </row>
    <row r="208" spans="1:12" ht="15">
      <c r="A208" s="84" t="s">
        <v>3200</v>
      </c>
      <c r="B208" s="84" t="s">
        <v>3248</v>
      </c>
      <c r="C208" s="84">
        <v>2</v>
      </c>
      <c r="D208" s="122">
        <v>0.0009971477569437261</v>
      </c>
      <c r="E208" s="122">
        <v>2.251719313620309</v>
      </c>
      <c r="F208" s="84" t="s">
        <v>3646</v>
      </c>
      <c r="G208" s="84" t="b">
        <v>0</v>
      </c>
      <c r="H208" s="84" t="b">
        <v>0</v>
      </c>
      <c r="I208" s="84" t="b">
        <v>0</v>
      </c>
      <c r="J208" s="84" t="b">
        <v>1</v>
      </c>
      <c r="K208" s="84" t="b">
        <v>0</v>
      </c>
      <c r="L208" s="84" t="b">
        <v>0</v>
      </c>
    </row>
    <row r="209" spans="1:12" ht="15">
      <c r="A209" s="84" t="s">
        <v>3219</v>
      </c>
      <c r="B209" s="84" t="s">
        <v>3249</v>
      </c>
      <c r="C209" s="84">
        <v>2</v>
      </c>
      <c r="D209" s="122">
        <v>0.0009971477569437261</v>
      </c>
      <c r="E209" s="122">
        <v>2.360863783045377</v>
      </c>
      <c r="F209" s="84" t="s">
        <v>3646</v>
      </c>
      <c r="G209" s="84" t="b">
        <v>0</v>
      </c>
      <c r="H209" s="84" t="b">
        <v>0</v>
      </c>
      <c r="I209" s="84" t="b">
        <v>0</v>
      </c>
      <c r="J209" s="84" t="b">
        <v>0</v>
      </c>
      <c r="K209" s="84" t="b">
        <v>0</v>
      </c>
      <c r="L209" s="84" t="b">
        <v>0</v>
      </c>
    </row>
    <row r="210" spans="1:12" ht="15">
      <c r="A210" s="84" t="s">
        <v>3278</v>
      </c>
      <c r="B210" s="84" t="s">
        <v>3421</v>
      </c>
      <c r="C210" s="84">
        <v>2</v>
      </c>
      <c r="D210" s="122">
        <v>0.0009971477569437261</v>
      </c>
      <c r="E210" s="122">
        <v>3.001841840403709</v>
      </c>
      <c r="F210" s="84" t="s">
        <v>3646</v>
      </c>
      <c r="G210" s="84" t="b">
        <v>0</v>
      </c>
      <c r="H210" s="84" t="b">
        <v>0</v>
      </c>
      <c r="I210" s="84" t="b">
        <v>0</v>
      </c>
      <c r="J210" s="84" t="b">
        <v>1</v>
      </c>
      <c r="K210" s="84" t="b">
        <v>0</v>
      </c>
      <c r="L210" s="84" t="b">
        <v>0</v>
      </c>
    </row>
    <row r="211" spans="1:12" ht="15">
      <c r="A211" s="84" t="s">
        <v>3421</v>
      </c>
      <c r="B211" s="84" t="s">
        <v>3279</v>
      </c>
      <c r="C211" s="84">
        <v>2</v>
      </c>
      <c r="D211" s="122">
        <v>0.0009971477569437261</v>
      </c>
      <c r="E211" s="122">
        <v>3.001841840403709</v>
      </c>
      <c r="F211" s="84" t="s">
        <v>3646</v>
      </c>
      <c r="G211" s="84" t="b">
        <v>1</v>
      </c>
      <c r="H211" s="84" t="b">
        <v>0</v>
      </c>
      <c r="I211" s="84" t="b">
        <v>0</v>
      </c>
      <c r="J211" s="84" t="b">
        <v>0</v>
      </c>
      <c r="K211" s="84" t="b">
        <v>0</v>
      </c>
      <c r="L211" s="84" t="b">
        <v>0</v>
      </c>
    </row>
    <row r="212" spans="1:12" ht="15">
      <c r="A212" s="84" t="s">
        <v>3279</v>
      </c>
      <c r="B212" s="84" t="s">
        <v>3199</v>
      </c>
      <c r="C212" s="84">
        <v>2</v>
      </c>
      <c r="D212" s="122">
        <v>0.0009971477569437261</v>
      </c>
      <c r="E212" s="122">
        <v>2.3486293266283655</v>
      </c>
      <c r="F212" s="84" t="s">
        <v>3646</v>
      </c>
      <c r="G212" s="84" t="b">
        <v>0</v>
      </c>
      <c r="H212" s="84" t="b">
        <v>0</v>
      </c>
      <c r="I212" s="84" t="b">
        <v>0</v>
      </c>
      <c r="J212" s="84" t="b">
        <v>0</v>
      </c>
      <c r="K212" s="84" t="b">
        <v>0</v>
      </c>
      <c r="L212" s="84" t="b">
        <v>0</v>
      </c>
    </row>
    <row r="213" spans="1:12" ht="15">
      <c r="A213" s="84" t="s">
        <v>285</v>
      </c>
      <c r="B213" s="84" t="s">
        <v>3424</v>
      </c>
      <c r="C213" s="84">
        <v>2</v>
      </c>
      <c r="D213" s="122">
        <v>0.0009971477569437261</v>
      </c>
      <c r="E213" s="122">
        <v>2.904931827395653</v>
      </c>
      <c r="F213" s="84" t="s">
        <v>3646</v>
      </c>
      <c r="G213" s="84" t="b">
        <v>0</v>
      </c>
      <c r="H213" s="84" t="b">
        <v>0</v>
      </c>
      <c r="I213" s="84" t="b">
        <v>0</v>
      </c>
      <c r="J213" s="84" t="b">
        <v>0</v>
      </c>
      <c r="K213" s="84" t="b">
        <v>0</v>
      </c>
      <c r="L213" s="84" t="b">
        <v>0</v>
      </c>
    </row>
    <row r="214" spans="1:12" ht="15">
      <c r="A214" s="84" t="s">
        <v>3424</v>
      </c>
      <c r="B214" s="84" t="s">
        <v>3425</v>
      </c>
      <c r="C214" s="84">
        <v>2</v>
      </c>
      <c r="D214" s="122">
        <v>0.0009971477569437261</v>
      </c>
      <c r="E214" s="122">
        <v>3.3028718360676903</v>
      </c>
      <c r="F214" s="84" t="s">
        <v>3646</v>
      </c>
      <c r="G214" s="84" t="b">
        <v>0</v>
      </c>
      <c r="H214" s="84" t="b">
        <v>0</v>
      </c>
      <c r="I214" s="84" t="b">
        <v>0</v>
      </c>
      <c r="J214" s="84" t="b">
        <v>0</v>
      </c>
      <c r="K214" s="84" t="b">
        <v>1</v>
      </c>
      <c r="L214" s="84" t="b">
        <v>0</v>
      </c>
    </row>
    <row r="215" spans="1:12" ht="15">
      <c r="A215" s="84" t="s">
        <v>3425</v>
      </c>
      <c r="B215" s="84" t="s">
        <v>3426</v>
      </c>
      <c r="C215" s="84">
        <v>2</v>
      </c>
      <c r="D215" s="122">
        <v>0.0009971477569437261</v>
      </c>
      <c r="E215" s="122">
        <v>3.3028718360676903</v>
      </c>
      <c r="F215" s="84" t="s">
        <v>3646</v>
      </c>
      <c r="G215" s="84" t="b">
        <v>0</v>
      </c>
      <c r="H215" s="84" t="b">
        <v>1</v>
      </c>
      <c r="I215" s="84" t="b">
        <v>0</v>
      </c>
      <c r="J215" s="84" t="b">
        <v>0</v>
      </c>
      <c r="K215" s="84" t="b">
        <v>0</v>
      </c>
      <c r="L215" s="84" t="b">
        <v>0</v>
      </c>
    </row>
    <row r="216" spans="1:12" ht="15">
      <c r="A216" s="84" t="s">
        <v>3426</v>
      </c>
      <c r="B216" s="84" t="s">
        <v>3212</v>
      </c>
      <c r="C216" s="84">
        <v>2</v>
      </c>
      <c r="D216" s="122">
        <v>0.0009971477569437261</v>
      </c>
      <c r="E216" s="122">
        <v>2.700811844739728</v>
      </c>
      <c r="F216" s="84" t="s">
        <v>3646</v>
      </c>
      <c r="G216" s="84" t="b">
        <v>0</v>
      </c>
      <c r="H216" s="84" t="b">
        <v>0</v>
      </c>
      <c r="I216" s="84" t="b">
        <v>0</v>
      </c>
      <c r="J216" s="84" t="b">
        <v>0</v>
      </c>
      <c r="K216" s="84" t="b">
        <v>0</v>
      </c>
      <c r="L216" s="84" t="b">
        <v>0</v>
      </c>
    </row>
    <row r="217" spans="1:12" ht="15">
      <c r="A217" s="84" t="s">
        <v>3212</v>
      </c>
      <c r="B217" s="84" t="s">
        <v>3189</v>
      </c>
      <c r="C217" s="84">
        <v>2</v>
      </c>
      <c r="D217" s="122">
        <v>0.0009971477569437261</v>
      </c>
      <c r="E217" s="122">
        <v>2.001841840403709</v>
      </c>
      <c r="F217" s="84" t="s">
        <v>3646</v>
      </c>
      <c r="G217" s="84" t="b">
        <v>0</v>
      </c>
      <c r="H217" s="84" t="b">
        <v>0</v>
      </c>
      <c r="I217" s="84" t="b">
        <v>0</v>
      </c>
      <c r="J217" s="84" t="b">
        <v>0</v>
      </c>
      <c r="K217" s="84" t="b">
        <v>0</v>
      </c>
      <c r="L217" s="84" t="b">
        <v>0</v>
      </c>
    </row>
    <row r="218" spans="1:12" ht="15">
      <c r="A218" s="84" t="s">
        <v>2804</v>
      </c>
      <c r="B218" s="84" t="s">
        <v>3286</v>
      </c>
      <c r="C218" s="84">
        <v>2</v>
      </c>
      <c r="D218" s="122">
        <v>0.0009971477569437261</v>
      </c>
      <c r="E218" s="122">
        <v>1.960449155245484</v>
      </c>
      <c r="F218" s="84" t="s">
        <v>3646</v>
      </c>
      <c r="G218" s="84" t="b">
        <v>0</v>
      </c>
      <c r="H218" s="84" t="b">
        <v>0</v>
      </c>
      <c r="I218" s="84" t="b">
        <v>0</v>
      </c>
      <c r="J218" s="84" t="b">
        <v>0</v>
      </c>
      <c r="K218" s="84" t="b">
        <v>0</v>
      </c>
      <c r="L218" s="84" t="b">
        <v>0</v>
      </c>
    </row>
    <row r="219" spans="1:12" ht="15">
      <c r="A219" s="84" t="s">
        <v>3286</v>
      </c>
      <c r="B219" s="84" t="s">
        <v>3427</v>
      </c>
      <c r="C219" s="84">
        <v>2</v>
      </c>
      <c r="D219" s="122">
        <v>0.0009971477569437261</v>
      </c>
      <c r="E219" s="122">
        <v>3.001841840403709</v>
      </c>
      <c r="F219" s="84" t="s">
        <v>3646</v>
      </c>
      <c r="G219" s="84" t="b">
        <v>0</v>
      </c>
      <c r="H219" s="84" t="b">
        <v>0</v>
      </c>
      <c r="I219" s="84" t="b">
        <v>0</v>
      </c>
      <c r="J219" s="84" t="b">
        <v>0</v>
      </c>
      <c r="K219" s="84" t="b">
        <v>0</v>
      </c>
      <c r="L219" s="84" t="b">
        <v>0</v>
      </c>
    </row>
    <row r="220" spans="1:12" ht="15">
      <c r="A220" s="84" t="s">
        <v>3427</v>
      </c>
      <c r="B220" s="84" t="s">
        <v>3428</v>
      </c>
      <c r="C220" s="84">
        <v>2</v>
      </c>
      <c r="D220" s="122">
        <v>0.0009971477569437261</v>
      </c>
      <c r="E220" s="122">
        <v>3.3028718360676903</v>
      </c>
      <c r="F220" s="84" t="s">
        <v>3646</v>
      </c>
      <c r="G220" s="84" t="b">
        <v>0</v>
      </c>
      <c r="H220" s="84" t="b">
        <v>0</v>
      </c>
      <c r="I220" s="84" t="b">
        <v>0</v>
      </c>
      <c r="J220" s="84" t="b">
        <v>0</v>
      </c>
      <c r="K220" s="84" t="b">
        <v>0</v>
      </c>
      <c r="L220" s="84" t="b">
        <v>0</v>
      </c>
    </row>
    <row r="221" spans="1:12" ht="15">
      <c r="A221" s="84" t="s">
        <v>268</v>
      </c>
      <c r="B221" s="84" t="s">
        <v>2780</v>
      </c>
      <c r="C221" s="84">
        <v>2</v>
      </c>
      <c r="D221" s="122">
        <v>0.0009971477569437261</v>
      </c>
      <c r="E221" s="122">
        <v>0.945890435074559</v>
      </c>
      <c r="F221" s="84" t="s">
        <v>3646</v>
      </c>
      <c r="G221" s="84" t="b">
        <v>0</v>
      </c>
      <c r="H221" s="84" t="b">
        <v>0</v>
      </c>
      <c r="I221" s="84" t="b">
        <v>0</v>
      </c>
      <c r="J221" s="84" t="b">
        <v>0</v>
      </c>
      <c r="K221" s="84" t="b">
        <v>0</v>
      </c>
      <c r="L221" s="84" t="b">
        <v>0</v>
      </c>
    </row>
    <row r="222" spans="1:12" ht="15">
      <c r="A222" s="84" t="s">
        <v>3431</v>
      </c>
      <c r="B222" s="84" t="s">
        <v>3432</v>
      </c>
      <c r="C222" s="84">
        <v>2</v>
      </c>
      <c r="D222" s="122">
        <v>0.0009971477569437261</v>
      </c>
      <c r="E222" s="122">
        <v>3.3028718360676903</v>
      </c>
      <c r="F222" s="84" t="s">
        <v>3646</v>
      </c>
      <c r="G222" s="84" t="b">
        <v>0</v>
      </c>
      <c r="H222" s="84" t="b">
        <v>0</v>
      </c>
      <c r="I222" s="84" t="b">
        <v>0</v>
      </c>
      <c r="J222" s="84" t="b">
        <v>0</v>
      </c>
      <c r="K222" s="84" t="b">
        <v>0</v>
      </c>
      <c r="L222" s="84" t="b">
        <v>0</v>
      </c>
    </row>
    <row r="223" spans="1:12" ht="15">
      <c r="A223" s="84" t="s">
        <v>3432</v>
      </c>
      <c r="B223" s="84" t="s">
        <v>3433</v>
      </c>
      <c r="C223" s="84">
        <v>2</v>
      </c>
      <c r="D223" s="122">
        <v>0.0009971477569437261</v>
      </c>
      <c r="E223" s="122">
        <v>3.3028718360676903</v>
      </c>
      <c r="F223" s="84" t="s">
        <v>3646</v>
      </c>
      <c r="G223" s="84" t="b">
        <v>0</v>
      </c>
      <c r="H223" s="84" t="b">
        <v>0</v>
      </c>
      <c r="I223" s="84" t="b">
        <v>0</v>
      </c>
      <c r="J223" s="84" t="b">
        <v>0</v>
      </c>
      <c r="K223" s="84" t="b">
        <v>0</v>
      </c>
      <c r="L223" s="84" t="b">
        <v>0</v>
      </c>
    </row>
    <row r="224" spans="1:12" ht="15">
      <c r="A224" s="84" t="s">
        <v>3433</v>
      </c>
      <c r="B224" s="84" t="s">
        <v>3434</v>
      </c>
      <c r="C224" s="84">
        <v>2</v>
      </c>
      <c r="D224" s="122">
        <v>0.0009971477569437261</v>
      </c>
      <c r="E224" s="122">
        <v>3.3028718360676903</v>
      </c>
      <c r="F224" s="84" t="s">
        <v>3646</v>
      </c>
      <c r="G224" s="84" t="b">
        <v>0</v>
      </c>
      <c r="H224" s="84" t="b">
        <v>0</v>
      </c>
      <c r="I224" s="84" t="b">
        <v>0</v>
      </c>
      <c r="J224" s="84" t="b">
        <v>0</v>
      </c>
      <c r="K224" s="84" t="b">
        <v>0</v>
      </c>
      <c r="L224" s="84" t="b">
        <v>0</v>
      </c>
    </row>
    <row r="225" spans="1:12" ht="15">
      <c r="A225" s="84" t="s">
        <v>3434</v>
      </c>
      <c r="B225" s="84" t="s">
        <v>3435</v>
      </c>
      <c r="C225" s="84">
        <v>2</v>
      </c>
      <c r="D225" s="122">
        <v>0.0009971477569437261</v>
      </c>
      <c r="E225" s="122">
        <v>3.3028718360676903</v>
      </c>
      <c r="F225" s="84" t="s">
        <v>3646</v>
      </c>
      <c r="G225" s="84" t="b">
        <v>0</v>
      </c>
      <c r="H225" s="84" t="b">
        <v>0</v>
      </c>
      <c r="I225" s="84" t="b">
        <v>0</v>
      </c>
      <c r="J225" s="84" t="b">
        <v>0</v>
      </c>
      <c r="K225" s="84" t="b">
        <v>1</v>
      </c>
      <c r="L225" s="84" t="b">
        <v>0</v>
      </c>
    </row>
    <row r="226" spans="1:12" ht="15">
      <c r="A226" s="84" t="s">
        <v>3435</v>
      </c>
      <c r="B226" s="84" t="s">
        <v>343</v>
      </c>
      <c r="C226" s="84">
        <v>2</v>
      </c>
      <c r="D226" s="122">
        <v>0.0009971477569437261</v>
      </c>
      <c r="E226" s="122">
        <v>2.0475993309643843</v>
      </c>
      <c r="F226" s="84" t="s">
        <v>3646</v>
      </c>
      <c r="G226" s="84" t="b">
        <v>0</v>
      </c>
      <c r="H226" s="84" t="b">
        <v>1</v>
      </c>
      <c r="I226" s="84" t="b">
        <v>0</v>
      </c>
      <c r="J226" s="84" t="b">
        <v>0</v>
      </c>
      <c r="K226" s="84" t="b">
        <v>0</v>
      </c>
      <c r="L226" s="84" t="b">
        <v>0</v>
      </c>
    </row>
    <row r="227" spans="1:12" ht="15">
      <c r="A227" s="84" t="s">
        <v>343</v>
      </c>
      <c r="B227" s="84" t="s">
        <v>2751</v>
      </c>
      <c r="C227" s="84">
        <v>2</v>
      </c>
      <c r="D227" s="122">
        <v>0.0009971477569437261</v>
      </c>
      <c r="E227" s="122">
        <v>1.2694480805807404</v>
      </c>
      <c r="F227" s="84" t="s">
        <v>3646</v>
      </c>
      <c r="G227" s="84" t="b">
        <v>0</v>
      </c>
      <c r="H227" s="84" t="b">
        <v>0</v>
      </c>
      <c r="I227" s="84" t="b">
        <v>0</v>
      </c>
      <c r="J227" s="84" t="b">
        <v>0</v>
      </c>
      <c r="K227" s="84" t="b">
        <v>0</v>
      </c>
      <c r="L227" s="84" t="b">
        <v>0</v>
      </c>
    </row>
    <row r="228" spans="1:12" ht="15">
      <c r="A228" s="84" t="s">
        <v>2751</v>
      </c>
      <c r="B228" s="84" t="s">
        <v>3436</v>
      </c>
      <c r="C228" s="84">
        <v>2</v>
      </c>
      <c r="D228" s="122">
        <v>0.0009971477569437261</v>
      </c>
      <c r="E228" s="122">
        <v>2.5247205856840464</v>
      </c>
      <c r="F228" s="84" t="s">
        <v>3646</v>
      </c>
      <c r="G228" s="84" t="b">
        <v>0</v>
      </c>
      <c r="H228" s="84" t="b">
        <v>0</v>
      </c>
      <c r="I228" s="84" t="b">
        <v>0</v>
      </c>
      <c r="J228" s="84" t="b">
        <v>0</v>
      </c>
      <c r="K228" s="84" t="b">
        <v>0</v>
      </c>
      <c r="L228" s="84" t="b">
        <v>0</v>
      </c>
    </row>
    <row r="229" spans="1:12" ht="15">
      <c r="A229" s="84" t="s">
        <v>3436</v>
      </c>
      <c r="B229" s="84" t="s">
        <v>3191</v>
      </c>
      <c r="C229" s="84">
        <v>2</v>
      </c>
      <c r="D229" s="122">
        <v>0.0009971477569437261</v>
      </c>
      <c r="E229" s="122">
        <v>2.6039018317316716</v>
      </c>
      <c r="F229" s="84" t="s">
        <v>3646</v>
      </c>
      <c r="G229" s="84" t="b">
        <v>0</v>
      </c>
      <c r="H229" s="84" t="b">
        <v>0</v>
      </c>
      <c r="I229" s="84" t="b">
        <v>0</v>
      </c>
      <c r="J229" s="84" t="b">
        <v>0</v>
      </c>
      <c r="K229" s="84" t="b">
        <v>0</v>
      </c>
      <c r="L229" s="84" t="b">
        <v>0</v>
      </c>
    </row>
    <row r="230" spans="1:12" ht="15">
      <c r="A230" s="84" t="s">
        <v>2780</v>
      </c>
      <c r="B230" s="84" t="s">
        <v>3288</v>
      </c>
      <c r="C230" s="84">
        <v>2</v>
      </c>
      <c r="D230" s="122">
        <v>0.0009971477569437261</v>
      </c>
      <c r="E230" s="122">
        <v>2.223690590020065</v>
      </c>
      <c r="F230" s="84" t="s">
        <v>3646</v>
      </c>
      <c r="G230" s="84" t="b">
        <v>0</v>
      </c>
      <c r="H230" s="84" t="b">
        <v>0</v>
      </c>
      <c r="I230" s="84" t="b">
        <v>0</v>
      </c>
      <c r="J230" s="84" t="b">
        <v>0</v>
      </c>
      <c r="K230" s="84" t="b">
        <v>0</v>
      </c>
      <c r="L230" s="84" t="b">
        <v>0</v>
      </c>
    </row>
    <row r="231" spans="1:12" ht="15">
      <c r="A231" s="84" t="s">
        <v>3442</v>
      </c>
      <c r="B231" s="84" t="s">
        <v>777</v>
      </c>
      <c r="C231" s="84">
        <v>2</v>
      </c>
      <c r="D231" s="122">
        <v>0.0009971477569437261</v>
      </c>
      <c r="E231" s="122">
        <v>2.904931827395653</v>
      </c>
      <c r="F231" s="84" t="s">
        <v>3646</v>
      </c>
      <c r="G231" s="84" t="b">
        <v>0</v>
      </c>
      <c r="H231" s="84" t="b">
        <v>0</v>
      </c>
      <c r="I231" s="84" t="b">
        <v>0</v>
      </c>
      <c r="J231" s="84" t="b">
        <v>0</v>
      </c>
      <c r="K231" s="84" t="b">
        <v>0</v>
      </c>
      <c r="L231" s="84" t="b">
        <v>0</v>
      </c>
    </row>
    <row r="232" spans="1:12" ht="15">
      <c r="A232" s="84" t="s">
        <v>343</v>
      </c>
      <c r="B232" s="84" t="s">
        <v>3252</v>
      </c>
      <c r="C232" s="84">
        <v>2</v>
      </c>
      <c r="D232" s="122">
        <v>0.0009971477569437261</v>
      </c>
      <c r="E232" s="122">
        <v>1.6496593222923466</v>
      </c>
      <c r="F232" s="84" t="s">
        <v>3646</v>
      </c>
      <c r="G232" s="84" t="b">
        <v>0</v>
      </c>
      <c r="H232" s="84" t="b">
        <v>0</v>
      </c>
      <c r="I232" s="84" t="b">
        <v>0</v>
      </c>
      <c r="J232" s="84" t="b">
        <v>0</v>
      </c>
      <c r="K232" s="84" t="b">
        <v>0</v>
      </c>
      <c r="L232" s="84" t="b">
        <v>0</v>
      </c>
    </row>
    <row r="233" spans="1:12" ht="15">
      <c r="A233" s="84" t="s">
        <v>3252</v>
      </c>
      <c r="B233" s="84" t="s">
        <v>3443</v>
      </c>
      <c r="C233" s="84">
        <v>2</v>
      </c>
      <c r="D233" s="122">
        <v>0.0009971477569437261</v>
      </c>
      <c r="E233" s="122">
        <v>2.904931827395653</v>
      </c>
      <c r="F233" s="84" t="s">
        <v>3646</v>
      </c>
      <c r="G233" s="84" t="b">
        <v>0</v>
      </c>
      <c r="H233" s="84" t="b">
        <v>0</v>
      </c>
      <c r="I233" s="84" t="b">
        <v>0</v>
      </c>
      <c r="J233" s="84" t="b">
        <v>0</v>
      </c>
      <c r="K233" s="84" t="b">
        <v>0</v>
      </c>
      <c r="L233" s="84" t="b">
        <v>0</v>
      </c>
    </row>
    <row r="234" spans="1:12" ht="15">
      <c r="A234" s="84" t="s">
        <v>3443</v>
      </c>
      <c r="B234" s="84" t="s">
        <v>3444</v>
      </c>
      <c r="C234" s="84">
        <v>2</v>
      </c>
      <c r="D234" s="122">
        <v>0.0009971477569437261</v>
      </c>
      <c r="E234" s="122">
        <v>3.3028718360676903</v>
      </c>
      <c r="F234" s="84" t="s">
        <v>3646</v>
      </c>
      <c r="G234" s="84" t="b">
        <v>0</v>
      </c>
      <c r="H234" s="84" t="b">
        <v>0</v>
      </c>
      <c r="I234" s="84" t="b">
        <v>0</v>
      </c>
      <c r="J234" s="84" t="b">
        <v>0</v>
      </c>
      <c r="K234" s="84" t="b">
        <v>0</v>
      </c>
      <c r="L234" s="84" t="b">
        <v>0</v>
      </c>
    </row>
    <row r="235" spans="1:12" ht="15">
      <c r="A235" s="84" t="s">
        <v>3444</v>
      </c>
      <c r="B235" s="84" t="s">
        <v>3445</v>
      </c>
      <c r="C235" s="84">
        <v>2</v>
      </c>
      <c r="D235" s="122">
        <v>0.0009971477569437261</v>
      </c>
      <c r="E235" s="122">
        <v>3.3028718360676903</v>
      </c>
      <c r="F235" s="84" t="s">
        <v>3646</v>
      </c>
      <c r="G235" s="84" t="b">
        <v>0</v>
      </c>
      <c r="H235" s="84" t="b">
        <v>0</v>
      </c>
      <c r="I235" s="84" t="b">
        <v>0</v>
      </c>
      <c r="J235" s="84" t="b">
        <v>0</v>
      </c>
      <c r="K235" s="84" t="b">
        <v>1</v>
      </c>
      <c r="L235" s="84" t="b">
        <v>0</v>
      </c>
    </row>
    <row r="236" spans="1:12" ht="15">
      <c r="A236" s="84" t="s">
        <v>3445</v>
      </c>
      <c r="B236" s="84" t="s">
        <v>3292</v>
      </c>
      <c r="C236" s="84">
        <v>2</v>
      </c>
      <c r="D236" s="122">
        <v>0.0009971477569437261</v>
      </c>
      <c r="E236" s="122">
        <v>3.001841840403709</v>
      </c>
      <c r="F236" s="84" t="s">
        <v>3646</v>
      </c>
      <c r="G236" s="84" t="b">
        <v>0</v>
      </c>
      <c r="H236" s="84" t="b">
        <v>1</v>
      </c>
      <c r="I236" s="84" t="b">
        <v>0</v>
      </c>
      <c r="J236" s="84" t="b">
        <v>0</v>
      </c>
      <c r="K236" s="84" t="b">
        <v>0</v>
      </c>
      <c r="L236" s="84" t="b">
        <v>0</v>
      </c>
    </row>
    <row r="237" spans="1:12" ht="15">
      <c r="A237" s="84" t="s">
        <v>3292</v>
      </c>
      <c r="B237" s="84" t="s">
        <v>3446</v>
      </c>
      <c r="C237" s="84">
        <v>2</v>
      </c>
      <c r="D237" s="122">
        <v>0.0009971477569437261</v>
      </c>
      <c r="E237" s="122">
        <v>3.001841840403709</v>
      </c>
      <c r="F237" s="84" t="s">
        <v>3646</v>
      </c>
      <c r="G237" s="84" t="b">
        <v>0</v>
      </c>
      <c r="H237" s="84" t="b">
        <v>0</v>
      </c>
      <c r="I237" s="84" t="b">
        <v>0</v>
      </c>
      <c r="J237" s="84" t="b">
        <v>0</v>
      </c>
      <c r="K237" s="84" t="b">
        <v>1</v>
      </c>
      <c r="L237" s="84" t="b">
        <v>0</v>
      </c>
    </row>
    <row r="238" spans="1:12" ht="15">
      <c r="A238" s="84" t="s">
        <v>3446</v>
      </c>
      <c r="B238" s="84" t="s">
        <v>341</v>
      </c>
      <c r="C238" s="84">
        <v>2</v>
      </c>
      <c r="D238" s="122">
        <v>0.0009971477569437261</v>
      </c>
      <c r="E238" s="122">
        <v>3.3028718360676903</v>
      </c>
      <c r="F238" s="84" t="s">
        <v>3646</v>
      </c>
      <c r="G238" s="84" t="b">
        <v>0</v>
      </c>
      <c r="H238" s="84" t="b">
        <v>1</v>
      </c>
      <c r="I238" s="84" t="b">
        <v>0</v>
      </c>
      <c r="J238" s="84" t="b">
        <v>0</v>
      </c>
      <c r="K238" s="84" t="b">
        <v>0</v>
      </c>
      <c r="L238" s="84" t="b">
        <v>0</v>
      </c>
    </row>
    <row r="239" spans="1:12" ht="15">
      <c r="A239" s="84" t="s">
        <v>341</v>
      </c>
      <c r="B239" s="84" t="s">
        <v>3175</v>
      </c>
      <c r="C239" s="84">
        <v>2</v>
      </c>
      <c r="D239" s="122">
        <v>0.0009971477569437261</v>
      </c>
      <c r="E239" s="122">
        <v>2.3734529103533974</v>
      </c>
      <c r="F239" s="84" t="s">
        <v>3646</v>
      </c>
      <c r="G239" s="84" t="b">
        <v>0</v>
      </c>
      <c r="H239" s="84" t="b">
        <v>0</v>
      </c>
      <c r="I239" s="84" t="b">
        <v>0</v>
      </c>
      <c r="J239" s="84" t="b">
        <v>0</v>
      </c>
      <c r="K239" s="84" t="b">
        <v>0</v>
      </c>
      <c r="L239" s="84" t="b">
        <v>0</v>
      </c>
    </row>
    <row r="240" spans="1:12" ht="15">
      <c r="A240" s="84" t="s">
        <v>3175</v>
      </c>
      <c r="B240" s="84" t="s">
        <v>3332</v>
      </c>
      <c r="C240" s="84">
        <v>2</v>
      </c>
      <c r="D240" s="122">
        <v>0.0009971477569437261</v>
      </c>
      <c r="E240" s="122">
        <v>2.197361651297716</v>
      </c>
      <c r="F240" s="84" t="s">
        <v>3646</v>
      </c>
      <c r="G240" s="84" t="b">
        <v>0</v>
      </c>
      <c r="H240" s="84" t="b">
        <v>0</v>
      </c>
      <c r="I240" s="84" t="b">
        <v>0</v>
      </c>
      <c r="J240" s="84" t="b">
        <v>0</v>
      </c>
      <c r="K240" s="84" t="b">
        <v>0</v>
      </c>
      <c r="L240" s="84" t="b">
        <v>0</v>
      </c>
    </row>
    <row r="241" spans="1:12" ht="15">
      <c r="A241" s="84" t="s">
        <v>3332</v>
      </c>
      <c r="B241" s="84" t="s">
        <v>343</v>
      </c>
      <c r="C241" s="84">
        <v>2</v>
      </c>
      <c r="D241" s="122">
        <v>0.0009971477569437261</v>
      </c>
      <c r="E241" s="122">
        <v>1.871508071908703</v>
      </c>
      <c r="F241" s="84" t="s">
        <v>3646</v>
      </c>
      <c r="G241" s="84" t="b">
        <v>0</v>
      </c>
      <c r="H241" s="84" t="b">
        <v>0</v>
      </c>
      <c r="I241" s="84" t="b">
        <v>0</v>
      </c>
      <c r="J241" s="84" t="b">
        <v>0</v>
      </c>
      <c r="K241" s="84" t="b">
        <v>0</v>
      </c>
      <c r="L241" s="84" t="b">
        <v>0</v>
      </c>
    </row>
    <row r="242" spans="1:12" ht="15">
      <c r="A242" s="84" t="s">
        <v>343</v>
      </c>
      <c r="B242" s="84" t="s">
        <v>3447</v>
      </c>
      <c r="C242" s="84">
        <v>2</v>
      </c>
      <c r="D242" s="122">
        <v>0.0009971477569437261</v>
      </c>
      <c r="E242" s="122">
        <v>2.0475993309643843</v>
      </c>
      <c r="F242" s="84" t="s">
        <v>3646</v>
      </c>
      <c r="G242" s="84" t="b">
        <v>0</v>
      </c>
      <c r="H242" s="84" t="b">
        <v>0</v>
      </c>
      <c r="I242" s="84" t="b">
        <v>0</v>
      </c>
      <c r="J242" s="84" t="b">
        <v>0</v>
      </c>
      <c r="K242" s="84" t="b">
        <v>0</v>
      </c>
      <c r="L242" s="84" t="b">
        <v>0</v>
      </c>
    </row>
    <row r="243" spans="1:12" ht="15">
      <c r="A243" s="84" t="s">
        <v>3447</v>
      </c>
      <c r="B243" s="84" t="s">
        <v>3448</v>
      </c>
      <c r="C243" s="84">
        <v>2</v>
      </c>
      <c r="D243" s="122">
        <v>0.0009971477569437261</v>
      </c>
      <c r="E243" s="122">
        <v>3.3028718360676903</v>
      </c>
      <c r="F243" s="84" t="s">
        <v>3646</v>
      </c>
      <c r="G243" s="84" t="b">
        <v>0</v>
      </c>
      <c r="H243" s="84" t="b">
        <v>0</v>
      </c>
      <c r="I243" s="84" t="b">
        <v>0</v>
      </c>
      <c r="J243" s="84" t="b">
        <v>0</v>
      </c>
      <c r="K243" s="84" t="b">
        <v>0</v>
      </c>
      <c r="L243" s="84" t="b">
        <v>0</v>
      </c>
    </row>
    <row r="244" spans="1:12" ht="15">
      <c r="A244" s="84" t="s">
        <v>3448</v>
      </c>
      <c r="B244" s="84" t="s">
        <v>3449</v>
      </c>
      <c r="C244" s="84">
        <v>2</v>
      </c>
      <c r="D244" s="122">
        <v>0.0009971477569437261</v>
      </c>
      <c r="E244" s="122">
        <v>3.3028718360676903</v>
      </c>
      <c r="F244" s="84" t="s">
        <v>3646</v>
      </c>
      <c r="G244" s="84" t="b">
        <v>0</v>
      </c>
      <c r="H244" s="84" t="b">
        <v>0</v>
      </c>
      <c r="I244" s="84" t="b">
        <v>0</v>
      </c>
      <c r="J244" s="84" t="b">
        <v>0</v>
      </c>
      <c r="K244" s="84" t="b">
        <v>0</v>
      </c>
      <c r="L244" s="84" t="b">
        <v>0</v>
      </c>
    </row>
    <row r="245" spans="1:12" ht="15">
      <c r="A245" s="84" t="s">
        <v>3449</v>
      </c>
      <c r="B245" s="84" t="s">
        <v>3253</v>
      </c>
      <c r="C245" s="84">
        <v>2</v>
      </c>
      <c r="D245" s="122">
        <v>0.0009971477569437261</v>
      </c>
      <c r="E245" s="122">
        <v>2.904931827395653</v>
      </c>
      <c r="F245" s="84" t="s">
        <v>3646</v>
      </c>
      <c r="G245" s="84" t="b">
        <v>0</v>
      </c>
      <c r="H245" s="84" t="b">
        <v>0</v>
      </c>
      <c r="I245" s="84" t="b">
        <v>0</v>
      </c>
      <c r="J245" s="84" t="b">
        <v>0</v>
      </c>
      <c r="K245" s="84" t="b">
        <v>0</v>
      </c>
      <c r="L245" s="84" t="b">
        <v>0</v>
      </c>
    </row>
    <row r="246" spans="1:12" ht="15">
      <c r="A246" s="84" t="s">
        <v>3253</v>
      </c>
      <c r="B246" s="84" t="s">
        <v>3450</v>
      </c>
      <c r="C246" s="84">
        <v>2</v>
      </c>
      <c r="D246" s="122">
        <v>0.0009971477569437261</v>
      </c>
      <c r="E246" s="122">
        <v>2.904931827395653</v>
      </c>
      <c r="F246" s="84" t="s">
        <v>3646</v>
      </c>
      <c r="G246" s="84" t="b">
        <v>0</v>
      </c>
      <c r="H246" s="84" t="b">
        <v>0</v>
      </c>
      <c r="I246" s="84" t="b">
        <v>0</v>
      </c>
      <c r="J246" s="84" t="b">
        <v>0</v>
      </c>
      <c r="K246" s="84" t="b">
        <v>0</v>
      </c>
      <c r="L246" s="84" t="b">
        <v>0</v>
      </c>
    </row>
    <row r="247" spans="1:12" ht="15">
      <c r="A247" s="84" t="s">
        <v>3450</v>
      </c>
      <c r="B247" s="84" t="s">
        <v>3451</v>
      </c>
      <c r="C247" s="84">
        <v>2</v>
      </c>
      <c r="D247" s="122">
        <v>0.0009971477569437261</v>
      </c>
      <c r="E247" s="122">
        <v>3.3028718360676903</v>
      </c>
      <c r="F247" s="84" t="s">
        <v>3646</v>
      </c>
      <c r="G247" s="84" t="b">
        <v>0</v>
      </c>
      <c r="H247" s="84" t="b">
        <v>0</v>
      </c>
      <c r="I247" s="84" t="b">
        <v>0</v>
      </c>
      <c r="J247" s="84" t="b">
        <v>0</v>
      </c>
      <c r="K247" s="84" t="b">
        <v>1</v>
      </c>
      <c r="L247" s="84" t="b">
        <v>0</v>
      </c>
    </row>
    <row r="248" spans="1:12" ht="15">
      <c r="A248" s="84" t="s">
        <v>3451</v>
      </c>
      <c r="B248" s="84" t="s">
        <v>3214</v>
      </c>
      <c r="C248" s="84">
        <v>2</v>
      </c>
      <c r="D248" s="122">
        <v>0.0009971477569437261</v>
      </c>
      <c r="E248" s="122">
        <v>2.7588037917174146</v>
      </c>
      <c r="F248" s="84" t="s">
        <v>3646</v>
      </c>
      <c r="G248" s="84" t="b">
        <v>0</v>
      </c>
      <c r="H248" s="84" t="b">
        <v>1</v>
      </c>
      <c r="I248" s="84" t="b">
        <v>0</v>
      </c>
      <c r="J248" s="84" t="b">
        <v>0</v>
      </c>
      <c r="K248" s="84" t="b">
        <v>0</v>
      </c>
      <c r="L248" s="84" t="b">
        <v>0</v>
      </c>
    </row>
    <row r="249" spans="1:12" ht="15">
      <c r="A249" s="84" t="s">
        <v>343</v>
      </c>
      <c r="B249" s="84" t="s">
        <v>3452</v>
      </c>
      <c r="C249" s="84">
        <v>2</v>
      </c>
      <c r="D249" s="122">
        <v>0.0009971477569437261</v>
      </c>
      <c r="E249" s="122">
        <v>2.0475993309643843</v>
      </c>
      <c r="F249" s="84" t="s">
        <v>3646</v>
      </c>
      <c r="G249" s="84" t="b">
        <v>0</v>
      </c>
      <c r="H249" s="84" t="b">
        <v>0</v>
      </c>
      <c r="I249" s="84" t="b">
        <v>0</v>
      </c>
      <c r="J249" s="84" t="b">
        <v>1</v>
      </c>
      <c r="K249" s="84" t="b">
        <v>0</v>
      </c>
      <c r="L249" s="84" t="b">
        <v>0</v>
      </c>
    </row>
    <row r="250" spans="1:12" ht="15">
      <c r="A250" s="84" t="s">
        <v>3452</v>
      </c>
      <c r="B250" s="84" t="s">
        <v>3253</v>
      </c>
      <c r="C250" s="84">
        <v>2</v>
      </c>
      <c r="D250" s="122">
        <v>0.0009971477569437261</v>
      </c>
      <c r="E250" s="122">
        <v>2.904931827395653</v>
      </c>
      <c r="F250" s="84" t="s">
        <v>3646</v>
      </c>
      <c r="G250" s="84" t="b">
        <v>1</v>
      </c>
      <c r="H250" s="84" t="b">
        <v>0</v>
      </c>
      <c r="I250" s="84" t="b">
        <v>0</v>
      </c>
      <c r="J250" s="84" t="b">
        <v>0</v>
      </c>
      <c r="K250" s="84" t="b">
        <v>0</v>
      </c>
      <c r="L250" s="84" t="b">
        <v>0</v>
      </c>
    </row>
    <row r="251" spans="1:12" ht="15">
      <c r="A251" s="84" t="s">
        <v>3454</v>
      </c>
      <c r="B251" s="84" t="s">
        <v>3196</v>
      </c>
      <c r="C251" s="84">
        <v>2</v>
      </c>
      <c r="D251" s="122">
        <v>0.0009971477569437261</v>
      </c>
      <c r="E251" s="122">
        <v>2.700811844739728</v>
      </c>
      <c r="F251" s="84" t="s">
        <v>3646</v>
      </c>
      <c r="G251" s="84" t="b">
        <v>1</v>
      </c>
      <c r="H251" s="84" t="b">
        <v>0</v>
      </c>
      <c r="I251" s="84" t="b">
        <v>0</v>
      </c>
      <c r="J251" s="84" t="b">
        <v>0</v>
      </c>
      <c r="K251" s="84" t="b">
        <v>0</v>
      </c>
      <c r="L251" s="84" t="b">
        <v>0</v>
      </c>
    </row>
    <row r="252" spans="1:12" ht="15">
      <c r="A252" s="84" t="s">
        <v>3196</v>
      </c>
      <c r="B252" s="84" t="s">
        <v>3455</v>
      </c>
      <c r="C252" s="84">
        <v>2</v>
      </c>
      <c r="D252" s="122">
        <v>0.0009971477569437261</v>
      </c>
      <c r="E252" s="122">
        <v>2.700811844739728</v>
      </c>
      <c r="F252" s="84" t="s">
        <v>3646</v>
      </c>
      <c r="G252" s="84" t="b">
        <v>0</v>
      </c>
      <c r="H252" s="84" t="b">
        <v>0</v>
      </c>
      <c r="I252" s="84" t="b">
        <v>0</v>
      </c>
      <c r="J252" s="84" t="b">
        <v>0</v>
      </c>
      <c r="K252" s="84" t="b">
        <v>0</v>
      </c>
      <c r="L252" s="84" t="b">
        <v>0</v>
      </c>
    </row>
    <row r="253" spans="1:12" ht="15">
      <c r="A253" s="84" t="s">
        <v>3455</v>
      </c>
      <c r="B253" s="84" t="s">
        <v>3456</v>
      </c>
      <c r="C253" s="84">
        <v>2</v>
      </c>
      <c r="D253" s="122">
        <v>0.0009971477569437261</v>
      </c>
      <c r="E253" s="122">
        <v>3.3028718360676903</v>
      </c>
      <c r="F253" s="84" t="s">
        <v>3646</v>
      </c>
      <c r="G253" s="84" t="b">
        <v>0</v>
      </c>
      <c r="H253" s="84" t="b">
        <v>0</v>
      </c>
      <c r="I253" s="84" t="b">
        <v>0</v>
      </c>
      <c r="J253" s="84" t="b">
        <v>0</v>
      </c>
      <c r="K253" s="84" t="b">
        <v>0</v>
      </c>
      <c r="L253" s="84" t="b">
        <v>0</v>
      </c>
    </row>
    <row r="254" spans="1:12" ht="15">
      <c r="A254" s="84" t="s">
        <v>3456</v>
      </c>
      <c r="B254" s="84" t="s">
        <v>3334</v>
      </c>
      <c r="C254" s="84">
        <v>2</v>
      </c>
      <c r="D254" s="122">
        <v>0.0009971477569437261</v>
      </c>
      <c r="E254" s="122">
        <v>3.126780577012009</v>
      </c>
      <c r="F254" s="84" t="s">
        <v>3646</v>
      </c>
      <c r="G254" s="84" t="b">
        <v>0</v>
      </c>
      <c r="H254" s="84" t="b">
        <v>0</v>
      </c>
      <c r="I254" s="84" t="b">
        <v>0</v>
      </c>
      <c r="J254" s="84" t="b">
        <v>0</v>
      </c>
      <c r="K254" s="84" t="b">
        <v>1</v>
      </c>
      <c r="L254" s="84" t="b">
        <v>0</v>
      </c>
    </row>
    <row r="255" spans="1:12" ht="15">
      <c r="A255" s="84" t="s">
        <v>3334</v>
      </c>
      <c r="B255" s="84" t="s">
        <v>3335</v>
      </c>
      <c r="C255" s="84">
        <v>2</v>
      </c>
      <c r="D255" s="122">
        <v>0.0009971477569437261</v>
      </c>
      <c r="E255" s="122">
        <v>2.9506893179563276</v>
      </c>
      <c r="F255" s="84" t="s">
        <v>3646</v>
      </c>
      <c r="G255" s="84" t="b">
        <v>0</v>
      </c>
      <c r="H255" s="84" t="b">
        <v>1</v>
      </c>
      <c r="I255" s="84" t="b">
        <v>0</v>
      </c>
      <c r="J255" s="84" t="b">
        <v>0</v>
      </c>
      <c r="K255" s="84" t="b">
        <v>0</v>
      </c>
      <c r="L255" s="84" t="b">
        <v>0</v>
      </c>
    </row>
    <row r="256" spans="1:12" ht="15">
      <c r="A256" s="84" t="s">
        <v>3335</v>
      </c>
      <c r="B256" s="84" t="s">
        <v>3457</v>
      </c>
      <c r="C256" s="84">
        <v>2</v>
      </c>
      <c r="D256" s="122">
        <v>0.0009971477569437261</v>
      </c>
      <c r="E256" s="122">
        <v>3.126780577012009</v>
      </c>
      <c r="F256" s="84" t="s">
        <v>3646</v>
      </c>
      <c r="G256" s="84" t="b">
        <v>0</v>
      </c>
      <c r="H256" s="84" t="b">
        <v>0</v>
      </c>
      <c r="I256" s="84" t="b">
        <v>0</v>
      </c>
      <c r="J256" s="84" t="b">
        <v>0</v>
      </c>
      <c r="K256" s="84" t="b">
        <v>0</v>
      </c>
      <c r="L256" s="84" t="b">
        <v>0</v>
      </c>
    </row>
    <row r="257" spans="1:12" ht="15">
      <c r="A257" s="84" t="s">
        <v>3457</v>
      </c>
      <c r="B257" s="84" t="s">
        <v>3175</v>
      </c>
      <c r="C257" s="84">
        <v>2</v>
      </c>
      <c r="D257" s="122">
        <v>0.0009971477569437261</v>
      </c>
      <c r="E257" s="122">
        <v>2.3734529103533974</v>
      </c>
      <c r="F257" s="84" t="s">
        <v>3646</v>
      </c>
      <c r="G257" s="84" t="b">
        <v>0</v>
      </c>
      <c r="H257" s="84" t="b">
        <v>0</v>
      </c>
      <c r="I257" s="84" t="b">
        <v>0</v>
      </c>
      <c r="J257" s="84" t="b">
        <v>0</v>
      </c>
      <c r="K257" s="84" t="b">
        <v>0</v>
      </c>
      <c r="L257" s="84" t="b">
        <v>0</v>
      </c>
    </row>
    <row r="258" spans="1:12" ht="15">
      <c r="A258" s="84" t="s">
        <v>3336</v>
      </c>
      <c r="B258" s="84" t="s">
        <v>3337</v>
      </c>
      <c r="C258" s="84">
        <v>2</v>
      </c>
      <c r="D258" s="122">
        <v>0.0009971477569437261</v>
      </c>
      <c r="E258" s="122">
        <v>2.9506893179563276</v>
      </c>
      <c r="F258" s="84" t="s">
        <v>3646</v>
      </c>
      <c r="G258" s="84" t="b">
        <v>0</v>
      </c>
      <c r="H258" s="84" t="b">
        <v>0</v>
      </c>
      <c r="I258" s="84" t="b">
        <v>0</v>
      </c>
      <c r="J258" s="84" t="b">
        <v>0</v>
      </c>
      <c r="K258" s="84" t="b">
        <v>0</v>
      </c>
      <c r="L258" s="84" t="b">
        <v>0</v>
      </c>
    </row>
    <row r="259" spans="1:12" ht="15">
      <c r="A259" s="84" t="s">
        <v>3337</v>
      </c>
      <c r="B259" s="84" t="s">
        <v>3458</v>
      </c>
      <c r="C259" s="84">
        <v>2</v>
      </c>
      <c r="D259" s="122">
        <v>0.0009971477569437261</v>
      </c>
      <c r="E259" s="122">
        <v>3.126780577012009</v>
      </c>
      <c r="F259" s="84" t="s">
        <v>3646</v>
      </c>
      <c r="G259" s="84" t="b">
        <v>0</v>
      </c>
      <c r="H259" s="84" t="b">
        <v>0</v>
      </c>
      <c r="I259" s="84" t="b">
        <v>0</v>
      </c>
      <c r="J259" s="84" t="b">
        <v>0</v>
      </c>
      <c r="K259" s="84" t="b">
        <v>0</v>
      </c>
      <c r="L259" s="84" t="b">
        <v>0</v>
      </c>
    </row>
    <row r="260" spans="1:12" ht="15">
      <c r="A260" s="84" t="s">
        <v>3294</v>
      </c>
      <c r="B260" s="84" t="s">
        <v>3295</v>
      </c>
      <c r="C260" s="84">
        <v>2</v>
      </c>
      <c r="D260" s="122">
        <v>0.0009971477569437261</v>
      </c>
      <c r="E260" s="122">
        <v>2.700811844739728</v>
      </c>
      <c r="F260" s="84" t="s">
        <v>3646</v>
      </c>
      <c r="G260" s="84" t="b">
        <v>0</v>
      </c>
      <c r="H260" s="84" t="b">
        <v>0</v>
      </c>
      <c r="I260" s="84" t="b">
        <v>0</v>
      </c>
      <c r="J260" s="84" t="b">
        <v>0</v>
      </c>
      <c r="K260" s="84" t="b">
        <v>0</v>
      </c>
      <c r="L260" s="84" t="b">
        <v>0</v>
      </c>
    </row>
    <row r="261" spans="1:12" ht="15">
      <c r="A261" s="84" t="s">
        <v>3295</v>
      </c>
      <c r="B261" s="84" t="s">
        <v>3326</v>
      </c>
      <c r="C261" s="84">
        <v>2</v>
      </c>
      <c r="D261" s="122">
        <v>0.0009971477569437261</v>
      </c>
      <c r="E261" s="122">
        <v>2.8257505813480277</v>
      </c>
      <c r="F261" s="84" t="s">
        <v>3646</v>
      </c>
      <c r="G261" s="84" t="b">
        <v>0</v>
      </c>
      <c r="H261" s="84" t="b">
        <v>0</v>
      </c>
      <c r="I261" s="84" t="b">
        <v>0</v>
      </c>
      <c r="J261" s="84" t="b">
        <v>0</v>
      </c>
      <c r="K261" s="84" t="b">
        <v>0</v>
      </c>
      <c r="L261" s="84" t="b">
        <v>0</v>
      </c>
    </row>
    <row r="262" spans="1:12" ht="15">
      <c r="A262" s="84" t="s">
        <v>3326</v>
      </c>
      <c r="B262" s="84" t="s">
        <v>3464</v>
      </c>
      <c r="C262" s="84">
        <v>2</v>
      </c>
      <c r="D262" s="122">
        <v>0.0009971477569437261</v>
      </c>
      <c r="E262" s="122">
        <v>3.126780577012009</v>
      </c>
      <c r="F262" s="84" t="s">
        <v>3646</v>
      </c>
      <c r="G262" s="84" t="b">
        <v>0</v>
      </c>
      <c r="H262" s="84" t="b">
        <v>0</v>
      </c>
      <c r="I262" s="84" t="b">
        <v>0</v>
      </c>
      <c r="J262" s="84" t="b">
        <v>1</v>
      </c>
      <c r="K262" s="84" t="b">
        <v>0</v>
      </c>
      <c r="L262" s="84" t="b">
        <v>0</v>
      </c>
    </row>
    <row r="263" spans="1:12" ht="15">
      <c r="A263" s="84" t="s">
        <v>3464</v>
      </c>
      <c r="B263" s="84" t="s">
        <v>3465</v>
      </c>
      <c r="C263" s="84">
        <v>2</v>
      </c>
      <c r="D263" s="122">
        <v>0.0009971477569437261</v>
      </c>
      <c r="E263" s="122">
        <v>3.3028718360676903</v>
      </c>
      <c r="F263" s="84" t="s">
        <v>3646</v>
      </c>
      <c r="G263" s="84" t="b">
        <v>1</v>
      </c>
      <c r="H263" s="84" t="b">
        <v>0</v>
      </c>
      <c r="I263" s="84" t="b">
        <v>0</v>
      </c>
      <c r="J263" s="84" t="b">
        <v>0</v>
      </c>
      <c r="K263" s="84" t="b">
        <v>0</v>
      </c>
      <c r="L263" s="84" t="b">
        <v>0</v>
      </c>
    </row>
    <row r="264" spans="1:12" ht="15">
      <c r="A264" s="84" t="s">
        <v>3465</v>
      </c>
      <c r="B264" s="84" t="s">
        <v>3466</v>
      </c>
      <c r="C264" s="84">
        <v>2</v>
      </c>
      <c r="D264" s="122">
        <v>0.0009971477569437261</v>
      </c>
      <c r="E264" s="122">
        <v>3.3028718360676903</v>
      </c>
      <c r="F264" s="84" t="s">
        <v>3646</v>
      </c>
      <c r="G264" s="84" t="b">
        <v>0</v>
      </c>
      <c r="H264" s="84" t="b">
        <v>0</v>
      </c>
      <c r="I264" s="84" t="b">
        <v>0</v>
      </c>
      <c r="J264" s="84" t="b">
        <v>0</v>
      </c>
      <c r="K264" s="84" t="b">
        <v>0</v>
      </c>
      <c r="L264" s="84" t="b">
        <v>0</v>
      </c>
    </row>
    <row r="265" spans="1:12" ht="15">
      <c r="A265" s="84" t="s">
        <v>3466</v>
      </c>
      <c r="B265" s="84" t="s">
        <v>3467</v>
      </c>
      <c r="C265" s="84">
        <v>2</v>
      </c>
      <c r="D265" s="122">
        <v>0.0009971477569437261</v>
      </c>
      <c r="E265" s="122">
        <v>3.3028718360676903</v>
      </c>
      <c r="F265" s="84" t="s">
        <v>3646</v>
      </c>
      <c r="G265" s="84" t="b">
        <v>0</v>
      </c>
      <c r="H265" s="84" t="b">
        <v>0</v>
      </c>
      <c r="I265" s="84" t="b">
        <v>0</v>
      </c>
      <c r="J265" s="84" t="b">
        <v>0</v>
      </c>
      <c r="K265" s="84" t="b">
        <v>0</v>
      </c>
      <c r="L265" s="84" t="b">
        <v>0</v>
      </c>
    </row>
    <row r="266" spans="1:12" ht="15">
      <c r="A266" s="84" t="s">
        <v>3467</v>
      </c>
      <c r="B266" s="84" t="s">
        <v>3468</v>
      </c>
      <c r="C266" s="84">
        <v>2</v>
      </c>
      <c r="D266" s="122">
        <v>0.0009971477569437261</v>
      </c>
      <c r="E266" s="122">
        <v>3.3028718360676903</v>
      </c>
      <c r="F266" s="84" t="s">
        <v>3646</v>
      </c>
      <c r="G266" s="84" t="b">
        <v>0</v>
      </c>
      <c r="H266" s="84" t="b">
        <v>0</v>
      </c>
      <c r="I266" s="84" t="b">
        <v>0</v>
      </c>
      <c r="J266" s="84" t="b">
        <v>0</v>
      </c>
      <c r="K266" s="84" t="b">
        <v>0</v>
      </c>
      <c r="L266" s="84" t="b">
        <v>0</v>
      </c>
    </row>
    <row r="267" spans="1:12" ht="15">
      <c r="A267" s="84" t="s">
        <v>3468</v>
      </c>
      <c r="B267" s="84" t="s">
        <v>3247</v>
      </c>
      <c r="C267" s="84">
        <v>2</v>
      </c>
      <c r="D267" s="122">
        <v>0.0009971477569437261</v>
      </c>
      <c r="E267" s="122">
        <v>2.904931827395653</v>
      </c>
      <c r="F267" s="84" t="s">
        <v>3646</v>
      </c>
      <c r="G267" s="84" t="b">
        <v>0</v>
      </c>
      <c r="H267" s="84" t="b">
        <v>0</v>
      </c>
      <c r="I267" s="84" t="b">
        <v>0</v>
      </c>
      <c r="J267" s="84" t="b">
        <v>0</v>
      </c>
      <c r="K267" s="84" t="b">
        <v>0</v>
      </c>
      <c r="L267" s="84" t="b">
        <v>0</v>
      </c>
    </row>
    <row r="268" spans="1:12" ht="15">
      <c r="A268" s="84" t="s">
        <v>3247</v>
      </c>
      <c r="B268" s="84" t="s">
        <v>3288</v>
      </c>
      <c r="C268" s="84">
        <v>2</v>
      </c>
      <c r="D268" s="122">
        <v>0.0009971477569437261</v>
      </c>
      <c r="E268" s="122">
        <v>2.700811844739728</v>
      </c>
      <c r="F268" s="84" t="s">
        <v>3646</v>
      </c>
      <c r="G268" s="84" t="b">
        <v>0</v>
      </c>
      <c r="H268" s="84" t="b">
        <v>0</v>
      </c>
      <c r="I268" s="84" t="b">
        <v>0</v>
      </c>
      <c r="J268" s="84" t="b">
        <v>0</v>
      </c>
      <c r="K268" s="84" t="b">
        <v>0</v>
      </c>
      <c r="L268" s="84" t="b">
        <v>0</v>
      </c>
    </row>
    <row r="269" spans="1:12" ht="15">
      <c r="A269" s="84" t="s">
        <v>3288</v>
      </c>
      <c r="B269" s="84" t="s">
        <v>3469</v>
      </c>
      <c r="C269" s="84">
        <v>2</v>
      </c>
      <c r="D269" s="122">
        <v>0.0009971477569437261</v>
      </c>
      <c r="E269" s="122">
        <v>3.001841840403709</v>
      </c>
      <c r="F269" s="84" t="s">
        <v>3646</v>
      </c>
      <c r="G269" s="84" t="b">
        <v>0</v>
      </c>
      <c r="H269" s="84" t="b">
        <v>0</v>
      </c>
      <c r="I269" s="84" t="b">
        <v>0</v>
      </c>
      <c r="J269" s="84" t="b">
        <v>0</v>
      </c>
      <c r="K269" s="84" t="b">
        <v>0</v>
      </c>
      <c r="L269" s="84" t="b">
        <v>0</v>
      </c>
    </row>
    <row r="270" spans="1:12" ht="15">
      <c r="A270" s="84" t="s">
        <v>3469</v>
      </c>
      <c r="B270" s="84" t="s">
        <v>3342</v>
      </c>
      <c r="C270" s="84">
        <v>2</v>
      </c>
      <c r="D270" s="122">
        <v>0.0009971477569437261</v>
      </c>
      <c r="E270" s="122">
        <v>3.126780577012009</v>
      </c>
      <c r="F270" s="84" t="s">
        <v>3646</v>
      </c>
      <c r="G270" s="84" t="b">
        <v>0</v>
      </c>
      <c r="H270" s="84" t="b">
        <v>0</v>
      </c>
      <c r="I270" s="84" t="b">
        <v>0</v>
      </c>
      <c r="J270" s="84" t="b">
        <v>0</v>
      </c>
      <c r="K270" s="84" t="b">
        <v>0</v>
      </c>
      <c r="L270" s="84" t="b">
        <v>0</v>
      </c>
    </row>
    <row r="271" spans="1:12" ht="15">
      <c r="A271" s="84" t="s">
        <v>3342</v>
      </c>
      <c r="B271" s="84" t="s">
        <v>3230</v>
      </c>
      <c r="C271" s="84">
        <v>2</v>
      </c>
      <c r="D271" s="122">
        <v>0.0009971477569437261</v>
      </c>
      <c r="E271" s="122">
        <v>2.8257505813480277</v>
      </c>
      <c r="F271" s="84" t="s">
        <v>3646</v>
      </c>
      <c r="G271" s="84" t="b">
        <v>0</v>
      </c>
      <c r="H271" s="84" t="b">
        <v>0</v>
      </c>
      <c r="I271" s="84" t="b">
        <v>0</v>
      </c>
      <c r="J271" s="84" t="b">
        <v>0</v>
      </c>
      <c r="K271" s="84" t="b">
        <v>0</v>
      </c>
      <c r="L271" s="84" t="b">
        <v>0</v>
      </c>
    </row>
    <row r="272" spans="1:12" ht="15">
      <c r="A272" s="84" t="s">
        <v>334</v>
      </c>
      <c r="B272" s="84" t="s">
        <v>283</v>
      </c>
      <c r="C272" s="84">
        <v>2</v>
      </c>
      <c r="D272" s="122">
        <v>0.0009971477569437261</v>
      </c>
      <c r="E272" s="122">
        <v>3.3028718360676903</v>
      </c>
      <c r="F272" s="84" t="s">
        <v>3646</v>
      </c>
      <c r="G272" s="84" t="b">
        <v>0</v>
      </c>
      <c r="H272" s="84" t="b">
        <v>1</v>
      </c>
      <c r="I272" s="84" t="b">
        <v>0</v>
      </c>
      <c r="J272" s="84" t="b">
        <v>0</v>
      </c>
      <c r="K272" s="84" t="b">
        <v>0</v>
      </c>
      <c r="L272" s="84" t="b">
        <v>0</v>
      </c>
    </row>
    <row r="273" spans="1:12" ht="15">
      <c r="A273" s="84" t="s">
        <v>3344</v>
      </c>
      <c r="B273" s="84" t="s">
        <v>3213</v>
      </c>
      <c r="C273" s="84">
        <v>2</v>
      </c>
      <c r="D273" s="122">
        <v>0.0009971477569437261</v>
      </c>
      <c r="E273" s="122">
        <v>2.5827125326617333</v>
      </c>
      <c r="F273" s="84" t="s">
        <v>3646</v>
      </c>
      <c r="G273" s="84" t="b">
        <v>0</v>
      </c>
      <c r="H273" s="84" t="b">
        <v>0</v>
      </c>
      <c r="I273" s="84" t="b">
        <v>0</v>
      </c>
      <c r="J273" s="84" t="b">
        <v>0</v>
      </c>
      <c r="K273" s="84" t="b">
        <v>0</v>
      </c>
      <c r="L273" s="84" t="b">
        <v>0</v>
      </c>
    </row>
    <row r="274" spans="1:12" ht="15">
      <c r="A274" s="84" t="s">
        <v>3340</v>
      </c>
      <c r="B274" s="84" t="s">
        <v>3475</v>
      </c>
      <c r="C274" s="84">
        <v>2</v>
      </c>
      <c r="D274" s="122">
        <v>0.0009971477569437261</v>
      </c>
      <c r="E274" s="122">
        <v>3.126780577012009</v>
      </c>
      <c r="F274" s="84" t="s">
        <v>3646</v>
      </c>
      <c r="G274" s="84" t="b">
        <v>0</v>
      </c>
      <c r="H274" s="84" t="b">
        <v>0</v>
      </c>
      <c r="I274" s="84" t="b">
        <v>0</v>
      </c>
      <c r="J274" s="84" t="b">
        <v>0</v>
      </c>
      <c r="K274" s="84" t="b">
        <v>0</v>
      </c>
      <c r="L274" s="84" t="b">
        <v>0</v>
      </c>
    </row>
    <row r="275" spans="1:12" ht="15">
      <c r="A275" s="84" t="s">
        <v>3475</v>
      </c>
      <c r="B275" s="84" t="s">
        <v>343</v>
      </c>
      <c r="C275" s="84">
        <v>2</v>
      </c>
      <c r="D275" s="122">
        <v>0.0009971477569437261</v>
      </c>
      <c r="E275" s="122">
        <v>2.0475993309643843</v>
      </c>
      <c r="F275" s="84" t="s">
        <v>3646</v>
      </c>
      <c r="G275" s="84" t="b">
        <v>0</v>
      </c>
      <c r="H275" s="84" t="b">
        <v>0</v>
      </c>
      <c r="I275" s="84" t="b">
        <v>0</v>
      </c>
      <c r="J275" s="84" t="b">
        <v>0</v>
      </c>
      <c r="K275" s="84" t="b">
        <v>0</v>
      </c>
      <c r="L275" s="84" t="b">
        <v>0</v>
      </c>
    </row>
    <row r="276" spans="1:12" ht="15">
      <c r="A276" s="84" t="s">
        <v>3345</v>
      </c>
      <c r="B276" s="84" t="s">
        <v>3476</v>
      </c>
      <c r="C276" s="84">
        <v>2</v>
      </c>
      <c r="D276" s="122">
        <v>0.0009971477569437261</v>
      </c>
      <c r="E276" s="122">
        <v>3.126780577012009</v>
      </c>
      <c r="F276" s="84" t="s">
        <v>3646</v>
      </c>
      <c r="G276" s="84" t="b">
        <v>0</v>
      </c>
      <c r="H276" s="84" t="b">
        <v>0</v>
      </c>
      <c r="I276" s="84" t="b">
        <v>0</v>
      </c>
      <c r="J276" s="84" t="b">
        <v>0</v>
      </c>
      <c r="K276" s="84" t="b">
        <v>0</v>
      </c>
      <c r="L276" s="84" t="b">
        <v>0</v>
      </c>
    </row>
    <row r="277" spans="1:12" ht="15">
      <c r="A277" s="84" t="s">
        <v>3476</v>
      </c>
      <c r="B277" s="84" t="s">
        <v>3197</v>
      </c>
      <c r="C277" s="84">
        <v>2</v>
      </c>
      <c r="D277" s="122">
        <v>0.0009971477569437261</v>
      </c>
      <c r="E277" s="122">
        <v>2.6496593222923464</v>
      </c>
      <c r="F277" s="84" t="s">
        <v>3646</v>
      </c>
      <c r="G277" s="84" t="b">
        <v>0</v>
      </c>
      <c r="H277" s="84" t="b">
        <v>0</v>
      </c>
      <c r="I277" s="84" t="b">
        <v>0</v>
      </c>
      <c r="J277" s="84" t="b">
        <v>1</v>
      </c>
      <c r="K277" s="84" t="b">
        <v>0</v>
      </c>
      <c r="L277" s="84" t="b">
        <v>0</v>
      </c>
    </row>
    <row r="278" spans="1:12" ht="15">
      <c r="A278" s="84" t="s">
        <v>3197</v>
      </c>
      <c r="B278" s="84" t="s">
        <v>2721</v>
      </c>
      <c r="C278" s="84">
        <v>2</v>
      </c>
      <c r="D278" s="122">
        <v>0.0009971477569437261</v>
      </c>
      <c r="E278" s="122">
        <v>1.4882913200573717</v>
      </c>
      <c r="F278" s="84" t="s">
        <v>3646</v>
      </c>
      <c r="G278" s="84" t="b">
        <v>1</v>
      </c>
      <c r="H278" s="84" t="b">
        <v>0</v>
      </c>
      <c r="I278" s="84" t="b">
        <v>0</v>
      </c>
      <c r="J278" s="84" t="b">
        <v>0</v>
      </c>
      <c r="K278" s="84" t="b">
        <v>0</v>
      </c>
      <c r="L278" s="84" t="b">
        <v>0</v>
      </c>
    </row>
    <row r="279" spans="1:12" ht="15">
      <c r="A279" s="84" t="s">
        <v>2721</v>
      </c>
      <c r="B279" s="84" t="s">
        <v>3477</v>
      </c>
      <c r="C279" s="84">
        <v>2</v>
      </c>
      <c r="D279" s="122">
        <v>0.0009971477569437261</v>
      </c>
      <c r="E279" s="122">
        <v>2.1889284837608534</v>
      </c>
      <c r="F279" s="84" t="s">
        <v>3646</v>
      </c>
      <c r="G279" s="84" t="b">
        <v>0</v>
      </c>
      <c r="H279" s="84" t="b">
        <v>0</v>
      </c>
      <c r="I279" s="84" t="b">
        <v>0</v>
      </c>
      <c r="J279" s="84" t="b">
        <v>0</v>
      </c>
      <c r="K279" s="84" t="b">
        <v>0</v>
      </c>
      <c r="L279" s="84" t="b">
        <v>0</v>
      </c>
    </row>
    <row r="280" spans="1:12" ht="15">
      <c r="A280" s="84" t="s">
        <v>3477</v>
      </c>
      <c r="B280" s="84" t="s">
        <v>3478</v>
      </c>
      <c r="C280" s="84">
        <v>2</v>
      </c>
      <c r="D280" s="122">
        <v>0.0009971477569437261</v>
      </c>
      <c r="E280" s="122">
        <v>3.3028718360676903</v>
      </c>
      <c r="F280" s="84" t="s">
        <v>3646</v>
      </c>
      <c r="G280" s="84" t="b">
        <v>0</v>
      </c>
      <c r="H280" s="84" t="b">
        <v>0</v>
      </c>
      <c r="I280" s="84" t="b">
        <v>0</v>
      </c>
      <c r="J280" s="84" t="b">
        <v>0</v>
      </c>
      <c r="K280" s="84" t="b">
        <v>0</v>
      </c>
      <c r="L280" s="84" t="b">
        <v>0</v>
      </c>
    </row>
    <row r="281" spans="1:12" ht="15">
      <c r="A281" s="84" t="s">
        <v>3478</v>
      </c>
      <c r="B281" s="84" t="s">
        <v>3479</v>
      </c>
      <c r="C281" s="84">
        <v>2</v>
      </c>
      <c r="D281" s="122">
        <v>0.0009971477569437261</v>
      </c>
      <c r="E281" s="122">
        <v>3.3028718360676903</v>
      </c>
      <c r="F281" s="84" t="s">
        <v>3646</v>
      </c>
      <c r="G281" s="84" t="b">
        <v>0</v>
      </c>
      <c r="H281" s="84" t="b">
        <v>0</v>
      </c>
      <c r="I281" s="84" t="b">
        <v>0</v>
      </c>
      <c r="J281" s="84" t="b">
        <v>0</v>
      </c>
      <c r="K281" s="84" t="b">
        <v>0</v>
      </c>
      <c r="L281" s="84" t="b">
        <v>0</v>
      </c>
    </row>
    <row r="282" spans="1:12" ht="15">
      <c r="A282" s="84" t="s">
        <v>3479</v>
      </c>
      <c r="B282" s="84" t="s">
        <v>3346</v>
      </c>
      <c r="C282" s="84">
        <v>2</v>
      </c>
      <c r="D282" s="122">
        <v>0.0009971477569437261</v>
      </c>
      <c r="E282" s="122">
        <v>3.126780577012009</v>
      </c>
      <c r="F282" s="84" t="s">
        <v>3646</v>
      </c>
      <c r="G282" s="84" t="b">
        <v>0</v>
      </c>
      <c r="H282" s="84" t="b">
        <v>0</v>
      </c>
      <c r="I282" s="84" t="b">
        <v>0</v>
      </c>
      <c r="J282" s="84" t="b">
        <v>0</v>
      </c>
      <c r="K282" s="84" t="b">
        <v>0</v>
      </c>
      <c r="L282" s="84" t="b">
        <v>0</v>
      </c>
    </row>
    <row r="283" spans="1:12" ht="15">
      <c r="A283" s="84" t="s">
        <v>3346</v>
      </c>
      <c r="B283" s="84" t="s">
        <v>3480</v>
      </c>
      <c r="C283" s="84">
        <v>2</v>
      </c>
      <c r="D283" s="122">
        <v>0.0009971477569437261</v>
      </c>
      <c r="E283" s="122">
        <v>3.126780577012009</v>
      </c>
      <c r="F283" s="84" t="s">
        <v>3646</v>
      </c>
      <c r="G283" s="84" t="b">
        <v>0</v>
      </c>
      <c r="H283" s="84" t="b">
        <v>0</v>
      </c>
      <c r="I283" s="84" t="b">
        <v>0</v>
      </c>
      <c r="J283" s="84" t="b">
        <v>0</v>
      </c>
      <c r="K283" s="84" t="b">
        <v>0</v>
      </c>
      <c r="L283" s="84" t="b">
        <v>0</v>
      </c>
    </row>
    <row r="284" spans="1:12" ht="15">
      <c r="A284" s="84" t="s">
        <v>3480</v>
      </c>
      <c r="B284" s="84" t="s">
        <v>2726</v>
      </c>
      <c r="C284" s="84">
        <v>2</v>
      </c>
      <c r="D284" s="122">
        <v>0.0009971477569437261</v>
      </c>
      <c r="E284" s="122">
        <v>2.562509146573446</v>
      </c>
      <c r="F284" s="84" t="s">
        <v>3646</v>
      </c>
      <c r="G284" s="84" t="b">
        <v>0</v>
      </c>
      <c r="H284" s="84" t="b">
        <v>0</v>
      </c>
      <c r="I284" s="84" t="b">
        <v>0</v>
      </c>
      <c r="J284" s="84" t="b">
        <v>0</v>
      </c>
      <c r="K284" s="84" t="b">
        <v>0</v>
      </c>
      <c r="L284" s="84" t="b">
        <v>0</v>
      </c>
    </row>
    <row r="285" spans="1:12" ht="15">
      <c r="A285" s="84" t="s">
        <v>2726</v>
      </c>
      <c r="B285" s="84" t="s">
        <v>2722</v>
      </c>
      <c r="C285" s="84">
        <v>2</v>
      </c>
      <c r="D285" s="122">
        <v>0.0009971477569437261</v>
      </c>
      <c r="E285" s="122">
        <v>1.319471097887152</v>
      </c>
      <c r="F285" s="84" t="s">
        <v>3646</v>
      </c>
      <c r="G285" s="84" t="b">
        <v>0</v>
      </c>
      <c r="H285" s="84" t="b">
        <v>0</v>
      </c>
      <c r="I285" s="84" t="b">
        <v>0</v>
      </c>
      <c r="J285" s="84" t="b">
        <v>0</v>
      </c>
      <c r="K285" s="84" t="b">
        <v>0</v>
      </c>
      <c r="L285" s="84" t="b">
        <v>0</v>
      </c>
    </row>
    <row r="286" spans="1:12" ht="15">
      <c r="A286" s="84" t="s">
        <v>3331</v>
      </c>
      <c r="B286" s="84" t="s">
        <v>3191</v>
      </c>
      <c r="C286" s="84">
        <v>2</v>
      </c>
      <c r="D286" s="122">
        <v>0.0009971477569437261</v>
      </c>
      <c r="E286" s="122">
        <v>2.42781057267599</v>
      </c>
      <c r="F286" s="84" t="s">
        <v>3646</v>
      </c>
      <c r="G286" s="84" t="b">
        <v>0</v>
      </c>
      <c r="H286" s="84" t="b">
        <v>0</v>
      </c>
      <c r="I286" s="84" t="b">
        <v>0</v>
      </c>
      <c r="J286" s="84" t="b">
        <v>0</v>
      </c>
      <c r="K286" s="84" t="b">
        <v>0</v>
      </c>
      <c r="L286" s="84" t="b">
        <v>0</v>
      </c>
    </row>
    <row r="287" spans="1:12" ht="15">
      <c r="A287" s="84" t="s">
        <v>3191</v>
      </c>
      <c r="B287" s="84" t="s">
        <v>3481</v>
      </c>
      <c r="C287" s="84">
        <v>2</v>
      </c>
      <c r="D287" s="122">
        <v>0.0009971477569437261</v>
      </c>
      <c r="E287" s="122">
        <v>2.6039018317316716</v>
      </c>
      <c r="F287" s="84" t="s">
        <v>3646</v>
      </c>
      <c r="G287" s="84" t="b">
        <v>0</v>
      </c>
      <c r="H287" s="84" t="b">
        <v>0</v>
      </c>
      <c r="I287" s="84" t="b">
        <v>0</v>
      </c>
      <c r="J287" s="84" t="b">
        <v>0</v>
      </c>
      <c r="K287" s="84" t="b">
        <v>0</v>
      </c>
      <c r="L287" s="84" t="b">
        <v>0</v>
      </c>
    </row>
    <row r="288" spans="1:12" ht="15">
      <c r="A288" s="84" t="s">
        <v>3481</v>
      </c>
      <c r="B288" s="84" t="s">
        <v>2726</v>
      </c>
      <c r="C288" s="84">
        <v>2</v>
      </c>
      <c r="D288" s="122">
        <v>0.0009971477569437261</v>
      </c>
      <c r="E288" s="122">
        <v>2.562509146573446</v>
      </c>
      <c r="F288" s="84" t="s">
        <v>3646</v>
      </c>
      <c r="G288" s="84" t="b">
        <v>0</v>
      </c>
      <c r="H288" s="84" t="b">
        <v>0</v>
      </c>
      <c r="I288" s="84" t="b">
        <v>0</v>
      </c>
      <c r="J288" s="84" t="b">
        <v>0</v>
      </c>
      <c r="K288" s="84" t="b">
        <v>0</v>
      </c>
      <c r="L288" s="84" t="b">
        <v>0</v>
      </c>
    </row>
    <row r="289" spans="1:12" ht="15">
      <c r="A289" s="84" t="s">
        <v>3482</v>
      </c>
      <c r="B289" s="84" t="s">
        <v>3203</v>
      </c>
      <c r="C289" s="84">
        <v>2</v>
      </c>
      <c r="D289" s="122">
        <v>0.0009971477569437261</v>
      </c>
      <c r="E289" s="122">
        <v>2.6496593222923464</v>
      </c>
      <c r="F289" s="84" t="s">
        <v>3646</v>
      </c>
      <c r="G289" s="84" t="b">
        <v>0</v>
      </c>
      <c r="H289" s="84" t="b">
        <v>0</v>
      </c>
      <c r="I289" s="84" t="b">
        <v>0</v>
      </c>
      <c r="J289" s="84" t="b">
        <v>0</v>
      </c>
      <c r="K289" s="84" t="b">
        <v>0</v>
      </c>
      <c r="L289" s="84" t="b">
        <v>0</v>
      </c>
    </row>
    <row r="290" spans="1:12" ht="15">
      <c r="A290" s="84" t="s">
        <v>3203</v>
      </c>
      <c r="B290" s="84" t="s">
        <v>3252</v>
      </c>
      <c r="C290" s="84">
        <v>2</v>
      </c>
      <c r="D290" s="122">
        <v>0.0009971477569437261</v>
      </c>
      <c r="E290" s="122">
        <v>2.360863783045377</v>
      </c>
      <c r="F290" s="84" t="s">
        <v>3646</v>
      </c>
      <c r="G290" s="84" t="b">
        <v>0</v>
      </c>
      <c r="H290" s="84" t="b">
        <v>0</v>
      </c>
      <c r="I290" s="84" t="b">
        <v>0</v>
      </c>
      <c r="J290" s="84" t="b">
        <v>0</v>
      </c>
      <c r="K290" s="84" t="b">
        <v>0</v>
      </c>
      <c r="L290" s="84" t="b">
        <v>0</v>
      </c>
    </row>
    <row r="291" spans="1:12" ht="15">
      <c r="A291" s="84" t="s">
        <v>3252</v>
      </c>
      <c r="B291" s="84" t="s">
        <v>3483</v>
      </c>
      <c r="C291" s="84">
        <v>2</v>
      </c>
      <c r="D291" s="122">
        <v>0.0009971477569437261</v>
      </c>
      <c r="E291" s="122">
        <v>2.904931827395653</v>
      </c>
      <c r="F291" s="84" t="s">
        <v>3646</v>
      </c>
      <c r="G291" s="84" t="b">
        <v>0</v>
      </c>
      <c r="H291" s="84" t="b">
        <v>0</v>
      </c>
      <c r="I291" s="84" t="b">
        <v>0</v>
      </c>
      <c r="J291" s="84" t="b">
        <v>0</v>
      </c>
      <c r="K291" s="84" t="b">
        <v>0</v>
      </c>
      <c r="L291" s="84" t="b">
        <v>0</v>
      </c>
    </row>
    <row r="292" spans="1:12" ht="15">
      <c r="A292" s="84" t="s">
        <v>3483</v>
      </c>
      <c r="B292" s="84" t="s">
        <v>3484</v>
      </c>
      <c r="C292" s="84">
        <v>2</v>
      </c>
      <c r="D292" s="122">
        <v>0.0009971477569437261</v>
      </c>
      <c r="E292" s="122">
        <v>3.3028718360676903</v>
      </c>
      <c r="F292" s="84" t="s">
        <v>3646</v>
      </c>
      <c r="G292" s="84" t="b">
        <v>0</v>
      </c>
      <c r="H292" s="84" t="b">
        <v>0</v>
      </c>
      <c r="I292" s="84" t="b">
        <v>0</v>
      </c>
      <c r="J292" s="84" t="b">
        <v>0</v>
      </c>
      <c r="K292" s="84" t="b">
        <v>0</v>
      </c>
      <c r="L292" s="84" t="b">
        <v>0</v>
      </c>
    </row>
    <row r="293" spans="1:12" ht="15">
      <c r="A293" s="84" t="s">
        <v>3484</v>
      </c>
      <c r="B293" s="84" t="s">
        <v>3485</v>
      </c>
      <c r="C293" s="84">
        <v>2</v>
      </c>
      <c r="D293" s="122">
        <v>0.0009971477569437261</v>
      </c>
      <c r="E293" s="122">
        <v>3.3028718360676903</v>
      </c>
      <c r="F293" s="84" t="s">
        <v>3646</v>
      </c>
      <c r="G293" s="84" t="b">
        <v>0</v>
      </c>
      <c r="H293" s="84" t="b">
        <v>0</v>
      </c>
      <c r="I293" s="84" t="b">
        <v>0</v>
      </c>
      <c r="J293" s="84" t="b">
        <v>0</v>
      </c>
      <c r="K293" s="84" t="b">
        <v>0</v>
      </c>
      <c r="L293" s="84" t="b">
        <v>0</v>
      </c>
    </row>
    <row r="294" spans="1:12" ht="15">
      <c r="A294" s="84" t="s">
        <v>3485</v>
      </c>
      <c r="B294" s="84" t="s">
        <v>2726</v>
      </c>
      <c r="C294" s="84">
        <v>2</v>
      </c>
      <c r="D294" s="122">
        <v>0.0009971477569437261</v>
      </c>
      <c r="E294" s="122">
        <v>2.562509146573446</v>
      </c>
      <c r="F294" s="84" t="s">
        <v>3646</v>
      </c>
      <c r="G294" s="84" t="b">
        <v>0</v>
      </c>
      <c r="H294" s="84" t="b">
        <v>0</v>
      </c>
      <c r="I294" s="84" t="b">
        <v>0</v>
      </c>
      <c r="J294" s="84" t="b">
        <v>0</v>
      </c>
      <c r="K294" s="84" t="b">
        <v>0</v>
      </c>
      <c r="L294" s="84" t="b">
        <v>0</v>
      </c>
    </row>
    <row r="295" spans="1:12" ht="15">
      <c r="A295" s="84" t="s">
        <v>3213</v>
      </c>
      <c r="B295" s="84" t="s">
        <v>3486</v>
      </c>
      <c r="C295" s="84">
        <v>2</v>
      </c>
      <c r="D295" s="122">
        <v>0.0009971477569437261</v>
      </c>
      <c r="E295" s="122">
        <v>2.700811844739728</v>
      </c>
      <c r="F295" s="84" t="s">
        <v>3646</v>
      </c>
      <c r="G295" s="84" t="b">
        <v>0</v>
      </c>
      <c r="H295" s="84" t="b">
        <v>0</v>
      </c>
      <c r="I295" s="84" t="b">
        <v>0</v>
      </c>
      <c r="J295" s="84" t="b">
        <v>0</v>
      </c>
      <c r="K295" s="84" t="b">
        <v>0</v>
      </c>
      <c r="L295" s="84" t="b">
        <v>0</v>
      </c>
    </row>
    <row r="296" spans="1:12" ht="15">
      <c r="A296" s="84" t="s">
        <v>3486</v>
      </c>
      <c r="B296" s="84" t="s">
        <v>3347</v>
      </c>
      <c r="C296" s="84">
        <v>2</v>
      </c>
      <c r="D296" s="122">
        <v>0.0009971477569437261</v>
      </c>
      <c r="E296" s="122">
        <v>3.126780577012009</v>
      </c>
      <c r="F296" s="84" t="s">
        <v>3646</v>
      </c>
      <c r="G296" s="84" t="b">
        <v>0</v>
      </c>
      <c r="H296" s="84" t="b">
        <v>0</v>
      </c>
      <c r="I296" s="84" t="b">
        <v>0</v>
      </c>
      <c r="J296" s="84" t="b">
        <v>0</v>
      </c>
      <c r="K296" s="84" t="b">
        <v>0</v>
      </c>
      <c r="L296" s="84" t="b">
        <v>0</v>
      </c>
    </row>
    <row r="297" spans="1:12" ht="15">
      <c r="A297" s="84" t="s">
        <v>3347</v>
      </c>
      <c r="B297" s="84" t="s">
        <v>343</v>
      </c>
      <c r="C297" s="84">
        <v>2</v>
      </c>
      <c r="D297" s="122">
        <v>0.0009971477569437261</v>
      </c>
      <c r="E297" s="122">
        <v>2.0475993309643843</v>
      </c>
      <c r="F297" s="84" t="s">
        <v>3646</v>
      </c>
      <c r="G297" s="84" t="b">
        <v>0</v>
      </c>
      <c r="H297" s="84" t="b">
        <v>0</v>
      </c>
      <c r="I297" s="84" t="b">
        <v>0</v>
      </c>
      <c r="J297" s="84" t="b">
        <v>0</v>
      </c>
      <c r="K297" s="84" t="b">
        <v>0</v>
      </c>
      <c r="L297" s="84" t="b">
        <v>0</v>
      </c>
    </row>
    <row r="298" spans="1:12" ht="15">
      <c r="A298" s="84" t="s">
        <v>3186</v>
      </c>
      <c r="B298" s="84" t="s">
        <v>296</v>
      </c>
      <c r="C298" s="84">
        <v>2</v>
      </c>
      <c r="D298" s="122">
        <v>0.0009971477569437261</v>
      </c>
      <c r="E298" s="122">
        <v>1.9092966327981027</v>
      </c>
      <c r="F298" s="84" t="s">
        <v>3646</v>
      </c>
      <c r="G298" s="84" t="b">
        <v>0</v>
      </c>
      <c r="H298" s="84" t="b">
        <v>0</v>
      </c>
      <c r="I298" s="84" t="b">
        <v>0</v>
      </c>
      <c r="J298" s="84" t="b">
        <v>0</v>
      </c>
      <c r="K298" s="84" t="b">
        <v>0</v>
      </c>
      <c r="L298" s="84" t="b">
        <v>0</v>
      </c>
    </row>
    <row r="299" spans="1:12" ht="15">
      <c r="A299" s="84" t="s">
        <v>3494</v>
      </c>
      <c r="B299" s="84" t="s">
        <v>3495</v>
      </c>
      <c r="C299" s="84">
        <v>2</v>
      </c>
      <c r="D299" s="122">
        <v>0.0009971477569437261</v>
      </c>
      <c r="E299" s="122">
        <v>3.3028718360676903</v>
      </c>
      <c r="F299" s="84" t="s">
        <v>3646</v>
      </c>
      <c r="G299" s="84" t="b">
        <v>0</v>
      </c>
      <c r="H299" s="84" t="b">
        <v>0</v>
      </c>
      <c r="I299" s="84" t="b">
        <v>0</v>
      </c>
      <c r="J299" s="84" t="b">
        <v>0</v>
      </c>
      <c r="K299" s="84" t="b">
        <v>0</v>
      </c>
      <c r="L299" s="84" t="b">
        <v>0</v>
      </c>
    </row>
    <row r="300" spans="1:12" ht="15">
      <c r="A300" s="84" t="s">
        <v>3495</v>
      </c>
      <c r="B300" s="84" t="s">
        <v>3496</v>
      </c>
      <c r="C300" s="84">
        <v>2</v>
      </c>
      <c r="D300" s="122">
        <v>0.0009971477569437261</v>
      </c>
      <c r="E300" s="122">
        <v>3.3028718360676903</v>
      </c>
      <c r="F300" s="84" t="s">
        <v>3646</v>
      </c>
      <c r="G300" s="84" t="b">
        <v>0</v>
      </c>
      <c r="H300" s="84" t="b">
        <v>0</v>
      </c>
      <c r="I300" s="84" t="b">
        <v>0</v>
      </c>
      <c r="J300" s="84" t="b">
        <v>0</v>
      </c>
      <c r="K300" s="84" t="b">
        <v>0</v>
      </c>
      <c r="L300" s="84" t="b">
        <v>0</v>
      </c>
    </row>
    <row r="301" spans="1:12" ht="15">
      <c r="A301" s="84" t="s">
        <v>3496</v>
      </c>
      <c r="B301" s="84" t="s">
        <v>2763</v>
      </c>
      <c r="C301" s="84">
        <v>2</v>
      </c>
      <c r="D301" s="122">
        <v>0.0009971477569437261</v>
      </c>
      <c r="E301" s="122">
        <v>2.3028718360676903</v>
      </c>
      <c r="F301" s="84" t="s">
        <v>3646</v>
      </c>
      <c r="G301" s="84" t="b">
        <v>0</v>
      </c>
      <c r="H301" s="84" t="b">
        <v>0</v>
      </c>
      <c r="I301" s="84" t="b">
        <v>0</v>
      </c>
      <c r="J301" s="84" t="b">
        <v>0</v>
      </c>
      <c r="K301" s="84" t="b">
        <v>0</v>
      </c>
      <c r="L301" s="84" t="b">
        <v>0</v>
      </c>
    </row>
    <row r="302" spans="1:12" ht="15">
      <c r="A302" s="84" t="s">
        <v>2763</v>
      </c>
      <c r="B302" s="84" t="s">
        <v>3216</v>
      </c>
      <c r="C302" s="84">
        <v>2</v>
      </c>
      <c r="D302" s="122">
        <v>0.0009971477569437261</v>
      </c>
      <c r="E302" s="122">
        <v>1.3785925500058085</v>
      </c>
      <c r="F302" s="84" t="s">
        <v>3646</v>
      </c>
      <c r="G302" s="84" t="b">
        <v>0</v>
      </c>
      <c r="H302" s="84" t="b">
        <v>0</v>
      </c>
      <c r="I302" s="84" t="b">
        <v>0</v>
      </c>
      <c r="J302" s="84" t="b">
        <v>0</v>
      </c>
      <c r="K302" s="84" t="b">
        <v>0</v>
      </c>
      <c r="L302" s="84" t="b">
        <v>0</v>
      </c>
    </row>
    <row r="303" spans="1:12" ht="15">
      <c r="A303" s="84" t="s">
        <v>3216</v>
      </c>
      <c r="B303" s="84" t="s">
        <v>3497</v>
      </c>
      <c r="C303" s="84">
        <v>2</v>
      </c>
      <c r="D303" s="122">
        <v>0.0009971477569437261</v>
      </c>
      <c r="E303" s="122">
        <v>2.7588037917174146</v>
      </c>
      <c r="F303" s="84" t="s">
        <v>3646</v>
      </c>
      <c r="G303" s="84" t="b">
        <v>0</v>
      </c>
      <c r="H303" s="84" t="b">
        <v>0</v>
      </c>
      <c r="I303" s="84" t="b">
        <v>0</v>
      </c>
      <c r="J303" s="84" t="b">
        <v>0</v>
      </c>
      <c r="K303" s="84" t="b">
        <v>0</v>
      </c>
      <c r="L303" s="84" t="b">
        <v>0</v>
      </c>
    </row>
    <row r="304" spans="1:12" ht="15">
      <c r="A304" s="84" t="s">
        <v>3497</v>
      </c>
      <c r="B304" s="84" t="s">
        <v>3498</v>
      </c>
      <c r="C304" s="84">
        <v>2</v>
      </c>
      <c r="D304" s="122">
        <v>0.0009971477569437261</v>
      </c>
      <c r="E304" s="122">
        <v>3.3028718360676903</v>
      </c>
      <c r="F304" s="84" t="s">
        <v>3646</v>
      </c>
      <c r="G304" s="84" t="b">
        <v>0</v>
      </c>
      <c r="H304" s="84" t="b">
        <v>0</v>
      </c>
      <c r="I304" s="84" t="b">
        <v>0</v>
      </c>
      <c r="J304" s="84" t="b">
        <v>0</v>
      </c>
      <c r="K304" s="84" t="b">
        <v>0</v>
      </c>
      <c r="L304" s="84" t="b">
        <v>0</v>
      </c>
    </row>
    <row r="305" spans="1:12" ht="15">
      <c r="A305" s="84" t="s">
        <v>3498</v>
      </c>
      <c r="B305" s="84" t="s">
        <v>3499</v>
      </c>
      <c r="C305" s="84">
        <v>2</v>
      </c>
      <c r="D305" s="122">
        <v>0.0009971477569437261</v>
      </c>
      <c r="E305" s="122">
        <v>3.3028718360676903</v>
      </c>
      <c r="F305" s="84" t="s">
        <v>3646</v>
      </c>
      <c r="G305" s="84" t="b">
        <v>0</v>
      </c>
      <c r="H305" s="84" t="b">
        <v>0</v>
      </c>
      <c r="I305" s="84" t="b">
        <v>0</v>
      </c>
      <c r="J305" s="84" t="b">
        <v>0</v>
      </c>
      <c r="K305" s="84" t="b">
        <v>0</v>
      </c>
      <c r="L305" s="84" t="b">
        <v>0</v>
      </c>
    </row>
    <row r="306" spans="1:12" ht="15">
      <c r="A306" s="84" t="s">
        <v>3499</v>
      </c>
      <c r="B306" s="84" t="s">
        <v>2722</v>
      </c>
      <c r="C306" s="84">
        <v>2</v>
      </c>
      <c r="D306" s="122">
        <v>0.0009971477569437261</v>
      </c>
      <c r="E306" s="122">
        <v>2.059833787381396</v>
      </c>
      <c r="F306" s="84" t="s">
        <v>3646</v>
      </c>
      <c r="G306" s="84" t="b">
        <v>0</v>
      </c>
      <c r="H306" s="84" t="b">
        <v>0</v>
      </c>
      <c r="I306" s="84" t="b">
        <v>0</v>
      </c>
      <c r="J306" s="84" t="b">
        <v>0</v>
      </c>
      <c r="K306" s="84" t="b">
        <v>0</v>
      </c>
      <c r="L306" s="84" t="b">
        <v>0</v>
      </c>
    </row>
    <row r="307" spans="1:12" ht="15">
      <c r="A307" s="84" t="s">
        <v>3218</v>
      </c>
      <c r="B307" s="84" t="s">
        <v>3351</v>
      </c>
      <c r="C307" s="84">
        <v>2</v>
      </c>
      <c r="D307" s="122">
        <v>0.0009971477569437261</v>
      </c>
      <c r="E307" s="122">
        <v>2.5827125326617333</v>
      </c>
      <c r="F307" s="84" t="s">
        <v>3646</v>
      </c>
      <c r="G307" s="84" t="b">
        <v>0</v>
      </c>
      <c r="H307" s="84" t="b">
        <v>0</v>
      </c>
      <c r="I307" s="84" t="b">
        <v>0</v>
      </c>
      <c r="J307" s="84" t="b">
        <v>0</v>
      </c>
      <c r="K307" s="84" t="b">
        <v>0</v>
      </c>
      <c r="L307" s="84" t="b">
        <v>0</v>
      </c>
    </row>
    <row r="308" spans="1:12" ht="15">
      <c r="A308" s="84" t="s">
        <v>3501</v>
      </c>
      <c r="B308" s="84" t="s">
        <v>3212</v>
      </c>
      <c r="C308" s="84">
        <v>2</v>
      </c>
      <c r="D308" s="122">
        <v>0.0009971477569437261</v>
      </c>
      <c r="E308" s="122">
        <v>2.700811844739728</v>
      </c>
      <c r="F308" s="84" t="s">
        <v>3646</v>
      </c>
      <c r="G308" s="84" t="b">
        <v>0</v>
      </c>
      <c r="H308" s="84" t="b">
        <v>0</v>
      </c>
      <c r="I308" s="84" t="b">
        <v>0</v>
      </c>
      <c r="J308" s="84" t="b">
        <v>0</v>
      </c>
      <c r="K308" s="84" t="b">
        <v>0</v>
      </c>
      <c r="L308" s="84" t="b">
        <v>0</v>
      </c>
    </row>
    <row r="309" spans="1:12" ht="15">
      <c r="A309" s="84" t="s">
        <v>3183</v>
      </c>
      <c r="B309" s="84" t="s">
        <v>3246</v>
      </c>
      <c r="C309" s="84">
        <v>2</v>
      </c>
      <c r="D309" s="122">
        <v>0.0009971477569437261</v>
      </c>
      <c r="E309" s="122">
        <v>2.126780577012009</v>
      </c>
      <c r="F309" s="84" t="s">
        <v>3646</v>
      </c>
      <c r="G309" s="84" t="b">
        <v>0</v>
      </c>
      <c r="H309" s="84" t="b">
        <v>0</v>
      </c>
      <c r="I309" s="84" t="b">
        <v>0</v>
      </c>
      <c r="J309" s="84" t="b">
        <v>0</v>
      </c>
      <c r="K309" s="84" t="b">
        <v>0</v>
      </c>
      <c r="L309" s="84" t="b">
        <v>0</v>
      </c>
    </row>
    <row r="310" spans="1:12" ht="15">
      <c r="A310" s="84" t="s">
        <v>3246</v>
      </c>
      <c r="B310" s="84" t="s">
        <v>3353</v>
      </c>
      <c r="C310" s="84">
        <v>2</v>
      </c>
      <c r="D310" s="122">
        <v>0.0009971477569437261</v>
      </c>
      <c r="E310" s="122">
        <v>2.7288405683399715</v>
      </c>
      <c r="F310" s="84" t="s">
        <v>3646</v>
      </c>
      <c r="G310" s="84" t="b">
        <v>0</v>
      </c>
      <c r="H310" s="84" t="b">
        <v>0</v>
      </c>
      <c r="I310" s="84" t="b">
        <v>0</v>
      </c>
      <c r="J310" s="84" t="b">
        <v>0</v>
      </c>
      <c r="K310" s="84" t="b">
        <v>0</v>
      </c>
      <c r="L310" s="84" t="b">
        <v>0</v>
      </c>
    </row>
    <row r="311" spans="1:12" ht="15">
      <c r="A311" s="84" t="s">
        <v>3353</v>
      </c>
      <c r="B311" s="84" t="s">
        <v>3507</v>
      </c>
      <c r="C311" s="84">
        <v>2</v>
      </c>
      <c r="D311" s="122">
        <v>0.0009971477569437261</v>
      </c>
      <c r="E311" s="122">
        <v>3.126780577012009</v>
      </c>
      <c r="F311" s="84" t="s">
        <v>3646</v>
      </c>
      <c r="G311" s="84" t="b">
        <v>0</v>
      </c>
      <c r="H311" s="84" t="b">
        <v>0</v>
      </c>
      <c r="I311" s="84" t="b">
        <v>0</v>
      </c>
      <c r="J311" s="84" t="b">
        <v>0</v>
      </c>
      <c r="K311" s="84" t="b">
        <v>0</v>
      </c>
      <c r="L311" s="84" t="b">
        <v>0</v>
      </c>
    </row>
    <row r="312" spans="1:12" ht="15">
      <c r="A312" s="84" t="s">
        <v>3507</v>
      </c>
      <c r="B312" s="84" t="s">
        <v>3508</v>
      </c>
      <c r="C312" s="84">
        <v>2</v>
      </c>
      <c r="D312" s="122">
        <v>0.0009971477569437261</v>
      </c>
      <c r="E312" s="122">
        <v>3.3028718360676903</v>
      </c>
      <c r="F312" s="84" t="s">
        <v>3646</v>
      </c>
      <c r="G312" s="84" t="b">
        <v>0</v>
      </c>
      <c r="H312" s="84" t="b">
        <v>0</v>
      </c>
      <c r="I312" s="84" t="b">
        <v>0</v>
      </c>
      <c r="J312" s="84" t="b">
        <v>0</v>
      </c>
      <c r="K312" s="84" t="b">
        <v>0</v>
      </c>
      <c r="L312" s="84" t="b">
        <v>0</v>
      </c>
    </row>
    <row r="313" spans="1:12" ht="15">
      <c r="A313" s="84" t="s">
        <v>3508</v>
      </c>
      <c r="B313" s="84" t="s">
        <v>3220</v>
      </c>
      <c r="C313" s="84">
        <v>2</v>
      </c>
      <c r="D313" s="122">
        <v>0.0009971477569437261</v>
      </c>
      <c r="E313" s="122">
        <v>2.7588037917174146</v>
      </c>
      <c r="F313" s="84" t="s">
        <v>3646</v>
      </c>
      <c r="G313" s="84" t="b">
        <v>0</v>
      </c>
      <c r="H313" s="84" t="b">
        <v>0</v>
      </c>
      <c r="I313" s="84" t="b">
        <v>0</v>
      </c>
      <c r="J313" s="84" t="b">
        <v>0</v>
      </c>
      <c r="K313" s="84" t="b">
        <v>0</v>
      </c>
      <c r="L313" s="84" t="b">
        <v>0</v>
      </c>
    </row>
    <row r="314" spans="1:12" ht="15">
      <c r="A314" s="84" t="s">
        <v>3220</v>
      </c>
      <c r="B314" s="84" t="s">
        <v>3509</v>
      </c>
      <c r="C314" s="84">
        <v>2</v>
      </c>
      <c r="D314" s="122">
        <v>0.0009971477569437261</v>
      </c>
      <c r="E314" s="122">
        <v>2.7588037917174146</v>
      </c>
      <c r="F314" s="84" t="s">
        <v>3646</v>
      </c>
      <c r="G314" s="84" t="b">
        <v>0</v>
      </c>
      <c r="H314" s="84" t="b">
        <v>0</v>
      </c>
      <c r="I314" s="84" t="b">
        <v>0</v>
      </c>
      <c r="J314" s="84" t="b">
        <v>0</v>
      </c>
      <c r="K314" s="84" t="b">
        <v>0</v>
      </c>
      <c r="L314" s="84" t="b">
        <v>0</v>
      </c>
    </row>
    <row r="315" spans="1:12" ht="15">
      <c r="A315" s="84" t="s">
        <v>3511</v>
      </c>
      <c r="B315" s="84" t="s">
        <v>3512</v>
      </c>
      <c r="C315" s="84">
        <v>2</v>
      </c>
      <c r="D315" s="122">
        <v>0.0009971477569437261</v>
      </c>
      <c r="E315" s="122">
        <v>3.3028718360676903</v>
      </c>
      <c r="F315" s="84" t="s">
        <v>3646</v>
      </c>
      <c r="G315" s="84" t="b">
        <v>1</v>
      </c>
      <c r="H315" s="84" t="b">
        <v>0</v>
      </c>
      <c r="I315" s="84" t="b">
        <v>0</v>
      </c>
      <c r="J315" s="84" t="b">
        <v>0</v>
      </c>
      <c r="K315" s="84" t="b">
        <v>1</v>
      </c>
      <c r="L315" s="84" t="b">
        <v>0</v>
      </c>
    </row>
    <row r="316" spans="1:12" ht="15">
      <c r="A316" s="84" t="s">
        <v>3512</v>
      </c>
      <c r="B316" s="84" t="s">
        <v>3354</v>
      </c>
      <c r="C316" s="84">
        <v>2</v>
      </c>
      <c r="D316" s="122">
        <v>0.0009971477569437261</v>
      </c>
      <c r="E316" s="122">
        <v>3.126780577012009</v>
      </c>
      <c r="F316" s="84" t="s">
        <v>3646</v>
      </c>
      <c r="G316" s="84" t="b">
        <v>0</v>
      </c>
      <c r="H316" s="84" t="b">
        <v>1</v>
      </c>
      <c r="I316" s="84" t="b">
        <v>0</v>
      </c>
      <c r="J316" s="84" t="b">
        <v>0</v>
      </c>
      <c r="K316" s="84" t="b">
        <v>0</v>
      </c>
      <c r="L316" s="84" t="b">
        <v>0</v>
      </c>
    </row>
    <row r="317" spans="1:12" ht="15">
      <c r="A317" s="84" t="s">
        <v>3354</v>
      </c>
      <c r="B317" s="84" t="s">
        <v>3355</v>
      </c>
      <c r="C317" s="84">
        <v>2</v>
      </c>
      <c r="D317" s="122">
        <v>0.0009971477569437261</v>
      </c>
      <c r="E317" s="122">
        <v>2.9506893179563276</v>
      </c>
      <c r="F317" s="84" t="s">
        <v>3646</v>
      </c>
      <c r="G317" s="84" t="b">
        <v>0</v>
      </c>
      <c r="H317" s="84" t="b">
        <v>0</v>
      </c>
      <c r="I317" s="84" t="b">
        <v>0</v>
      </c>
      <c r="J317" s="84" t="b">
        <v>0</v>
      </c>
      <c r="K317" s="84" t="b">
        <v>0</v>
      </c>
      <c r="L317" s="84" t="b">
        <v>0</v>
      </c>
    </row>
    <row r="318" spans="1:12" ht="15">
      <c r="A318" s="84" t="s">
        <v>3355</v>
      </c>
      <c r="B318" s="84" t="s">
        <v>3513</v>
      </c>
      <c r="C318" s="84">
        <v>2</v>
      </c>
      <c r="D318" s="122">
        <v>0.0009971477569437261</v>
      </c>
      <c r="E318" s="122">
        <v>3.126780577012009</v>
      </c>
      <c r="F318" s="84" t="s">
        <v>3646</v>
      </c>
      <c r="G318" s="84" t="b">
        <v>0</v>
      </c>
      <c r="H318" s="84" t="b">
        <v>0</v>
      </c>
      <c r="I318" s="84" t="b">
        <v>0</v>
      </c>
      <c r="J318" s="84" t="b">
        <v>0</v>
      </c>
      <c r="K318" s="84" t="b">
        <v>0</v>
      </c>
      <c r="L318" s="84" t="b">
        <v>0</v>
      </c>
    </row>
    <row r="319" spans="1:12" ht="15">
      <c r="A319" s="84" t="s">
        <v>3513</v>
      </c>
      <c r="B319" s="84" t="s">
        <v>3514</v>
      </c>
      <c r="C319" s="84">
        <v>2</v>
      </c>
      <c r="D319" s="122">
        <v>0.0009971477569437261</v>
      </c>
      <c r="E319" s="122">
        <v>3.3028718360676903</v>
      </c>
      <c r="F319" s="84" t="s">
        <v>3646</v>
      </c>
      <c r="G319" s="84" t="b">
        <v>0</v>
      </c>
      <c r="H319" s="84" t="b">
        <v>0</v>
      </c>
      <c r="I319" s="84" t="b">
        <v>0</v>
      </c>
      <c r="J319" s="84" t="b">
        <v>1</v>
      </c>
      <c r="K319" s="84" t="b">
        <v>0</v>
      </c>
      <c r="L319" s="84" t="b">
        <v>0</v>
      </c>
    </row>
    <row r="320" spans="1:12" ht="15">
      <c r="A320" s="84" t="s">
        <v>3514</v>
      </c>
      <c r="B320" s="84" t="s">
        <v>3210</v>
      </c>
      <c r="C320" s="84">
        <v>2</v>
      </c>
      <c r="D320" s="122">
        <v>0.0009971477569437261</v>
      </c>
      <c r="E320" s="122">
        <v>2.700811844739728</v>
      </c>
      <c r="F320" s="84" t="s">
        <v>3646</v>
      </c>
      <c r="G320" s="84" t="b">
        <v>1</v>
      </c>
      <c r="H320" s="84" t="b">
        <v>0</v>
      </c>
      <c r="I320" s="84" t="b">
        <v>0</v>
      </c>
      <c r="J320" s="84" t="b">
        <v>1</v>
      </c>
      <c r="K320" s="84" t="b">
        <v>0</v>
      </c>
      <c r="L320" s="84" t="b">
        <v>0</v>
      </c>
    </row>
    <row r="321" spans="1:12" ht="15">
      <c r="A321" s="84" t="s">
        <v>3210</v>
      </c>
      <c r="B321" s="84" t="s">
        <v>3515</v>
      </c>
      <c r="C321" s="84">
        <v>2</v>
      </c>
      <c r="D321" s="122">
        <v>0.0009971477569437261</v>
      </c>
      <c r="E321" s="122">
        <v>2.700811844739728</v>
      </c>
      <c r="F321" s="84" t="s">
        <v>3646</v>
      </c>
      <c r="G321" s="84" t="b">
        <v>1</v>
      </c>
      <c r="H321" s="84" t="b">
        <v>0</v>
      </c>
      <c r="I321" s="84" t="b">
        <v>0</v>
      </c>
      <c r="J321" s="84" t="b">
        <v>0</v>
      </c>
      <c r="K321" s="84" t="b">
        <v>0</v>
      </c>
      <c r="L321" s="84" t="b">
        <v>0</v>
      </c>
    </row>
    <row r="322" spans="1:12" ht="15">
      <c r="A322" s="84" t="s">
        <v>3515</v>
      </c>
      <c r="B322" s="84" t="s">
        <v>3189</v>
      </c>
      <c r="C322" s="84">
        <v>2</v>
      </c>
      <c r="D322" s="122">
        <v>0.0009971477569437261</v>
      </c>
      <c r="E322" s="122">
        <v>2.6039018317316716</v>
      </c>
      <c r="F322" s="84" t="s">
        <v>3646</v>
      </c>
      <c r="G322" s="84" t="b">
        <v>0</v>
      </c>
      <c r="H322" s="84" t="b">
        <v>0</v>
      </c>
      <c r="I322" s="84" t="b">
        <v>0</v>
      </c>
      <c r="J322" s="84" t="b">
        <v>0</v>
      </c>
      <c r="K322" s="84" t="b">
        <v>0</v>
      </c>
      <c r="L322" s="84" t="b">
        <v>0</v>
      </c>
    </row>
    <row r="323" spans="1:12" ht="15">
      <c r="A323" s="84" t="s">
        <v>2723</v>
      </c>
      <c r="B323" s="84" t="s">
        <v>343</v>
      </c>
      <c r="C323" s="84">
        <v>2</v>
      </c>
      <c r="D323" s="122">
        <v>0.0009971477569437261</v>
      </c>
      <c r="E323" s="122">
        <v>0.8572676327940927</v>
      </c>
      <c r="F323" s="84" t="s">
        <v>3646</v>
      </c>
      <c r="G323" s="84" t="b">
        <v>0</v>
      </c>
      <c r="H323" s="84" t="b">
        <v>0</v>
      </c>
      <c r="I323" s="84" t="b">
        <v>0</v>
      </c>
      <c r="J323" s="84" t="b">
        <v>0</v>
      </c>
      <c r="K323" s="84" t="b">
        <v>0</v>
      </c>
      <c r="L323" s="84" t="b">
        <v>0</v>
      </c>
    </row>
    <row r="324" spans="1:12" ht="15">
      <c r="A324" s="84" t="s">
        <v>343</v>
      </c>
      <c r="B324" s="84" t="s">
        <v>3356</v>
      </c>
      <c r="C324" s="84">
        <v>2</v>
      </c>
      <c r="D324" s="122">
        <v>0.0009971477569437261</v>
      </c>
      <c r="E324" s="122">
        <v>1.871508071908703</v>
      </c>
      <c r="F324" s="84" t="s">
        <v>3646</v>
      </c>
      <c r="G324" s="84" t="b">
        <v>0</v>
      </c>
      <c r="H324" s="84" t="b">
        <v>0</v>
      </c>
      <c r="I324" s="84" t="b">
        <v>0</v>
      </c>
      <c r="J324" s="84" t="b">
        <v>0</v>
      </c>
      <c r="K324" s="84" t="b">
        <v>0</v>
      </c>
      <c r="L324" s="84" t="b">
        <v>0</v>
      </c>
    </row>
    <row r="325" spans="1:12" ht="15">
      <c r="A325" s="84" t="s">
        <v>3357</v>
      </c>
      <c r="B325" s="84" t="s">
        <v>3357</v>
      </c>
      <c r="C325" s="84">
        <v>2</v>
      </c>
      <c r="D325" s="122">
        <v>0.0011374226850257305</v>
      </c>
      <c r="E325" s="122">
        <v>2.9506893179563276</v>
      </c>
      <c r="F325" s="84" t="s">
        <v>3646</v>
      </c>
      <c r="G325" s="84" t="b">
        <v>1</v>
      </c>
      <c r="H325" s="84" t="b">
        <v>0</v>
      </c>
      <c r="I325" s="84" t="b">
        <v>0</v>
      </c>
      <c r="J325" s="84" t="b">
        <v>1</v>
      </c>
      <c r="K325" s="84" t="b">
        <v>0</v>
      </c>
      <c r="L325" s="84" t="b">
        <v>0</v>
      </c>
    </row>
    <row r="326" spans="1:12" ht="15">
      <c r="A326" s="84" t="s">
        <v>3209</v>
      </c>
      <c r="B326" s="84" t="s">
        <v>2720</v>
      </c>
      <c r="C326" s="84">
        <v>2</v>
      </c>
      <c r="D326" s="122">
        <v>0.0009971477569437261</v>
      </c>
      <c r="E326" s="122">
        <v>1.4455393396364218</v>
      </c>
      <c r="F326" s="84" t="s">
        <v>3646</v>
      </c>
      <c r="G326" s="84" t="b">
        <v>1</v>
      </c>
      <c r="H326" s="84" t="b">
        <v>0</v>
      </c>
      <c r="I326" s="84" t="b">
        <v>0</v>
      </c>
      <c r="J326" s="84" t="b">
        <v>0</v>
      </c>
      <c r="K326" s="84" t="b">
        <v>0</v>
      </c>
      <c r="L326" s="84" t="b">
        <v>0</v>
      </c>
    </row>
    <row r="327" spans="1:12" ht="15">
      <c r="A327" s="84" t="s">
        <v>268</v>
      </c>
      <c r="B327" s="84" t="s">
        <v>3201</v>
      </c>
      <c r="C327" s="84">
        <v>2</v>
      </c>
      <c r="D327" s="122">
        <v>0.0009971477569437261</v>
      </c>
      <c r="E327" s="122">
        <v>1.105591277942071</v>
      </c>
      <c r="F327" s="84" t="s">
        <v>3646</v>
      </c>
      <c r="G327" s="84" t="b">
        <v>0</v>
      </c>
      <c r="H327" s="84" t="b">
        <v>0</v>
      </c>
      <c r="I327" s="84" t="b">
        <v>0</v>
      </c>
      <c r="J327" s="84" t="b">
        <v>0</v>
      </c>
      <c r="K327" s="84" t="b">
        <v>0</v>
      </c>
      <c r="L327" s="84" t="b">
        <v>0</v>
      </c>
    </row>
    <row r="328" spans="1:12" ht="15">
      <c r="A328" s="84" t="s">
        <v>3517</v>
      </c>
      <c r="B328" s="84" t="s">
        <v>3360</v>
      </c>
      <c r="C328" s="84">
        <v>2</v>
      </c>
      <c r="D328" s="122">
        <v>0.0009971477569437261</v>
      </c>
      <c r="E328" s="122">
        <v>3.126780577012009</v>
      </c>
      <c r="F328" s="84" t="s">
        <v>3646</v>
      </c>
      <c r="G328" s="84" t="b">
        <v>0</v>
      </c>
      <c r="H328" s="84" t="b">
        <v>0</v>
      </c>
      <c r="I328" s="84" t="b">
        <v>0</v>
      </c>
      <c r="J328" s="84" t="b">
        <v>0</v>
      </c>
      <c r="K328" s="84" t="b">
        <v>0</v>
      </c>
      <c r="L328" s="84" t="b">
        <v>0</v>
      </c>
    </row>
    <row r="329" spans="1:12" ht="15">
      <c r="A329" s="84" t="s">
        <v>3527</v>
      </c>
      <c r="B329" s="84" t="s">
        <v>2765</v>
      </c>
      <c r="C329" s="84">
        <v>2</v>
      </c>
      <c r="D329" s="122">
        <v>0.0009971477569437261</v>
      </c>
      <c r="E329" s="122">
        <v>2.001841840403709</v>
      </c>
      <c r="F329" s="84" t="s">
        <v>3646</v>
      </c>
      <c r="G329" s="84" t="b">
        <v>0</v>
      </c>
      <c r="H329" s="84" t="b">
        <v>0</v>
      </c>
      <c r="I329" s="84" t="b">
        <v>0</v>
      </c>
      <c r="J329" s="84" t="b">
        <v>0</v>
      </c>
      <c r="K329" s="84" t="b">
        <v>0</v>
      </c>
      <c r="L329" s="84" t="b">
        <v>0</v>
      </c>
    </row>
    <row r="330" spans="1:12" ht="15">
      <c r="A330" s="84" t="s">
        <v>268</v>
      </c>
      <c r="B330" s="84" t="s">
        <v>2724</v>
      </c>
      <c r="C330" s="84">
        <v>2</v>
      </c>
      <c r="D330" s="122">
        <v>0.0009971477569437261</v>
      </c>
      <c r="E330" s="122">
        <v>0.9137057517031578</v>
      </c>
      <c r="F330" s="84" t="s">
        <v>3646</v>
      </c>
      <c r="G330" s="84" t="b">
        <v>0</v>
      </c>
      <c r="H330" s="84" t="b">
        <v>0</v>
      </c>
      <c r="I330" s="84" t="b">
        <v>0</v>
      </c>
      <c r="J330" s="84" t="b">
        <v>0</v>
      </c>
      <c r="K330" s="84" t="b">
        <v>0</v>
      </c>
      <c r="L330" s="84" t="b">
        <v>0</v>
      </c>
    </row>
    <row r="331" spans="1:12" ht="15">
      <c r="A331" s="84" t="s">
        <v>3529</v>
      </c>
      <c r="B331" s="84" t="s">
        <v>3530</v>
      </c>
      <c r="C331" s="84">
        <v>2</v>
      </c>
      <c r="D331" s="122">
        <v>0.0009971477569437261</v>
      </c>
      <c r="E331" s="122">
        <v>3.3028718360676903</v>
      </c>
      <c r="F331" s="84" t="s">
        <v>3646</v>
      </c>
      <c r="G331" s="84" t="b">
        <v>0</v>
      </c>
      <c r="H331" s="84" t="b">
        <v>0</v>
      </c>
      <c r="I331" s="84" t="b">
        <v>0</v>
      </c>
      <c r="J331" s="84" t="b">
        <v>0</v>
      </c>
      <c r="K331" s="84" t="b">
        <v>0</v>
      </c>
      <c r="L331" s="84" t="b">
        <v>0</v>
      </c>
    </row>
    <row r="332" spans="1:12" ht="15">
      <c r="A332" s="84" t="s">
        <v>268</v>
      </c>
      <c r="B332" s="84" t="s">
        <v>3186</v>
      </c>
      <c r="C332" s="84">
        <v>2</v>
      </c>
      <c r="D332" s="122">
        <v>0.0009971477569437261</v>
      </c>
      <c r="E332" s="122">
        <v>1.0184411022231707</v>
      </c>
      <c r="F332" s="84" t="s">
        <v>3646</v>
      </c>
      <c r="G332" s="84" t="b">
        <v>0</v>
      </c>
      <c r="H332" s="84" t="b">
        <v>0</v>
      </c>
      <c r="I332" s="84" t="b">
        <v>0</v>
      </c>
      <c r="J332" s="84" t="b">
        <v>0</v>
      </c>
      <c r="K332" s="84" t="b">
        <v>0</v>
      </c>
      <c r="L332" s="84" t="b">
        <v>0</v>
      </c>
    </row>
    <row r="333" spans="1:12" ht="15">
      <c r="A333" s="84" t="s">
        <v>3369</v>
      </c>
      <c r="B333" s="84" t="s">
        <v>3535</v>
      </c>
      <c r="C333" s="84">
        <v>2</v>
      </c>
      <c r="D333" s="122">
        <v>0.0009971477569437261</v>
      </c>
      <c r="E333" s="122">
        <v>3.126780577012009</v>
      </c>
      <c r="F333" s="84" t="s">
        <v>3646</v>
      </c>
      <c r="G333" s="84" t="b">
        <v>0</v>
      </c>
      <c r="H333" s="84" t="b">
        <v>0</v>
      </c>
      <c r="I333" s="84" t="b">
        <v>0</v>
      </c>
      <c r="J333" s="84" t="b">
        <v>0</v>
      </c>
      <c r="K333" s="84" t="b">
        <v>0</v>
      </c>
      <c r="L333" s="84" t="b">
        <v>0</v>
      </c>
    </row>
    <row r="334" spans="1:12" ht="15">
      <c r="A334" s="84" t="s">
        <v>2725</v>
      </c>
      <c r="B334" s="84" t="s">
        <v>2723</v>
      </c>
      <c r="C334" s="84">
        <v>2</v>
      </c>
      <c r="D334" s="122">
        <v>0.0009971477569437261</v>
      </c>
      <c r="E334" s="122">
        <v>1.3583891639175216</v>
      </c>
      <c r="F334" s="84" t="s">
        <v>3646</v>
      </c>
      <c r="G334" s="84" t="b">
        <v>0</v>
      </c>
      <c r="H334" s="84" t="b">
        <v>1</v>
      </c>
      <c r="I334" s="84" t="b">
        <v>0</v>
      </c>
      <c r="J334" s="84" t="b">
        <v>0</v>
      </c>
      <c r="K334" s="84" t="b">
        <v>0</v>
      </c>
      <c r="L334" s="84" t="b">
        <v>0</v>
      </c>
    </row>
    <row r="335" spans="1:12" ht="15">
      <c r="A335" s="84" t="s">
        <v>2723</v>
      </c>
      <c r="B335" s="84" t="s">
        <v>3228</v>
      </c>
      <c r="C335" s="84">
        <v>2</v>
      </c>
      <c r="D335" s="122">
        <v>0.0009971477569437261</v>
      </c>
      <c r="E335" s="122">
        <v>1.6354188831777363</v>
      </c>
      <c r="F335" s="84" t="s">
        <v>3646</v>
      </c>
      <c r="G335" s="84" t="b">
        <v>0</v>
      </c>
      <c r="H335" s="84" t="b">
        <v>0</v>
      </c>
      <c r="I335" s="84" t="b">
        <v>0</v>
      </c>
      <c r="J335" s="84" t="b">
        <v>0</v>
      </c>
      <c r="K335" s="84" t="b">
        <v>0</v>
      </c>
      <c r="L335" s="84" t="b">
        <v>0</v>
      </c>
    </row>
    <row r="336" spans="1:12" ht="15">
      <c r="A336" s="84" t="s">
        <v>3228</v>
      </c>
      <c r="B336" s="84" t="s">
        <v>3260</v>
      </c>
      <c r="C336" s="84">
        <v>2</v>
      </c>
      <c r="D336" s="122">
        <v>0.0009971477569437261</v>
      </c>
      <c r="E336" s="122">
        <v>2.42781057267599</v>
      </c>
      <c r="F336" s="84" t="s">
        <v>3646</v>
      </c>
      <c r="G336" s="84" t="b">
        <v>0</v>
      </c>
      <c r="H336" s="84" t="b">
        <v>0</v>
      </c>
      <c r="I336" s="84" t="b">
        <v>0</v>
      </c>
      <c r="J336" s="84" t="b">
        <v>0</v>
      </c>
      <c r="K336" s="84" t="b">
        <v>0</v>
      </c>
      <c r="L336" s="84" t="b">
        <v>0</v>
      </c>
    </row>
    <row r="337" spans="1:12" ht="15">
      <c r="A337" s="84" t="s">
        <v>2724</v>
      </c>
      <c r="B337" s="84" t="s">
        <v>247</v>
      </c>
      <c r="C337" s="84">
        <v>2</v>
      </c>
      <c r="D337" s="122">
        <v>0.0009971477569437261</v>
      </c>
      <c r="E337" s="122">
        <v>2.4577737960534334</v>
      </c>
      <c r="F337" s="84" t="s">
        <v>3646</v>
      </c>
      <c r="G337" s="84" t="b">
        <v>0</v>
      </c>
      <c r="H337" s="84" t="b">
        <v>0</v>
      </c>
      <c r="I337" s="84" t="b">
        <v>0</v>
      </c>
      <c r="J337" s="84" t="b">
        <v>0</v>
      </c>
      <c r="K337" s="84" t="b">
        <v>0</v>
      </c>
      <c r="L337" s="84" t="b">
        <v>0</v>
      </c>
    </row>
    <row r="338" spans="1:12" ht="15">
      <c r="A338" s="84" t="s">
        <v>268</v>
      </c>
      <c r="B338" s="84" t="s">
        <v>322</v>
      </c>
      <c r="C338" s="84">
        <v>2</v>
      </c>
      <c r="D338" s="122">
        <v>0.0009971477569437261</v>
      </c>
      <c r="E338" s="122">
        <v>1.7588037917174146</v>
      </c>
      <c r="F338" s="84" t="s">
        <v>3646</v>
      </c>
      <c r="G338" s="84" t="b">
        <v>0</v>
      </c>
      <c r="H338" s="84" t="b">
        <v>0</v>
      </c>
      <c r="I338" s="84" t="b">
        <v>0</v>
      </c>
      <c r="J338" s="84" t="b">
        <v>0</v>
      </c>
      <c r="K338" s="84" t="b">
        <v>0</v>
      </c>
      <c r="L338" s="84" t="b">
        <v>0</v>
      </c>
    </row>
    <row r="339" spans="1:12" ht="15">
      <c r="A339" s="84" t="s">
        <v>2724</v>
      </c>
      <c r="B339" s="84" t="s">
        <v>3544</v>
      </c>
      <c r="C339" s="84">
        <v>2</v>
      </c>
      <c r="D339" s="122">
        <v>0.0009971477569437261</v>
      </c>
      <c r="E339" s="122">
        <v>2.4577737960534334</v>
      </c>
      <c r="F339" s="84" t="s">
        <v>3646</v>
      </c>
      <c r="G339" s="84" t="b">
        <v>0</v>
      </c>
      <c r="H339" s="84" t="b">
        <v>0</v>
      </c>
      <c r="I339" s="84" t="b">
        <v>0</v>
      </c>
      <c r="J339" s="84" t="b">
        <v>0</v>
      </c>
      <c r="K339" s="84" t="b">
        <v>0</v>
      </c>
      <c r="L339" s="84" t="b">
        <v>0</v>
      </c>
    </row>
    <row r="340" spans="1:12" ht="15">
      <c r="A340" s="84" t="s">
        <v>2780</v>
      </c>
      <c r="B340" s="84" t="s">
        <v>2747</v>
      </c>
      <c r="C340" s="84">
        <v>2</v>
      </c>
      <c r="D340" s="122">
        <v>0.0011374226850257305</v>
      </c>
      <c r="E340" s="122">
        <v>1.7465693353004028</v>
      </c>
      <c r="F340" s="84" t="s">
        <v>3646</v>
      </c>
      <c r="G340" s="84" t="b">
        <v>0</v>
      </c>
      <c r="H340" s="84" t="b">
        <v>0</v>
      </c>
      <c r="I340" s="84" t="b">
        <v>0</v>
      </c>
      <c r="J340" s="84" t="b">
        <v>0</v>
      </c>
      <c r="K340" s="84" t="b">
        <v>0</v>
      </c>
      <c r="L340" s="84" t="b">
        <v>0</v>
      </c>
    </row>
    <row r="341" spans="1:12" ht="15">
      <c r="A341" s="84" t="s">
        <v>3272</v>
      </c>
      <c r="B341" s="84" t="s">
        <v>3547</v>
      </c>
      <c r="C341" s="84">
        <v>2</v>
      </c>
      <c r="D341" s="122">
        <v>0.0009971477569437261</v>
      </c>
      <c r="E341" s="122">
        <v>3.001841840403709</v>
      </c>
      <c r="F341" s="84" t="s">
        <v>3646</v>
      </c>
      <c r="G341" s="84" t="b">
        <v>0</v>
      </c>
      <c r="H341" s="84" t="b">
        <v>1</v>
      </c>
      <c r="I341" s="84" t="b">
        <v>0</v>
      </c>
      <c r="J341" s="84" t="b">
        <v>0</v>
      </c>
      <c r="K341" s="84" t="b">
        <v>1</v>
      </c>
      <c r="L341" s="84" t="b">
        <v>0</v>
      </c>
    </row>
    <row r="342" spans="1:12" ht="15">
      <c r="A342" s="84" t="s">
        <v>3547</v>
      </c>
      <c r="B342" s="84" t="s">
        <v>3548</v>
      </c>
      <c r="C342" s="84">
        <v>2</v>
      </c>
      <c r="D342" s="122">
        <v>0.0009971477569437261</v>
      </c>
      <c r="E342" s="122">
        <v>3.3028718360676903</v>
      </c>
      <c r="F342" s="84" t="s">
        <v>3646</v>
      </c>
      <c r="G342" s="84" t="b">
        <v>0</v>
      </c>
      <c r="H342" s="84" t="b">
        <v>1</v>
      </c>
      <c r="I342" s="84" t="b">
        <v>0</v>
      </c>
      <c r="J342" s="84" t="b">
        <v>0</v>
      </c>
      <c r="K342" s="84" t="b">
        <v>0</v>
      </c>
      <c r="L342" s="84" t="b">
        <v>0</v>
      </c>
    </row>
    <row r="343" spans="1:12" ht="15">
      <c r="A343" s="84" t="s">
        <v>2747</v>
      </c>
      <c r="B343" s="84" t="s">
        <v>3551</v>
      </c>
      <c r="C343" s="84">
        <v>2</v>
      </c>
      <c r="D343" s="122">
        <v>0.0009971477569437261</v>
      </c>
      <c r="E343" s="122">
        <v>2.5247205856840464</v>
      </c>
      <c r="F343" s="84" t="s">
        <v>3646</v>
      </c>
      <c r="G343" s="84" t="b">
        <v>0</v>
      </c>
      <c r="H343" s="84" t="b">
        <v>0</v>
      </c>
      <c r="I343" s="84" t="b">
        <v>0</v>
      </c>
      <c r="J343" s="84" t="b">
        <v>0</v>
      </c>
      <c r="K343" s="84" t="b">
        <v>0</v>
      </c>
      <c r="L343" s="84" t="b">
        <v>0</v>
      </c>
    </row>
    <row r="344" spans="1:12" ht="15">
      <c r="A344" s="84" t="s">
        <v>3184</v>
      </c>
      <c r="B344" s="84" t="s">
        <v>3204</v>
      </c>
      <c r="C344" s="84">
        <v>2</v>
      </c>
      <c r="D344" s="122">
        <v>0.0009971477569437261</v>
      </c>
      <c r="E344" s="122">
        <v>1.871508071908703</v>
      </c>
      <c r="F344" s="84" t="s">
        <v>3646</v>
      </c>
      <c r="G344" s="84" t="b">
        <v>0</v>
      </c>
      <c r="H344" s="84" t="b">
        <v>0</v>
      </c>
      <c r="I344" s="84" t="b">
        <v>0</v>
      </c>
      <c r="J344" s="84" t="b">
        <v>0</v>
      </c>
      <c r="K344" s="84" t="b">
        <v>0</v>
      </c>
      <c r="L344" s="84" t="b">
        <v>0</v>
      </c>
    </row>
    <row r="345" spans="1:12" ht="15">
      <c r="A345" s="84" t="s">
        <v>3553</v>
      </c>
      <c r="B345" s="84" t="s">
        <v>2668</v>
      </c>
      <c r="C345" s="84">
        <v>2</v>
      </c>
      <c r="D345" s="122">
        <v>0.0009971477569437261</v>
      </c>
      <c r="E345" s="122">
        <v>1.7909884750888159</v>
      </c>
      <c r="F345" s="84" t="s">
        <v>3646</v>
      </c>
      <c r="G345" s="84" t="b">
        <v>0</v>
      </c>
      <c r="H345" s="84" t="b">
        <v>0</v>
      </c>
      <c r="I345" s="84" t="b">
        <v>0</v>
      </c>
      <c r="J345" s="84" t="b">
        <v>0</v>
      </c>
      <c r="K345" s="84" t="b">
        <v>0</v>
      </c>
      <c r="L345" s="84" t="b">
        <v>0</v>
      </c>
    </row>
    <row r="346" spans="1:12" ht="15">
      <c r="A346" s="84" t="s">
        <v>2765</v>
      </c>
      <c r="B346" s="84" t="s">
        <v>3183</v>
      </c>
      <c r="C346" s="84">
        <v>2</v>
      </c>
      <c r="D346" s="122">
        <v>0.0009971477569437261</v>
      </c>
      <c r="E346" s="122">
        <v>1.2614791509094652</v>
      </c>
      <c r="F346" s="84" t="s">
        <v>3646</v>
      </c>
      <c r="G346" s="84" t="b">
        <v>0</v>
      </c>
      <c r="H346" s="84" t="b">
        <v>0</v>
      </c>
      <c r="I346" s="84" t="b">
        <v>0</v>
      </c>
      <c r="J346" s="84" t="b">
        <v>0</v>
      </c>
      <c r="K346" s="84" t="b">
        <v>0</v>
      </c>
      <c r="L346" s="84" t="b">
        <v>0</v>
      </c>
    </row>
    <row r="347" spans="1:12" ht="15">
      <c r="A347" s="84" t="s">
        <v>3178</v>
      </c>
      <c r="B347" s="84" t="s">
        <v>3177</v>
      </c>
      <c r="C347" s="84">
        <v>2</v>
      </c>
      <c r="D347" s="122">
        <v>0.0009971477569437261</v>
      </c>
      <c r="E347" s="122">
        <v>1.470362923361454</v>
      </c>
      <c r="F347" s="84" t="s">
        <v>3646</v>
      </c>
      <c r="G347" s="84" t="b">
        <v>0</v>
      </c>
      <c r="H347" s="84" t="b">
        <v>0</v>
      </c>
      <c r="I347" s="84" t="b">
        <v>0</v>
      </c>
      <c r="J347" s="84" t="b">
        <v>0</v>
      </c>
      <c r="K347" s="84" t="b">
        <v>0</v>
      </c>
      <c r="L347" s="84" t="b">
        <v>0</v>
      </c>
    </row>
    <row r="348" spans="1:12" ht="15">
      <c r="A348" s="84" t="s">
        <v>3234</v>
      </c>
      <c r="B348" s="84" t="s">
        <v>3235</v>
      </c>
      <c r="C348" s="84">
        <v>2</v>
      </c>
      <c r="D348" s="122">
        <v>0.0009971477569437261</v>
      </c>
      <c r="E348" s="122">
        <v>2.348629326628365</v>
      </c>
      <c r="F348" s="84" t="s">
        <v>3646</v>
      </c>
      <c r="G348" s="84" t="b">
        <v>0</v>
      </c>
      <c r="H348" s="84" t="b">
        <v>0</v>
      </c>
      <c r="I348" s="84" t="b">
        <v>0</v>
      </c>
      <c r="J348" s="84" t="b">
        <v>0</v>
      </c>
      <c r="K348" s="84" t="b">
        <v>0</v>
      </c>
      <c r="L348" s="84" t="b">
        <v>0</v>
      </c>
    </row>
    <row r="349" spans="1:12" ht="15">
      <c r="A349" s="84" t="s">
        <v>3234</v>
      </c>
      <c r="B349" s="84" t="s">
        <v>3554</v>
      </c>
      <c r="C349" s="84">
        <v>2</v>
      </c>
      <c r="D349" s="122">
        <v>0.0009971477569437261</v>
      </c>
      <c r="E349" s="122">
        <v>2.8257505813480277</v>
      </c>
      <c r="F349" s="84" t="s">
        <v>3646</v>
      </c>
      <c r="G349" s="84" t="b">
        <v>0</v>
      </c>
      <c r="H349" s="84" t="b">
        <v>0</v>
      </c>
      <c r="I349" s="84" t="b">
        <v>0</v>
      </c>
      <c r="J349" s="84" t="b">
        <v>0</v>
      </c>
      <c r="K349" s="84" t="b">
        <v>0</v>
      </c>
      <c r="L349" s="84" t="b">
        <v>0</v>
      </c>
    </row>
    <row r="350" spans="1:12" ht="15">
      <c r="A350" s="84" t="s">
        <v>3554</v>
      </c>
      <c r="B350" s="84" t="s">
        <v>3555</v>
      </c>
      <c r="C350" s="84">
        <v>2</v>
      </c>
      <c r="D350" s="122">
        <v>0.0009971477569437261</v>
      </c>
      <c r="E350" s="122">
        <v>3.3028718360676903</v>
      </c>
      <c r="F350" s="84" t="s">
        <v>3646</v>
      </c>
      <c r="G350" s="84" t="b">
        <v>0</v>
      </c>
      <c r="H350" s="84" t="b">
        <v>0</v>
      </c>
      <c r="I350" s="84" t="b">
        <v>0</v>
      </c>
      <c r="J350" s="84" t="b">
        <v>0</v>
      </c>
      <c r="K350" s="84" t="b">
        <v>0</v>
      </c>
      <c r="L350" s="84" t="b">
        <v>0</v>
      </c>
    </row>
    <row r="351" spans="1:12" ht="15">
      <c r="A351" s="84" t="s">
        <v>3555</v>
      </c>
      <c r="B351" s="84" t="s">
        <v>3192</v>
      </c>
      <c r="C351" s="84">
        <v>2</v>
      </c>
      <c r="D351" s="122">
        <v>0.0009971477569437261</v>
      </c>
      <c r="E351" s="122">
        <v>2.6039018317316716</v>
      </c>
      <c r="F351" s="84" t="s">
        <v>3646</v>
      </c>
      <c r="G351" s="84" t="b">
        <v>0</v>
      </c>
      <c r="H351" s="84" t="b">
        <v>0</v>
      </c>
      <c r="I351" s="84" t="b">
        <v>0</v>
      </c>
      <c r="J351" s="84" t="b">
        <v>0</v>
      </c>
      <c r="K351" s="84" t="b">
        <v>0</v>
      </c>
      <c r="L351" s="84" t="b">
        <v>0</v>
      </c>
    </row>
    <row r="352" spans="1:12" ht="15">
      <c r="A352" s="84" t="s">
        <v>3192</v>
      </c>
      <c r="B352" s="84" t="s">
        <v>3556</v>
      </c>
      <c r="C352" s="84">
        <v>2</v>
      </c>
      <c r="D352" s="122">
        <v>0.0009971477569437261</v>
      </c>
      <c r="E352" s="122">
        <v>2.6039018317316716</v>
      </c>
      <c r="F352" s="84" t="s">
        <v>3646</v>
      </c>
      <c r="G352" s="84" t="b">
        <v>0</v>
      </c>
      <c r="H352" s="84" t="b">
        <v>0</v>
      </c>
      <c r="I352" s="84" t="b">
        <v>0</v>
      </c>
      <c r="J352" s="84" t="b">
        <v>0</v>
      </c>
      <c r="K352" s="84" t="b">
        <v>0</v>
      </c>
      <c r="L352" s="84" t="b">
        <v>0</v>
      </c>
    </row>
    <row r="353" spans="1:12" ht="15">
      <c r="A353" s="84" t="s">
        <v>3556</v>
      </c>
      <c r="B353" s="84" t="s">
        <v>3170</v>
      </c>
      <c r="C353" s="84">
        <v>2</v>
      </c>
      <c r="D353" s="122">
        <v>0.0009971477569437261</v>
      </c>
      <c r="E353" s="122">
        <v>2.3251482307788423</v>
      </c>
      <c r="F353" s="84" t="s">
        <v>3646</v>
      </c>
      <c r="G353" s="84" t="b">
        <v>0</v>
      </c>
      <c r="H353" s="84" t="b">
        <v>0</v>
      </c>
      <c r="I353" s="84" t="b">
        <v>0</v>
      </c>
      <c r="J353" s="84" t="b">
        <v>0</v>
      </c>
      <c r="K353" s="84" t="b">
        <v>0</v>
      </c>
      <c r="L353" s="84" t="b">
        <v>0</v>
      </c>
    </row>
    <row r="354" spans="1:12" ht="15">
      <c r="A354" s="84" t="s">
        <v>3170</v>
      </c>
      <c r="B354" s="84" t="s">
        <v>3235</v>
      </c>
      <c r="C354" s="84">
        <v>2</v>
      </c>
      <c r="D354" s="122">
        <v>0.0009971477569437261</v>
      </c>
      <c r="E354" s="122">
        <v>1.84802697605918</v>
      </c>
      <c r="F354" s="84" t="s">
        <v>3646</v>
      </c>
      <c r="G354" s="84" t="b">
        <v>0</v>
      </c>
      <c r="H354" s="84" t="b">
        <v>0</v>
      </c>
      <c r="I354" s="84" t="b">
        <v>0</v>
      </c>
      <c r="J354" s="84" t="b">
        <v>0</v>
      </c>
      <c r="K354" s="84" t="b">
        <v>0</v>
      </c>
      <c r="L354" s="84" t="b">
        <v>0</v>
      </c>
    </row>
    <row r="355" spans="1:12" ht="15">
      <c r="A355" s="84" t="s">
        <v>2758</v>
      </c>
      <c r="B355" s="84" t="s">
        <v>2759</v>
      </c>
      <c r="C355" s="84">
        <v>2</v>
      </c>
      <c r="D355" s="122">
        <v>0.0009971477569437261</v>
      </c>
      <c r="E355" s="122">
        <v>3.126780577012009</v>
      </c>
      <c r="F355" s="84" t="s">
        <v>3646</v>
      </c>
      <c r="G355" s="84" t="b">
        <v>0</v>
      </c>
      <c r="H355" s="84" t="b">
        <v>0</v>
      </c>
      <c r="I355" s="84" t="b">
        <v>0</v>
      </c>
      <c r="J355" s="84" t="b">
        <v>1</v>
      </c>
      <c r="K355" s="84" t="b">
        <v>0</v>
      </c>
      <c r="L355" s="84" t="b">
        <v>0</v>
      </c>
    </row>
    <row r="356" spans="1:12" ht="15">
      <c r="A356" s="84" t="s">
        <v>2759</v>
      </c>
      <c r="B356" s="84" t="s">
        <v>2760</v>
      </c>
      <c r="C356" s="84">
        <v>2</v>
      </c>
      <c r="D356" s="122">
        <v>0.0009971477569437261</v>
      </c>
      <c r="E356" s="122">
        <v>3.126780577012009</v>
      </c>
      <c r="F356" s="84" t="s">
        <v>3646</v>
      </c>
      <c r="G356" s="84" t="b">
        <v>1</v>
      </c>
      <c r="H356" s="84" t="b">
        <v>0</v>
      </c>
      <c r="I356" s="84" t="b">
        <v>0</v>
      </c>
      <c r="J356" s="84" t="b">
        <v>0</v>
      </c>
      <c r="K356" s="84" t="b">
        <v>0</v>
      </c>
      <c r="L356" s="84" t="b">
        <v>0</v>
      </c>
    </row>
    <row r="357" spans="1:12" ht="15">
      <c r="A357" s="84" t="s">
        <v>2760</v>
      </c>
      <c r="B357" s="84" t="s">
        <v>718</v>
      </c>
      <c r="C357" s="84">
        <v>2</v>
      </c>
      <c r="D357" s="122">
        <v>0.0009971477569437261</v>
      </c>
      <c r="E357" s="122">
        <v>2.6039018317316716</v>
      </c>
      <c r="F357" s="84" t="s">
        <v>3646</v>
      </c>
      <c r="G357" s="84" t="b">
        <v>0</v>
      </c>
      <c r="H357" s="84" t="b">
        <v>0</v>
      </c>
      <c r="I357" s="84" t="b">
        <v>0</v>
      </c>
      <c r="J357" s="84" t="b">
        <v>0</v>
      </c>
      <c r="K357" s="84" t="b">
        <v>0</v>
      </c>
      <c r="L357" s="84" t="b">
        <v>0</v>
      </c>
    </row>
    <row r="358" spans="1:12" ht="15">
      <c r="A358" s="84" t="s">
        <v>718</v>
      </c>
      <c r="B358" s="84" t="s">
        <v>2755</v>
      </c>
      <c r="C358" s="84">
        <v>2</v>
      </c>
      <c r="D358" s="122">
        <v>0.0009971477569437261</v>
      </c>
      <c r="E358" s="122">
        <v>2.2059618230596336</v>
      </c>
      <c r="F358" s="84" t="s">
        <v>3646</v>
      </c>
      <c r="G358" s="84" t="b">
        <v>0</v>
      </c>
      <c r="H358" s="84" t="b">
        <v>0</v>
      </c>
      <c r="I358" s="84" t="b">
        <v>0</v>
      </c>
      <c r="J358" s="84" t="b">
        <v>0</v>
      </c>
      <c r="K358" s="84" t="b">
        <v>0</v>
      </c>
      <c r="L358" s="84" t="b">
        <v>0</v>
      </c>
    </row>
    <row r="359" spans="1:12" ht="15">
      <c r="A359" s="84" t="s">
        <v>2755</v>
      </c>
      <c r="B359" s="84" t="s">
        <v>2761</v>
      </c>
      <c r="C359" s="84">
        <v>2</v>
      </c>
      <c r="D359" s="122">
        <v>0.0009971477569437261</v>
      </c>
      <c r="E359" s="122">
        <v>2.904931827395653</v>
      </c>
      <c r="F359" s="84" t="s">
        <v>3646</v>
      </c>
      <c r="G359" s="84" t="b">
        <v>0</v>
      </c>
      <c r="H359" s="84" t="b">
        <v>0</v>
      </c>
      <c r="I359" s="84" t="b">
        <v>0</v>
      </c>
      <c r="J359" s="84" t="b">
        <v>0</v>
      </c>
      <c r="K359" s="84" t="b">
        <v>0</v>
      </c>
      <c r="L359" s="84" t="b">
        <v>0</v>
      </c>
    </row>
    <row r="360" spans="1:12" ht="15">
      <c r="A360" s="84" t="s">
        <v>2761</v>
      </c>
      <c r="B360" s="84" t="s">
        <v>3186</v>
      </c>
      <c r="C360" s="84">
        <v>2</v>
      </c>
      <c r="D360" s="122">
        <v>0.0009971477569437261</v>
      </c>
      <c r="E360" s="122">
        <v>2.562509146573446</v>
      </c>
      <c r="F360" s="84" t="s">
        <v>3646</v>
      </c>
      <c r="G360" s="84" t="b">
        <v>0</v>
      </c>
      <c r="H360" s="84" t="b">
        <v>0</v>
      </c>
      <c r="I360" s="84" t="b">
        <v>0</v>
      </c>
      <c r="J360" s="84" t="b">
        <v>0</v>
      </c>
      <c r="K360" s="84" t="b">
        <v>0</v>
      </c>
      <c r="L360" s="84" t="b">
        <v>0</v>
      </c>
    </row>
    <row r="361" spans="1:12" ht="15">
      <c r="A361" s="84" t="s">
        <v>3186</v>
      </c>
      <c r="B361" s="84" t="s">
        <v>3201</v>
      </c>
      <c r="C361" s="84">
        <v>2</v>
      </c>
      <c r="D361" s="122">
        <v>0.0009971477569437261</v>
      </c>
      <c r="E361" s="122">
        <v>1.9092966327981027</v>
      </c>
      <c r="F361" s="84" t="s">
        <v>3646</v>
      </c>
      <c r="G361" s="84" t="b">
        <v>0</v>
      </c>
      <c r="H361" s="84" t="b">
        <v>0</v>
      </c>
      <c r="I361" s="84" t="b">
        <v>0</v>
      </c>
      <c r="J361" s="84" t="b">
        <v>0</v>
      </c>
      <c r="K361" s="84" t="b">
        <v>0</v>
      </c>
      <c r="L361" s="84" t="b">
        <v>0</v>
      </c>
    </row>
    <row r="362" spans="1:12" ht="15">
      <c r="A362" s="84" t="s">
        <v>3378</v>
      </c>
      <c r="B362" s="84" t="s">
        <v>3561</v>
      </c>
      <c r="C362" s="84">
        <v>2</v>
      </c>
      <c r="D362" s="122">
        <v>0.0009971477569437261</v>
      </c>
      <c r="E362" s="122">
        <v>3.126780577012009</v>
      </c>
      <c r="F362" s="84" t="s">
        <v>3646</v>
      </c>
      <c r="G362" s="84" t="b">
        <v>0</v>
      </c>
      <c r="H362" s="84" t="b">
        <v>0</v>
      </c>
      <c r="I362" s="84" t="b">
        <v>0</v>
      </c>
      <c r="J362" s="84" t="b">
        <v>0</v>
      </c>
      <c r="K362" s="84" t="b">
        <v>0</v>
      </c>
      <c r="L362" s="84" t="b">
        <v>0</v>
      </c>
    </row>
    <row r="363" spans="1:12" ht="15">
      <c r="A363" s="84" t="s">
        <v>268</v>
      </c>
      <c r="B363" s="84" t="s">
        <v>3261</v>
      </c>
      <c r="C363" s="84">
        <v>2</v>
      </c>
      <c r="D363" s="122">
        <v>0.0009971477569437261</v>
      </c>
      <c r="E363" s="122">
        <v>1.360863783045377</v>
      </c>
      <c r="F363" s="84" t="s">
        <v>3646</v>
      </c>
      <c r="G363" s="84" t="b">
        <v>0</v>
      </c>
      <c r="H363" s="84" t="b">
        <v>0</v>
      </c>
      <c r="I363" s="84" t="b">
        <v>0</v>
      </c>
      <c r="J363" s="84" t="b">
        <v>0</v>
      </c>
      <c r="K363" s="84" t="b">
        <v>0</v>
      </c>
      <c r="L363" s="84" t="b">
        <v>0</v>
      </c>
    </row>
    <row r="364" spans="1:12" ht="15">
      <c r="A364" s="84" t="s">
        <v>2716</v>
      </c>
      <c r="B364" s="84" t="s">
        <v>3225</v>
      </c>
      <c r="C364" s="84">
        <v>2</v>
      </c>
      <c r="D364" s="122">
        <v>0.0009971477569437261</v>
      </c>
      <c r="E364" s="122">
        <v>1.2889817757392517</v>
      </c>
      <c r="F364" s="84" t="s">
        <v>3646</v>
      </c>
      <c r="G364" s="84" t="b">
        <v>0</v>
      </c>
      <c r="H364" s="84" t="b">
        <v>0</v>
      </c>
      <c r="I364" s="84" t="b">
        <v>0</v>
      </c>
      <c r="J364" s="84" t="b">
        <v>0</v>
      </c>
      <c r="K364" s="84" t="b">
        <v>0</v>
      </c>
      <c r="L364" s="84" t="b">
        <v>0</v>
      </c>
    </row>
    <row r="365" spans="1:12" ht="15">
      <c r="A365" s="84" t="s">
        <v>3225</v>
      </c>
      <c r="B365" s="84" t="s">
        <v>2787</v>
      </c>
      <c r="C365" s="84">
        <v>2</v>
      </c>
      <c r="D365" s="122">
        <v>0.0009971477569437261</v>
      </c>
      <c r="E365" s="122">
        <v>1.945890435074559</v>
      </c>
      <c r="F365" s="84" t="s">
        <v>3646</v>
      </c>
      <c r="G365" s="84" t="b">
        <v>0</v>
      </c>
      <c r="H365" s="84" t="b">
        <v>0</v>
      </c>
      <c r="I365" s="84" t="b">
        <v>0</v>
      </c>
      <c r="J365" s="84" t="b">
        <v>0</v>
      </c>
      <c r="K365" s="84" t="b">
        <v>0</v>
      </c>
      <c r="L365" s="84" t="b">
        <v>0</v>
      </c>
    </row>
    <row r="366" spans="1:12" ht="15">
      <c r="A366" s="84" t="s">
        <v>2717</v>
      </c>
      <c r="B366" s="84" t="s">
        <v>3574</v>
      </c>
      <c r="C366" s="84">
        <v>2</v>
      </c>
      <c r="D366" s="122">
        <v>0.0009971477569437261</v>
      </c>
      <c r="E366" s="122">
        <v>1.7650527409944161</v>
      </c>
      <c r="F366" s="84" t="s">
        <v>3646</v>
      </c>
      <c r="G366" s="84" t="b">
        <v>0</v>
      </c>
      <c r="H366" s="84" t="b">
        <v>0</v>
      </c>
      <c r="I366" s="84" t="b">
        <v>0</v>
      </c>
      <c r="J366" s="84" t="b">
        <v>0</v>
      </c>
      <c r="K366" s="84" t="b">
        <v>0</v>
      </c>
      <c r="L366" s="84" t="b">
        <v>0</v>
      </c>
    </row>
    <row r="367" spans="1:12" ht="15">
      <c r="A367" s="84" t="s">
        <v>2746</v>
      </c>
      <c r="B367" s="84" t="s">
        <v>2668</v>
      </c>
      <c r="C367" s="84">
        <v>2</v>
      </c>
      <c r="D367" s="122">
        <v>0.0009971477569437261</v>
      </c>
      <c r="E367" s="122">
        <v>0.7302906347352042</v>
      </c>
      <c r="F367" s="84" t="s">
        <v>3646</v>
      </c>
      <c r="G367" s="84" t="b">
        <v>0</v>
      </c>
      <c r="H367" s="84" t="b">
        <v>0</v>
      </c>
      <c r="I367" s="84" t="b">
        <v>0</v>
      </c>
      <c r="J367" s="84" t="b">
        <v>0</v>
      </c>
      <c r="K367" s="84" t="b">
        <v>0</v>
      </c>
      <c r="L367" s="84" t="b">
        <v>0</v>
      </c>
    </row>
    <row r="368" spans="1:12" ht="15">
      <c r="A368" s="84" t="s">
        <v>3576</v>
      </c>
      <c r="B368" s="84" t="s">
        <v>2716</v>
      </c>
      <c r="C368" s="84">
        <v>2</v>
      </c>
      <c r="D368" s="122">
        <v>0.0009971477569437261</v>
      </c>
      <c r="E368" s="122">
        <v>1.752643483012596</v>
      </c>
      <c r="F368" s="84" t="s">
        <v>3646</v>
      </c>
      <c r="G368" s="84" t="b">
        <v>0</v>
      </c>
      <c r="H368" s="84" t="b">
        <v>0</v>
      </c>
      <c r="I368" s="84" t="b">
        <v>0</v>
      </c>
      <c r="J368" s="84" t="b">
        <v>0</v>
      </c>
      <c r="K368" s="84" t="b">
        <v>0</v>
      </c>
      <c r="L368" s="84" t="b">
        <v>0</v>
      </c>
    </row>
    <row r="369" spans="1:12" ht="15">
      <c r="A369" s="84" t="s">
        <v>2717</v>
      </c>
      <c r="B369" s="84" t="s">
        <v>3381</v>
      </c>
      <c r="C369" s="84">
        <v>2</v>
      </c>
      <c r="D369" s="122">
        <v>0.0009971477569437261</v>
      </c>
      <c r="E369" s="122">
        <v>1.5889614819387348</v>
      </c>
      <c r="F369" s="84" t="s">
        <v>3646</v>
      </c>
      <c r="G369" s="84" t="b">
        <v>0</v>
      </c>
      <c r="H369" s="84" t="b">
        <v>0</v>
      </c>
      <c r="I369" s="84" t="b">
        <v>0</v>
      </c>
      <c r="J369" s="84" t="b">
        <v>0</v>
      </c>
      <c r="K369" s="84" t="b">
        <v>0</v>
      </c>
      <c r="L369" s="84" t="b">
        <v>0</v>
      </c>
    </row>
    <row r="370" spans="1:12" ht="15">
      <c r="A370" s="84" t="s">
        <v>3308</v>
      </c>
      <c r="B370" s="84" t="s">
        <v>3577</v>
      </c>
      <c r="C370" s="84">
        <v>2</v>
      </c>
      <c r="D370" s="122">
        <v>0.0009971477569437261</v>
      </c>
      <c r="E370" s="122">
        <v>3.001841840403709</v>
      </c>
      <c r="F370" s="84" t="s">
        <v>3646</v>
      </c>
      <c r="G370" s="84" t="b">
        <v>0</v>
      </c>
      <c r="H370" s="84" t="b">
        <v>0</v>
      </c>
      <c r="I370" s="84" t="b">
        <v>0</v>
      </c>
      <c r="J370" s="84" t="b">
        <v>0</v>
      </c>
      <c r="K370" s="84" t="b">
        <v>0</v>
      </c>
      <c r="L370" s="84" t="b">
        <v>0</v>
      </c>
    </row>
    <row r="371" spans="1:12" ht="15">
      <c r="A371" s="84" t="s">
        <v>3577</v>
      </c>
      <c r="B371" s="84" t="s">
        <v>3578</v>
      </c>
      <c r="C371" s="84">
        <v>2</v>
      </c>
      <c r="D371" s="122">
        <v>0.0009971477569437261</v>
      </c>
      <c r="E371" s="122">
        <v>3.3028718360676903</v>
      </c>
      <c r="F371" s="84" t="s">
        <v>3646</v>
      </c>
      <c r="G371" s="84" t="b">
        <v>0</v>
      </c>
      <c r="H371" s="84" t="b">
        <v>0</v>
      </c>
      <c r="I371" s="84" t="b">
        <v>0</v>
      </c>
      <c r="J371" s="84" t="b">
        <v>0</v>
      </c>
      <c r="K371" s="84" t="b">
        <v>0</v>
      </c>
      <c r="L371" s="84" t="b">
        <v>0</v>
      </c>
    </row>
    <row r="372" spans="1:12" ht="15">
      <c r="A372" s="84" t="s">
        <v>3578</v>
      </c>
      <c r="B372" s="84" t="s">
        <v>2757</v>
      </c>
      <c r="C372" s="84">
        <v>2</v>
      </c>
      <c r="D372" s="122">
        <v>0.0009971477569437261</v>
      </c>
      <c r="E372" s="122">
        <v>2.700811844739728</v>
      </c>
      <c r="F372" s="84" t="s">
        <v>3646</v>
      </c>
      <c r="G372" s="84" t="b">
        <v>0</v>
      </c>
      <c r="H372" s="84" t="b">
        <v>0</v>
      </c>
      <c r="I372" s="84" t="b">
        <v>0</v>
      </c>
      <c r="J372" s="84" t="b">
        <v>0</v>
      </c>
      <c r="K372" s="84" t="b">
        <v>0</v>
      </c>
      <c r="L372" s="84" t="b">
        <v>0</v>
      </c>
    </row>
    <row r="373" spans="1:12" ht="15">
      <c r="A373" s="84" t="s">
        <v>2757</v>
      </c>
      <c r="B373" s="84" t="s">
        <v>3308</v>
      </c>
      <c r="C373" s="84">
        <v>2</v>
      </c>
      <c r="D373" s="122">
        <v>0.0009971477569437261</v>
      </c>
      <c r="E373" s="122">
        <v>2.5247205856840464</v>
      </c>
      <c r="F373" s="84" t="s">
        <v>3646</v>
      </c>
      <c r="G373" s="84" t="b">
        <v>0</v>
      </c>
      <c r="H373" s="84" t="b">
        <v>0</v>
      </c>
      <c r="I373" s="84" t="b">
        <v>0</v>
      </c>
      <c r="J373" s="84" t="b">
        <v>0</v>
      </c>
      <c r="K373" s="84" t="b">
        <v>0</v>
      </c>
      <c r="L373" s="84" t="b">
        <v>0</v>
      </c>
    </row>
    <row r="374" spans="1:12" ht="15">
      <c r="A374" s="84" t="s">
        <v>3308</v>
      </c>
      <c r="B374" s="84" t="s">
        <v>3579</v>
      </c>
      <c r="C374" s="84">
        <v>2</v>
      </c>
      <c r="D374" s="122">
        <v>0.0009971477569437261</v>
      </c>
      <c r="E374" s="122">
        <v>3.001841840403709</v>
      </c>
      <c r="F374" s="84" t="s">
        <v>3646</v>
      </c>
      <c r="G374" s="84" t="b">
        <v>0</v>
      </c>
      <c r="H374" s="84" t="b">
        <v>0</v>
      </c>
      <c r="I374" s="84" t="b">
        <v>0</v>
      </c>
      <c r="J374" s="84" t="b">
        <v>0</v>
      </c>
      <c r="K374" s="84" t="b">
        <v>0</v>
      </c>
      <c r="L374" s="84" t="b">
        <v>0</v>
      </c>
    </row>
    <row r="375" spans="1:12" ht="15">
      <c r="A375" s="84" t="s">
        <v>3579</v>
      </c>
      <c r="B375" s="84" t="s">
        <v>3580</v>
      </c>
      <c r="C375" s="84">
        <v>2</v>
      </c>
      <c r="D375" s="122">
        <v>0.0009971477569437261</v>
      </c>
      <c r="E375" s="122">
        <v>3.3028718360676903</v>
      </c>
      <c r="F375" s="84" t="s">
        <v>3646</v>
      </c>
      <c r="G375" s="84" t="b">
        <v>0</v>
      </c>
      <c r="H375" s="84" t="b">
        <v>0</v>
      </c>
      <c r="I375" s="84" t="b">
        <v>0</v>
      </c>
      <c r="J375" s="84" t="b">
        <v>0</v>
      </c>
      <c r="K375" s="84" t="b">
        <v>0</v>
      </c>
      <c r="L375" s="84" t="b">
        <v>0</v>
      </c>
    </row>
    <row r="376" spans="1:12" ht="15">
      <c r="A376" s="84" t="s">
        <v>3580</v>
      </c>
      <c r="B376" s="84" t="s">
        <v>3581</v>
      </c>
      <c r="C376" s="84">
        <v>2</v>
      </c>
      <c r="D376" s="122">
        <v>0.0009971477569437261</v>
      </c>
      <c r="E376" s="122">
        <v>3.3028718360676903</v>
      </c>
      <c r="F376" s="84" t="s">
        <v>3646</v>
      </c>
      <c r="G376" s="84" t="b">
        <v>0</v>
      </c>
      <c r="H376" s="84" t="b">
        <v>0</v>
      </c>
      <c r="I376" s="84" t="b">
        <v>0</v>
      </c>
      <c r="J376" s="84" t="b">
        <v>0</v>
      </c>
      <c r="K376" s="84" t="b">
        <v>0</v>
      </c>
      <c r="L376" s="84" t="b">
        <v>0</v>
      </c>
    </row>
    <row r="377" spans="1:12" ht="15">
      <c r="A377" s="84" t="s">
        <v>3581</v>
      </c>
      <c r="B377" s="84" t="s">
        <v>3382</v>
      </c>
      <c r="C377" s="84">
        <v>2</v>
      </c>
      <c r="D377" s="122">
        <v>0.0009971477569437261</v>
      </c>
      <c r="E377" s="122">
        <v>3.126780577012009</v>
      </c>
      <c r="F377" s="84" t="s">
        <v>3646</v>
      </c>
      <c r="G377" s="84" t="b">
        <v>0</v>
      </c>
      <c r="H377" s="84" t="b">
        <v>0</v>
      </c>
      <c r="I377" s="84" t="b">
        <v>0</v>
      </c>
      <c r="J377" s="84" t="b">
        <v>0</v>
      </c>
      <c r="K377" s="84" t="b">
        <v>0</v>
      </c>
      <c r="L377" s="84" t="b">
        <v>0</v>
      </c>
    </row>
    <row r="378" spans="1:12" ht="15">
      <c r="A378" s="84" t="s">
        <v>3382</v>
      </c>
      <c r="B378" s="84" t="s">
        <v>3582</v>
      </c>
      <c r="C378" s="84">
        <v>2</v>
      </c>
      <c r="D378" s="122">
        <v>0.0009971477569437261</v>
      </c>
      <c r="E378" s="122">
        <v>3.126780577012009</v>
      </c>
      <c r="F378" s="84" t="s">
        <v>3646</v>
      </c>
      <c r="G378" s="84" t="b">
        <v>0</v>
      </c>
      <c r="H378" s="84" t="b">
        <v>0</v>
      </c>
      <c r="I378" s="84" t="b">
        <v>0</v>
      </c>
      <c r="J378" s="84" t="b">
        <v>0</v>
      </c>
      <c r="K378" s="84" t="b">
        <v>0</v>
      </c>
      <c r="L378" s="84" t="b">
        <v>0</v>
      </c>
    </row>
    <row r="379" spans="1:12" ht="15">
      <c r="A379" s="84" t="s">
        <v>3582</v>
      </c>
      <c r="B379" s="84" t="s">
        <v>2757</v>
      </c>
      <c r="C379" s="84">
        <v>2</v>
      </c>
      <c r="D379" s="122">
        <v>0.0009971477569437261</v>
      </c>
      <c r="E379" s="122">
        <v>2.700811844739728</v>
      </c>
      <c r="F379" s="84" t="s">
        <v>3646</v>
      </c>
      <c r="G379" s="84" t="b">
        <v>0</v>
      </c>
      <c r="H379" s="84" t="b">
        <v>0</v>
      </c>
      <c r="I379" s="84" t="b">
        <v>0</v>
      </c>
      <c r="J379" s="84" t="b">
        <v>0</v>
      </c>
      <c r="K379" s="84" t="b">
        <v>0</v>
      </c>
      <c r="L379" s="84" t="b">
        <v>0</v>
      </c>
    </row>
    <row r="380" spans="1:12" ht="15">
      <c r="A380" s="84" t="s">
        <v>2757</v>
      </c>
      <c r="B380" s="84" t="s">
        <v>3583</v>
      </c>
      <c r="C380" s="84">
        <v>2</v>
      </c>
      <c r="D380" s="122">
        <v>0.0009971477569437261</v>
      </c>
      <c r="E380" s="122">
        <v>2.700811844739728</v>
      </c>
      <c r="F380" s="84" t="s">
        <v>3646</v>
      </c>
      <c r="G380" s="84" t="b">
        <v>0</v>
      </c>
      <c r="H380" s="84" t="b">
        <v>0</v>
      </c>
      <c r="I380" s="84" t="b">
        <v>0</v>
      </c>
      <c r="J380" s="84" t="b">
        <v>0</v>
      </c>
      <c r="K380" s="84" t="b">
        <v>0</v>
      </c>
      <c r="L380" s="84" t="b">
        <v>0</v>
      </c>
    </row>
    <row r="381" spans="1:12" ht="15">
      <c r="A381" s="84" t="s">
        <v>3583</v>
      </c>
      <c r="B381" s="84" t="s">
        <v>3584</v>
      </c>
      <c r="C381" s="84">
        <v>2</v>
      </c>
      <c r="D381" s="122">
        <v>0.0009971477569437261</v>
      </c>
      <c r="E381" s="122">
        <v>3.3028718360676903</v>
      </c>
      <c r="F381" s="84" t="s">
        <v>3646</v>
      </c>
      <c r="G381" s="84" t="b">
        <v>0</v>
      </c>
      <c r="H381" s="84" t="b">
        <v>0</v>
      </c>
      <c r="I381" s="84" t="b">
        <v>0</v>
      </c>
      <c r="J381" s="84" t="b">
        <v>0</v>
      </c>
      <c r="K381" s="84" t="b">
        <v>0</v>
      </c>
      <c r="L381" s="84" t="b">
        <v>0</v>
      </c>
    </row>
    <row r="382" spans="1:12" ht="15">
      <c r="A382" s="84" t="s">
        <v>3584</v>
      </c>
      <c r="B382" s="84" t="s">
        <v>3226</v>
      </c>
      <c r="C382" s="84">
        <v>2</v>
      </c>
      <c r="D382" s="122">
        <v>0.0009971477569437261</v>
      </c>
      <c r="E382" s="122">
        <v>2.7588037917174146</v>
      </c>
      <c r="F382" s="84" t="s">
        <v>3646</v>
      </c>
      <c r="G382" s="84" t="b">
        <v>0</v>
      </c>
      <c r="H382" s="84" t="b">
        <v>0</v>
      </c>
      <c r="I382" s="84" t="b">
        <v>0</v>
      </c>
      <c r="J382" s="84" t="b">
        <v>0</v>
      </c>
      <c r="K382" s="84" t="b">
        <v>0</v>
      </c>
      <c r="L382" s="84" t="b">
        <v>0</v>
      </c>
    </row>
    <row r="383" spans="1:12" ht="15">
      <c r="A383" s="84" t="s">
        <v>718</v>
      </c>
      <c r="B383" s="84" t="s">
        <v>3586</v>
      </c>
      <c r="C383" s="84">
        <v>2</v>
      </c>
      <c r="D383" s="122">
        <v>0.0009971477569437261</v>
      </c>
      <c r="E383" s="122">
        <v>2.6039018317316716</v>
      </c>
      <c r="F383" s="84" t="s">
        <v>3646</v>
      </c>
      <c r="G383" s="84" t="b">
        <v>0</v>
      </c>
      <c r="H383" s="84" t="b">
        <v>0</v>
      </c>
      <c r="I383" s="84" t="b">
        <v>0</v>
      </c>
      <c r="J383" s="84" t="b">
        <v>0</v>
      </c>
      <c r="K383" s="84" t="b">
        <v>0</v>
      </c>
      <c r="L383" s="84" t="b">
        <v>0</v>
      </c>
    </row>
    <row r="384" spans="1:12" ht="15">
      <c r="A384" s="84" t="s">
        <v>3586</v>
      </c>
      <c r="B384" s="84" t="s">
        <v>2755</v>
      </c>
      <c r="C384" s="84">
        <v>2</v>
      </c>
      <c r="D384" s="122">
        <v>0.0009971477569437261</v>
      </c>
      <c r="E384" s="122">
        <v>2.904931827395653</v>
      </c>
      <c r="F384" s="84" t="s">
        <v>3646</v>
      </c>
      <c r="G384" s="84" t="b">
        <v>0</v>
      </c>
      <c r="H384" s="84" t="b">
        <v>0</v>
      </c>
      <c r="I384" s="84" t="b">
        <v>0</v>
      </c>
      <c r="J384" s="84" t="b">
        <v>0</v>
      </c>
      <c r="K384" s="84" t="b">
        <v>0</v>
      </c>
      <c r="L384" s="84" t="b">
        <v>0</v>
      </c>
    </row>
    <row r="385" spans="1:12" ht="15">
      <c r="A385" s="84" t="s">
        <v>2731</v>
      </c>
      <c r="B385" s="84" t="s">
        <v>3310</v>
      </c>
      <c r="C385" s="84">
        <v>2</v>
      </c>
      <c r="D385" s="122">
        <v>0.0011374226850257305</v>
      </c>
      <c r="E385" s="122">
        <v>2.42781057267599</v>
      </c>
      <c r="F385" s="84" t="s">
        <v>3646</v>
      </c>
      <c r="G385" s="84" t="b">
        <v>0</v>
      </c>
      <c r="H385" s="84" t="b">
        <v>0</v>
      </c>
      <c r="I385" s="84" t="b">
        <v>0</v>
      </c>
      <c r="J385" s="84" t="b">
        <v>0</v>
      </c>
      <c r="K385" s="84" t="b">
        <v>0</v>
      </c>
      <c r="L385" s="84" t="b">
        <v>0</v>
      </c>
    </row>
    <row r="386" spans="1:12" ht="15">
      <c r="A386" s="84" t="s">
        <v>3383</v>
      </c>
      <c r="B386" s="84" t="s">
        <v>3384</v>
      </c>
      <c r="C386" s="84">
        <v>2</v>
      </c>
      <c r="D386" s="122">
        <v>0.0009971477569437261</v>
      </c>
      <c r="E386" s="122">
        <v>2.9506893179563276</v>
      </c>
      <c r="F386" s="84" t="s">
        <v>3646</v>
      </c>
      <c r="G386" s="84" t="b">
        <v>0</v>
      </c>
      <c r="H386" s="84" t="b">
        <v>0</v>
      </c>
      <c r="I386" s="84" t="b">
        <v>0</v>
      </c>
      <c r="J386" s="84" t="b">
        <v>0</v>
      </c>
      <c r="K386" s="84" t="b">
        <v>0</v>
      </c>
      <c r="L386" s="84" t="b">
        <v>0</v>
      </c>
    </row>
    <row r="387" spans="1:12" ht="15">
      <c r="A387" s="84" t="s">
        <v>2731</v>
      </c>
      <c r="B387" s="84" t="s">
        <v>3590</v>
      </c>
      <c r="C387" s="84">
        <v>2</v>
      </c>
      <c r="D387" s="122">
        <v>0.0009971477569437261</v>
      </c>
      <c r="E387" s="122">
        <v>2.6039018317316716</v>
      </c>
      <c r="F387" s="84" t="s">
        <v>3646</v>
      </c>
      <c r="G387" s="84" t="b">
        <v>0</v>
      </c>
      <c r="H387" s="84" t="b">
        <v>0</v>
      </c>
      <c r="I387" s="84" t="b">
        <v>0</v>
      </c>
      <c r="J387" s="84" t="b">
        <v>0</v>
      </c>
      <c r="K387" s="84" t="b">
        <v>0</v>
      </c>
      <c r="L387" s="84" t="b">
        <v>0</v>
      </c>
    </row>
    <row r="388" spans="1:12" ht="15">
      <c r="A388" s="84" t="s">
        <v>3590</v>
      </c>
      <c r="B388" s="84" t="s">
        <v>3251</v>
      </c>
      <c r="C388" s="84">
        <v>2</v>
      </c>
      <c r="D388" s="122">
        <v>0.0009971477569437261</v>
      </c>
      <c r="E388" s="122">
        <v>2.904931827395653</v>
      </c>
      <c r="F388" s="84" t="s">
        <v>3646</v>
      </c>
      <c r="G388" s="84" t="b">
        <v>0</v>
      </c>
      <c r="H388" s="84" t="b">
        <v>0</v>
      </c>
      <c r="I388" s="84" t="b">
        <v>0</v>
      </c>
      <c r="J388" s="84" t="b">
        <v>0</v>
      </c>
      <c r="K388" s="84" t="b">
        <v>0</v>
      </c>
      <c r="L388" s="84" t="b">
        <v>0</v>
      </c>
    </row>
    <row r="389" spans="1:12" ht="15">
      <c r="A389" s="84" t="s">
        <v>2729</v>
      </c>
      <c r="B389" s="84" t="s">
        <v>2729</v>
      </c>
      <c r="C389" s="84">
        <v>2</v>
      </c>
      <c r="D389" s="122">
        <v>0.0009971477569437261</v>
      </c>
      <c r="E389" s="122">
        <v>0.8423498431674895</v>
      </c>
      <c r="F389" s="84" t="s">
        <v>3646</v>
      </c>
      <c r="G389" s="84" t="b">
        <v>0</v>
      </c>
      <c r="H389" s="84" t="b">
        <v>0</v>
      </c>
      <c r="I389" s="84" t="b">
        <v>0</v>
      </c>
      <c r="J389" s="84" t="b">
        <v>0</v>
      </c>
      <c r="K389" s="84" t="b">
        <v>0</v>
      </c>
      <c r="L389" s="84" t="b">
        <v>0</v>
      </c>
    </row>
    <row r="390" spans="1:12" ht="15">
      <c r="A390" s="84" t="s">
        <v>3592</v>
      </c>
      <c r="B390" s="84" t="s">
        <v>2730</v>
      </c>
      <c r="C390" s="84">
        <v>2</v>
      </c>
      <c r="D390" s="122">
        <v>0.0009971477569437261</v>
      </c>
      <c r="E390" s="122">
        <v>2.1125401378973985</v>
      </c>
      <c r="F390" s="84" t="s">
        <v>3646</v>
      </c>
      <c r="G390" s="84" t="b">
        <v>0</v>
      </c>
      <c r="H390" s="84" t="b">
        <v>0</v>
      </c>
      <c r="I390" s="84" t="b">
        <v>0</v>
      </c>
      <c r="J390" s="84" t="b">
        <v>0</v>
      </c>
      <c r="K390" s="84" t="b">
        <v>0</v>
      </c>
      <c r="L390" s="84" t="b">
        <v>0</v>
      </c>
    </row>
    <row r="391" spans="1:12" ht="15">
      <c r="A391" s="84" t="s">
        <v>2730</v>
      </c>
      <c r="B391" s="84" t="s">
        <v>2787</v>
      </c>
      <c r="C391" s="84">
        <v>2</v>
      </c>
      <c r="D391" s="122">
        <v>0.0009971477569437261</v>
      </c>
      <c r="E391" s="122">
        <v>1.2996267812545432</v>
      </c>
      <c r="F391" s="84" t="s">
        <v>3646</v>
      </c>
      <c r="G391" s="84" t="b">
        <v>0</v>
      </c>
      <c r="H391" s="84" t="b">
        <v>0</v>
      </c>
      <c r="I391" s="84" t="b">
        <v>0</v>
      </c>
      <c r="J391" s="84" t="b">
        <v>0</v>
      </c>
      <c r="K391" s="84" t="b">
        <v>0</v>
      </c>
      <c r="L391" s="84" t="b">
        <v>0</v>
      </c>
    </row>
    <row r="392" spans="1:12" ht="15">
      <c r="A392" s="84" t="s">
        <v>3187</v>
      </c>
      <c r="B392" s="84" t="s">
        <v>2746</v>
      </c>
      <c r="C392" s="84">
        <v>2</v>
      </c>
      <c r="D392" s="122">
        <v>0.0009971477569437261</v>
      </c>
      <c r="E392" s="122">
        <v>1.5018113062198348</v>
      </c>
      <c r="F392" s="84" t="s">
        <v>3646</v>
      </c>
      <c r="G392" s="84" t="b">
        <v>0</v>
      </c>
      <c r="H392" s="84" t="b">
        <v>0</v>
      </c>
      <c r="I392" s="84" t="b">
        <v>0</v>
      </c>
      <c r="J392" s="84" t="b">
        <v>0</v>
      </c>
      <c r="K392" s="84" t="b">
        <v>0</v>
      </c>
      <c r="L392" s="84" t="b">
        <v>0</v>
      </c>
    </row>
    <row r="393" spans="1:12" ht="15">
      <c r="A393" s="84" t="s">
        <v>2787</v>
      </c>
      <c r="B393" s="84" t="s">
        <v>2746</v>
      </c>
      <c r="C393" s="84">
        <v>2</v>
      </c>
      <c r="D393" s="122">
        <v>0.0009971477569437261</v>
      </c>
      <c r="E393" s="122">
        <v>1.429260639071223</v>
      </c>
      <c r="F393" s="84" t="s">
        <v>3646</v>
      </c>
      <c r="G393" s="84" t="b">
        <v>0</v>
      </c>
      <c r="H393" s="84" t="b">
        <v>0</v>
      </c>
      <c r="I393" s="84" t="b">
        <v>0</v>
      </c>
      <c r="J393" s="84" t="b">
        <v>0</v>
      </c>
      <c r="K393" s="84" t="b">
        <v>0</v>
      </c>
      <c r="L393" s="84" t="b">
        <v>0</v>
      </c>
    </row>
    <row r="394" spans="1:12" ht="15">
      <c r="A394" s="84" t="s">
        <v>3595</v>
      </c>
      <c r="B394" s="84" t="s">
        <v>3387</v>
      </c>
      <c r="C394" s="84">
        <v>2</v>
      </c>
      <c r="D394" s="122">
        <v>0.0011374226850257305</v>
      </c>
      <c r="E394" s="122">
        <v>3.126780577012009</v>
      </c>
      <c r="F394" s="84" t="s">
        <v>3646</v>
      </c>
      <c r="G394" s="84" t="b">
        <v>0</v>
      </c>
      <c r="H394" s="84" t="b">
        <v>0</v>
      </c>
      <c r="I394" s="84" t="b">
        <v>0</v>
      </c>
      <c r="J394" s="84" t="b">
        <v>0</v>
      </c>
      <c r="K394" s="84" t="b">
        <v>0</v>
      </c>
      <c r="L394" s="84" t="b">
        <v>0</v>
      </c>
    </row>
    <row r="395" spans="1:12" ht="15">
      <c r="A395" s="84" t="s">
        <v>3598</v>
      </c>
      <c r="B395" s="84" t="s">
        <v>3390</v>
      </c>
      <c r="C395" s="84">
        <v>2</v>
      </c>
      <c r="D395" s="122">
        <v>0.0009971477569437261</v>
      </c>
      <c r="E395" s="122">
        <v>3.126780577012009</v>
      </c>
      <c r="F395" s="84" t="s">
        <v>3646</v>
      </c>
      <c r="G395" s="84" t="b">
        <v>0</v>
      </c>
      <c r="H395" s="84" t="b">
        <v>0</v>
      </c>
      <c r="I395" s="84" t="b">
        <v>0</v>
      </c>
      <c r="J395" s="84" t="b">
        <v>0</v>
      </c>
      <c r="K395" s="84" t="b">
        <v>0</v>
      </c>
      <c r="L395" s="84" t="b">
        <v>0</v>
      </c>
    </row>
    <row r="396" spans="1:12" ht="15">
      <c r="A396" s="84" t="s">
        <v>3386</v>
      </c>
      <c r="B396" s="84" t="s">
        <v>3599</v>
      </c>
      <c r="C396" s="84">
        <v>2</v>
      </c>
      <c r="D396" s="122">
        <v>0.0009971477569437261</v>
      </c>
      <c r="E396" s="122">
        <v>3.126780577012009</v>
      </c>
      <c r="F396" s="84" t="s">
        <v>3646</v>
      </c>
      <c r="G396" s="84" t="b">
        <v>0</v>
      </c>
      <c r="H396" s="84" t="b">
        <v>0</v>
      </c>
      <c r="I396" s="84" t="b">
        <v>0</v>
      </c>
      <c r="J396" s="84" t="b">
        <v>0</v>
      </c>
      <c r="K396" s="84" t="b">
        <v>0</v>
      </c>
      <c r="L396" s="84" t="b">
        <v>0</v>
      </c>
    </row>
    <row r="397" spans="1:12" ht="15">
      <c r="A397" s="84" t="s">
        <v>343</v>
      </c>
      <c r="B397" s="84" t="s">
        <v>3269</v>
      </c>
      <c r="C397" s="84">
        <v>2</v>
      </c>
      <c r="D397" s="122">
        <v>0.0009971477569437261</v>
      </c>
      <c r="E397" s="122">
        <v>1.6496593222923466</v>
      </c>
      <c r="F397" s="84" t="s">
        <v>3646</v>
      </c>
      <c r="G397" s="84" t="b">
        <v>0</v>
      </c>
      <c r="H397" s="84" t="b">
        <v>0</v>
      </c>
      <c r="I397" s="84" t="b">
        <v>0</v>
      </c>
      <c r="J397" s="84" t="b">
        <v>0</v>
      </c>
      <c r="K397" s="84" t="b">
        <v>0</v>
      </c>
      <c r="L397" s="84" t="b">
        <v>0</v>
      </c>
    </row>
    <row r="398" spans="1:12" ht="15">
      <c r="A398" s="84" t="s">
        <v>2729</v>
      </c>
      <c r="B398" s="84" t="s">
        <v>3391</v>
      </c>
      <c r="C398" s="84">
        <v>2</v>
      </c>
      <c r="D398" s="122">
        <v>0.0009971477569437261</v>
      </c>
      <c r="E398" s="122">
        <v>1.8837425283257145</v>
      </c>
      <c r="F398" s="84" t="s">
        <v>3646</v>
      </c>
      <c r="G398" s="84" t="b">
        <v>0</v>
      </c>
      <c r="H398" s="84" t="b">
        <v>0</v>
      </c>
      <c r="I398" s="84" t="b">
        <v>0</v>
      </c>
      <c r="J398" s="84" t="b">
        <v>0</v>
      </c>
      <c r="K398" s="84" t="b">
        <v>0</v>
      </c>
      <c r="L398" s="84" t="b">
        <v>0</v>
      </c>
    </row>
    <row r="399" spans="1:12" ht="15">
      <c r="A399" s="84" t="s">
        <v>3268</v>
      </c>
      <c r="B399" s="84" t="s">
        <v>3605</v>
      </c>
      <c r="C399" s="84">
        <v>2</v>
      </c>
      <c r="D399" s="122">
        <v>0.0009971477569437261</v>
      </c>
      <c r="E399" s="122">
        <v>2.904931827395653</v>
      </c>
      <c r="F399" s="84" t="s">
        <v>3646</v>
      </c>
      <c r="G399" s="84" t="b">
        <v>0</v>
      </c>
      <c r="H399" s="84" t="b">
        <v>0</v>
      </c>
      <c r="I399" s="84" t="b">
        <v>0</v>
      </c>
      <c r="J399" s="84" t="b">
        <v>0</v>
      </c>
      <c r="K399" s="84" t="b">
        <v>0</v>
      </c>
      <c r="L399" s="84" t="b">
        <v>0</v>
      </c>
    </row>
    <row r="400" spans="1:12" ht="15">
      <c r="A400" s="84" t="s">
        <v>2729</v>
      </c>
      <c r="B400" s="84" t="s">
        <v>3240</v>
      </c>
      <c r="C400" s="84">
        <v>2</v>
      </c>
      <c r="D400" s="122">
        <v>0.0009971477569437261</v>
      </c>
      <c r="E400" s="122">
        <v>1.5827125326617333</v>
      </c>
      <c r="F400" s="84" t="s">
        <v>3646</v>
      </c>
      <c r="G400" s="84" t="b">
        <v>0</v>
      </c>
      <c r="H400" s="84" t="b">
        <v>0</v>
      </c>
      <c r="I400" s="84" t="b">
        <v>0</v>
      </c>
      <c r="J400" s="84" t="b">
        <v>0</v>
      </c>
      <c r="K400" s="84" t="b">
        <v>0</v>
      </c>
      <c r="L400" s="84" t="b">
        <v>0</v>
      </c>
    </row>
    <row r="401" spans="1:12" ht="15">
      <c r="A401" s="84" t="s">
        <v>3613</v>
      </c>
      <c r="B401" s="84" t="s">
        <v>2729</v>
      </c>
      <c r="C401" s="84">
        <v>2</v>
      </c>
      <c r="D401" s="122">
        <v>0.0009971477569437261</v>
      </c>
      <c r="E401" s="122">
        <v>2.085387891853784</v>
      </c>
      <c r="F401" s="84" t="s">
        <v>3646</v>
      </c>
      <c r="G401" s="84" t="b">
        <v>0</v>
      </c>
      <c r="H401" s="84" t="b">
        <v>0</v>
      </c>
      <c r="I401" s="84" t="b">
        <v>0</v>
      </c>
      <c r="J401" s="84" t="b">
        <v>0</v>
      </c>
      <c r="K401" s="84" t="b">
        <v>0</v>
      </c>
      <c r="L401" s="84" t="b">
        <v>0</v>
      </c>
    </row>
    <row r="402" spans="1:12" ht="15">
      <c r="A402" s="84" t="s">
        <v>3231</v>
      </c>
      <c r="B402" s="84" t="s">
        <v>3620</v>
      </c>
      <c r="C402" s="84">
        <v>2</v>
      </c>
      <c r="D402" s="122">
        <v>0.0009971477569437261</v>
      </c>
      <c r="E402" s="122">
        <v>2.8257505813480277</v>
      </c>
      <c r="F402" s="84" t="s">
        <v>3646</v>
      </c>
      <c r="G402" s="84" t="b">
        <v>0</v>
      </c>
      <c r="H402" s="84" t="b">
        <v>0</v>
      </c>
      <c r="I402" s="84" t="b">
        <v>0</v>
      </c>
      <c r="J402" s="84" t="b">
        <v>0</v>
      </c>
      <c r="K402" s="84" t="b">
        <v>0</v>
      </c>
      <c r="L402" s="84" t="b">
        <v>0</v>
      </c>
    </row>
    <row r="403" spans="1:12" ht="15">
      <c r="A403" s="84" t="s">
        <v>314</v>
      </c>
      <c r="B403" s="84" t="s">
        <v>3621</v>
      </c>
      <c r="C403" s="84">
        <v>2</v>
      </c>
      <c r="D403" s="122">
        <v>0.0009971477569437261</v>
      </c>
      <c r="E403" s="122">
        <v>2.904931827395653</v>
      </c>
      <c r="F403" s="84" t="s">
        <v>3646</v>
      </c>
      <c r="G403" s="84" t="b">
        <v>0</v>
      </c>
      <c r="H403" s="84" t="b">
        <v>0</v>
      </c>
      <c r="I403" s="84" t="b">
        <v>0</v>
      </c>
      <c r="J403" s="84" t="b">
        <v>0</v>
      </c>
      <c r="K403" s="84" t="b">
        <v>0</v>
      </c>
      <c r="L403" s="84" t="b">
        <v>0</v>
      </c>
    </row>
    <row r="404" spans="1:12" ht="15">
      <c r="A404" s="84" t="s">
        <v>268</v>
      </c>
      <c r="B404" s="84" t="s">
        <v>3309</v>
      </c>
      <c r="C404" s="84">
        <v>2</v>
      </c>
      <c r="D404" s="122">
        <v>0.0009971477569437261</v>
      </c>
      <c r="E404" s="122">
        <v>1.4577737960534334</v>
      </c>
      <c r="F404" s="84" t="s">
        <v>3646</v>
      </c>
      <c r="G404" s="84" t="b">
        <v>0</v>
      </c>
      <c r="H404" s="84" t="b">
        <v>0</v>
      </c>
      <c r="I404" s="84" t="b">
        <v>0</v>
      </c>
      <c r="J404" s="84" t="b">
        <v>0</v>
      </c>
      <c r="K404" s="84" t="b">
        <v>0</v>
      </c>
      <c r="L404" s="84" t="b">
        <v>0</v>
      </c>
    </row>
    <row r="405" spans="1:12" ht="15">
      <c r="A405" s="84" t="s">
        <v>2749</v>
      </c>
      <c r="B405" s="84" t="s">
        <v>3168</v>
      </c>
      <c r="C405" s="84">
        <v>2</v>
      </c>
      <c r="D405" s="122">
        <v>0.0011374226850257305</v>
      </c>
      <c r="E405" s="122">
        <v>1.6719357170034987</v>
      </c>
      <c r="F405" s="84" t="s">
        <v>3646</v>
      </c>
      <c r="G405" s="84" t="b">
        <v>0</v>
      </c>
      <c r="H405" s="84" t="b">
        <v>0</v>
      </c>
      <c r="I405" s="84" t="b">
        <v>0</v>
      </c>
      <c r="J405" s="84" t="b">
        <v>1</v>
      </c>
      <c r="K405" s="84" t="b">
        <v>0</v>
      </c>
      <c r="L405" s="84" t="b">
        <v>0</v>
      </c>
    </row>
    <row r="406" spans="1:12" ht="15">
      <c r="A406" s="84" t="s">
        <v>3359</v>
      </c>
      <c r="B406" s="84" t="s">
        <v>3626</v>
      </c>
      <c r="C406" s="84">
        <v>2</v>
      </c>
      <c r="D406" s="122">
        <v>0.0009971477569437261</v>
      </c>
      <c r="E406" s="122">
        <v>3.126780577012009</v>
      </c>
      <c r="F406" s="84" t="s">
        <v>3646</v>
      </c>
      <c r="G406" s="84" t="b">
        <v>0</v>
      </c>
      <c r="H406" s="84" t="b">
        <v>0</v>
      </c>
      <c r="I406" s="84" t="b">
        <v>0</v>
      </c>
      <c r="J406" s="84" t="b">
        <v>0</v>
      </c>
      <c r="K406" s="84" t="b">
        <v>0</v>
      </c>
      <c r="L406" s="84" t="b">
        <v>0</v>
      </c>
    </row>
    <row r="407" spans="1:12" ht="15">
      <c r="A407" s="84" t="s">
        <v>3628</v>
      </c>
      <c r="B407" s="84" t="s">
        <v>3629</v>
      </c>
      <c r="C407" s="84">
        <v>2</v>
      </c>
      <c r="D407" s="122">
        <v>0.0011374226850257305</v>
      </c>
      <c r="E407" s="122">
        <v>3.3028718360676903</v>
      </c>
      <c r="F407" s="84" t="s">
        <v>3646</v>
      </c>
      <c r="G407" s="84" t="b">
        <v>0</v>
      </c>
      <c r="H407" s="84" t="b">
        <v>0</v>
      </c>
      <c r="I407" s="84" t="b">
        <v>0</v>
      </c>
      <c r="J407" s="84" t="b">
        <v>0</v>
      </c>
      <c r="K407" s="84" t="b">
        <v>0</v>
      </c>
      <c r="L407" s="84" t="b">
        <v>0</v>
      </c>
    </row>
    <row r="408" spans="1:12" ht="15">
      <c r="A408" s="84" t="s">
        <v>2718</v>
      </c>
      <c r="B408" s="84" t="s">
        <v>3183</v>
      </c>
      <c r="C408" s="84">
        <v>2</v>
      </c>
      <c r="D408" s="122">
        <v>0.0009971477569437261</v>
      </c>
      <c r="E408" s="122">
        <v>1.131145382414459</v>
      </c>
      <c r="F408" s="84" t="s">
        <v>3646</v>
      </c>
      <c r="G408" s="84" t="b">
        <v>0</v>
      </c>
      <c r="H408" s="84" t="b">
        <v>0</v>
      </c>
      <c r="I408" s="84" t="b">
        <v>0</v>
      </c>
      <c r="J408" s="84" t="b">
        <v>0</v>
      </c>
      <c r="K408" s="84" t="b">
        <v>0</v>
      </c>
      <c r="L408" s="84" t="b">
        <v>0</v>
      </c>
    </row>
    <row r="409" spans="1:12" ht="15">
      <c r="A409" s="84" t="s">
        <v>3183</v>
      </c>
      <c r="B409" s="84" t="s">
        <v>3178</v>
      </c>
      <c r="C409" s="84">
        <v>2</v>
      </c>
      <c r="D409" s="122">
        <v>0.0009971477569437261</v>
      </c>
      <c r="E409" s="122">
        <v>1.621630598692103</v>
      </c>
      <c r="F409" s="84" t="s">
        <v>3646</v>
      </c>
      <c r="G409" s="84" t="b">
        <v>0</v>
      </c>
      <c r="H409" s="84" t="b">
        <v>0</v>
      </c>
      <c r="I409" s="84" t="b">
        <v>0</v>
      </c>
      <c r="J409" s="84" t="b">
        <v>0</v>
      </c>
      <c r="K409" s="84" t="b">
        <v>0</v>
      </c>
      <c r="L409" s="84" t="b">
        <v>0</v>
      </c>
    </row>
    <row r="410" spans="1:12" ht="15">
      <c r="A410" s="84" t="s">
        <v>303</v>
      </c>
      <c r="B410" s="84" t="s">
        <v>3201</v>
      </c>
      <c r="C410" s="84">
        <v>2</v>
      </c>
      <c r="D410" s="122">
        <v>0.0009971477569437261</v>
      </c>
      <c r="E410" s="122">
        <v>2.6496593222923464</v>
      </c>
      <c r="F410" s="84" t="s">
        <v>3646</v>
      </c>
      <c r="G410" s="84" t="b">
        <v>0</v>
      </c>
      <c r="H410" s="84" t="b">
        <v>0</v>
      </c>
      <c r="I410" s="84" t="b">
        <v>0</v>
      </c>
      <c r="J410" s="84" t="b">
        <v>0</v>
      </c>
      <c r="K410" s="84" t="b">
        <v>0</v>
      </c>
      <c r="L410" s="84" t="b">
        <v>0</v>
      </c>
    </row>
    <row r="411" spans="1:12" ht="15">
      <c r="A411" s="84" t="s">
        <v>3201</v>
      </c>
      <c r="B411" s="84" t="s">
        <v>268</v>
      </c>
      <c r="C411" s="84">
        <v>2</v>
      </c>
      <c r="D411" s="122">
        <v>0.0009971477569437261</v>
      </c>
      <c r="E411" s="122">
        <v>1.5139967202922735</v>
      </c>
      <c r="F411" s="84" t="s">
        <v>3646</v>
      </c>
      <c r="G411" s="84" t="b">
        <v>0</v>
      </c>
      <c r="H411" s="84" t="b">
        <v>0</v>
      </c>
      <c r="I411" s="84" t="b">
        <v>0</v>
      </c>
      <c r="J411" s="84" t="b">
        <v>0</v>
      </c>
      <c r="K411" s="84" t="b">
        <v>0</v>
      </c>
      <c r="L411" s="84" t="b">
        <v>0</v>
      </c>
    </row>
    <row r="412" spans="1:12" ht="15">
      <c r="A412" s="84" t="s">
        <v>2804</v>
      </c>
      <c r="B412" s="84" t="s">
        <v>3632</v>
      </c>
      <c r="C412" s="84">
        <v>2</v>
      </c>
      <c r="D412" s="122">
        <v>0.0009971477569437261</v>
      </c>
      <c r="E412" s="122">
        <v>2.2614791509094654</v>
      </c>
      <c r="F412" s="84" t="s">
        <v>3646</v>
      </c>
      <c r="G412" s="84" t="b">
        <v>0</v>
      </c>
      <c r="H412" s="84" t="b">
        <v>0</v>
      </c>
      <c r="I412" s="84" t="b">
        <v>0</v>
      </c>
      <c r="J412" s="84" t="b">
        <v>0</v>
      </c>
      <c r="K412" s="84" t="b">
        <v>1</v>
      </c>
      <c r="L412" s="84" t="b">
        <v>0</v>
      </c>
    </row>
    <row r="413" spans="1:12" ht="15">
      <c r="A413" s="84" t="s">
        <v>3632</v>
      </c>
      <c r="B413" s="84" t="s">
        <v>3633</v>
      </c>
      <c r="C413" s="84">
        <v>2</v>
      </c>
      <c r="D413" s="122">
        <v>0.0009971477569437261</v>
      </c>
      <c r="E413" s="122">
        <v>3.3028718360676903</v>
      </c>
      <c r="F413" s="84" t="s">
        <v>3646</v>
      </c>
      <c r="G413" s="84" t="b">
        <v>0</v>
      </c>
      <c r="H413" s="84" t="b">
        <v>1</v>
      </c>
      <c r="I413" s="84" t="b">
        <v>0</v>
      </c>
      <c r="J413" s="84" t="b">
        <v>0</v>
      </c>
      <c r="K413" s="84" t="b">
        <v>0</v>
      </c>
      <c r="L413" s="84" t="b">
        <v>0</v>
      </c>
    </row>
    <row r="414" spans="1:12" ht="15">
      <c r="A414" s="84" t="s">
        <v>3633</v>
      </c>
      <c r="B414" s="84" t="s">
        <v>3634</v>
      </c>
      <c r="C414" s="84">
        <v>2</v>
      </c>
      <c r="D414" s="122">
        <v>0.0009971477569437261</v>
      </c>
      <c r="E414" s="122">
        <v>3.3028718360676903</v>
      </c>
      <c r="F414" s="84" t="s">
        <v>3646</v>
      </c>
      <c r="G414" s="84" t="b">
        <v>0</v>
      </c>
      <c r="H414" s="84" t="b">
        <v>0</v>
      </c>
      <c r="I414" s="84" t="b">
        <v>0</v>
      </c>
      <c r="J414" s="84" t="b">
        <v>0</v>
      </c>
      <c r="K414" s="84" t="b">
        <v>0</v>
      </c>
      <c r="L414" s="84" t="b">
        <v>0</v>
      </c>
    </row>
    <row r="415" spans="1:12" ht="15">
      <c r="A415" s="84" t="s">
        <v>3634</v>
      </c>
      <c r="B415" s="84" t="s">
        <v>3635</v>
      </c>
      <c r="C415" s="84">
        <v>2</v>
      </c>
      <c r="D415" s="122">
        <v>0.0009971477569437261</v>
      </c>
      <c r="E415" s="122">
        <v>3.3028718360676903</v>
      </c>
      <c r="F415" s="84" t="s">
        <v>3646</v>
      </c>
      <c r="G415" s="84" t="b">
        <v>0</v>
      </c>
      <c r="H415" s="84" t="b">
        <v>0</v>
      </c>
      <c r="I415" s="84" t="b">
        <v>0</v>
      </c>
      <c r="J415" s="84" t="b">
        <v>0</v>
      </c>
      <c r="K415" s="84" t="b">
        <v>0</v>
      </c>
      <c r="L415" s="84" t="b">
        <v>0</v>
      </c>
    </row>
    <row r="416" spans="1:12" ht="15">
      <c r="A416" s="84" t="s">
        <v>3635</v>
      </c>
      <c r="B416" s="84" t="s">
        <v>3636</v>
      </c>
      <c r="C416" s="84">
        <v>2</v>
      </c>
      <c r="D416" s="122">
        <v>0.0009971477569437261</v>
      </c>
      <c r="E416" s="122">
        <v>3.3028718360676903</v>
      </c>
      <c r="F416" s="84" t="s">
        <v>3646</v>
      </c>
      <c r="G416" s="84" t="b">
        <v>0</v>
      </c>
      <c r="H416" s="84" t="b">
        <v>0</v>
      </c>
      <c r="I416" s="84" t="b">
        <v>0</v>
      </c>
      <c r="J416" s="84" t="b">
        <v>0</v>
      </c>
      <c r="K416" s="84" t="b">
        <v>0</v>
      </c>
      <c r="L416" s="84" t="b">
        <v>0</v>
      </c>
    </row>
    <row r="417" spans="1:12" ht="15">
      <c r="A417" s="84" t="s">
        <v>3636</v>
      </c>
      <c r="B417" s="84" t="s">
        <v>3185</v>
      </c>
      <c r="C417" s="84">
        <v>2</v>
      </c>
      <c r="D417" s="122">
        <v>0.0009971477569437261</v>
      </c>
      <c r="E417" s="122">
        <v>2.5247205856840464</v>
      </c>
      <c r="F417" s="84" t="s">
        <v>3646</v>
      </c>
      <c r="G417" s="84" t="b">
        <v>0</v>
      </c>
      <c r="H417" s="84" t="b">
        <v>0</v>
      </c>
      <c r="I417" s="84" t="b">
        <v>0</v>
      </c>
      <c r="J417" s="84" t="b">
        <v>0</v>
      </c>
      <c r="K417" s="84" t="b">
        <v>0</v>
      </c>
      <c r="L417" s="84" t="b">
        <v>0</v>
      </c>
    </row>
    <row r="418" spans="1:12" ht="15">
      <c r="A418" s="84" t="s">
        <v>3185</v>
      </c>
      <c r="B418" s="84" t="s">
        <v>3277</v>
      </c>
      <c r="C418" s="84">
        <v>2</v>
      </c>
      <c r="D418" s="122">
        <v>0.0009971477569437261</v>
      </c>
      <c r="E418" s="122">
        <v>2.223690590020065</v>
      </c>
      <c r="F418" s="84" t="s">
        <v>3646</v>
      </c>
      <c r="G418" s="84" t="b">
        <v>0</v>
      </c>
      <c r="H418" s="84" t="b">
        <v>0</v>
      </c>
      <c r="I418" s="84" t="b">
        <v>0</v>
      </c>
      <c r="J418" s="84" t="b">
        <v>0</v>
      </c>
      <c r="K418" s="84" t="b">
        <v>0</v>
      </c>
      <c r="L418" s="84" t="b">
        <v>0</v>
      </c>
    </row>
    <row r="419" spans="1:12" ht="15">
      <c r="A419" s="84" t="s">
        <v>3277</v>
      </c>
      <c r="B419" s="84" t="s">
        <v>3637</v>
      </c>
      <c r="C419" s="84">
        <v>2</v>
      </c>
      <c r="D419" s="122">
        <v>0.0009971477569437261</v>
      </c>
      <c r="E419" s="122">
        <v>3.001841840403709</v>
      </c>
      <c r="F419" s="84" t="s">
        <v>3646</v>
      </c>
      <c r="G419" s="84" t="b">
        <v>0</v>
      </c>
      <c r="H419" s="84" t="b">
        <v>0</v>
      </c>
      <c r="I419" s="84" t="b">
        <v>0</v>
      </c>
      <c r="J419" s="84" t="b">
        <v>0</v>
      </c>
      <c r="K419" s="84" t="b">
        <v>1</v>
      </c>
      <c r="L419" s="84" t="b">
        <v>0</v>
      </c>
    </row>
    <row r="420" spans="1:12" ht="15">
      <c r="A420" s="84" t="s">
        <v>3637</v>
      </c>
      <c r="B420" s="84" t="s">
        <v>3638</v>
      </c>
      <c r="C420" s="84">
        <v>2</v>
      </c>
      <c r="D420" s="122">
        <v>0.0009971477569437261</v>
      </c>
      <c r="E420" s="122">
        <v>3.3028718360676903</v>
      </c>
      <c r="F420" s="84" t="s">
        <v>3646</v>
      </c>
      <c r="G420" s="84" t="b">
        <v>0</v>
      </c>
      <c r="H420" s="84" t="b">
        <v>1</v>
      </c>
      <c r="I420" s="84" t="b">
        <v>0</v>
      </c>
      <c r="J420" s="84" t="b">
        <v>0</v>
      </c>
      <c r="K420" s="84" t="b">
        <v>1</v>
      </c>
      <c r="L420" s="84" t="b">
        <v>0</v>
      </c>
    </row>
    <row r="421" spans="1:12" ht="15">
      <c r="A421" s="84" t="s">
        <v>3638</v>
      </c>
      <c r="B421" s="84" t="s">
        <v>3639</v>
      </c>
      <c r="C421" s="84">
        <v>2</v>
      </c>
      <c r="D421" s="122">
        <v>0.0009971477569437261</v>
      </c>
      <c r="E421" s="122">
        <v>3.3028718360676903</v>
      </c>
      <c r="F421" s="84" t="s">
        <v>3646</v>
      </c>
      <c r="G421" s="84" t="b">
        <v>0</v>
      </c>
      <c r="H421" s="84" t="b">
        <v>1</v>
      </c>
      <c r="I421" s="84" t="b">
        <v>0</v>
      </c>
      <c r="J421" s="84" t="b">
        <v>0</v>
      </c>
      <c r="K421" s="84" t="b">
        <v>0</v>
      </c>
      <c r="L421" s="84" t="b">
        <v>0</v>
      </c>
    </row>
    <row r="422" spans="1:12" ht="15">
      <c r="A422" s="84" t="s">
        <v>3394</v>
      </c>
      <c r="B422" s="84" t="s">
        <v>3642</v>
      </c>
      <c r="C422" s="84">
        <v>2</v>
      </c>
      <c r="D422" s="122">
        <v>0.0009971477569437261</v>
      </c>
      <c r="E422" s="122">
        <v>3.126780577012009</v>
      </c>
      <c r="F422" s="84" t="s">
        <v>3646</v>
      </c>
      <c r="G422" s="84" t="b">
        <v>0</v>
      </c>
      <c r="H422" s="84" t="b">
        <v>0</v>
      </c>
      <c r="I422" s="84" t="b">
        <v>0</v>
      </c>
      <c r="J422" s="84" t="b">
        <v>0</v>
      </c>
      <c r="K422" s="84" t="b">
        <v>0</v>
      </c>
      <c r="L422" s="84" t="b">
        <v>0</v>
      </c>
    </row>
    <row r="423" spans="1:12" ht="15">
      <c r="A423" s="84" t="s">
        <v>2773</v>
      </c>
      <c r="B423" s="84" t="s">
        <v>2774</v>
      </c>
      <c r="C423" s="84">
        <v>2</v>
      </c>
      <c r="D423" s="122">
        <v>0.0009971477569437261</v>
      </c>
      <c r="E423" s="122">
        <v>3.3028718360676903</v>
      </c>
      <c r="F423" s="84" t="s">
        <v>3646</v>
      </c>
      <c r="G423" s="84" t="b">
        <v>0</v>
      </c>
      <c r="H423" s="84" t="b">
        <v>0</v>
      </c>
      <c r="I423" s="84" t="b">
        <v>0</v>
      </c>
      <c r="J423" s="84" t="b">
        <v>0</v>
      </c>
      <c r="K423" s="84" t="b">
        <v>0</v>
      </c>
      <c r="L423" s="84" t="b">
        <v>0</v>
      </c>
    </row>
    <row r="424" spans="1:12" ht="15">
      <c r="A424" s="84" t="s">
        <v>2774</v>
      </c>
      <c r="B424" s="84" t="s">
        <v>2775</v>
      </c>
      <c r="C424" s="84">
        <v>2</v>
      </c>
      <c r="D424" s="122">
        <v>0.0009971477569437261</v>
      </c>
      <c r="E424" s="122">
        <v>3.3028718360676903</v>
      </c>
      <c r="F424" s="84" t="s">
        <v>3646</v>
      </c>
      <c r="G424" s="84" t="b">
        <v>0</v>
      </c>
      <c r="H424" s="84" t="b">
        <v>0</v>
      </c>
      <c r="I424" s="84" t="b">
        <v>0</v>
      </c>
      <c r="J424" s="84" t="b">
        <v>0</v>
      </c>
      <c r="K424" s="84" t="b">
        <v>0</v>
      </c>
      <c r="L424" s="84" t="b">
        <v>0</v>
      </c>
    </row>
    <row r="425" spans="1:12" ht="15">
      <c r="A425" s="84" t="s">
        <v>2775</v>
      </c>
      <c r="B425" s="84" t="s">
        <v>2776</v>
      </c>
      <c r="C425" s="84">
        <v>2</v>
      </c>
      <c r="D425" s="122">
        <v>0.0009971477569437261</v>
      </c>
      <c r="E425" s="122">
        <v>3.001841840403709</v>
      </c>
      <c r="F425" s="84" t="s">
        <v>3646</v>
      </c>
      <c r="G425" s="84" t="b">
        <v>0</v>
      </c>
      <c r="H425" s="84" t="b">
        <v>0</v>
      </c>
      <c r="I425" s="84" t="b">
        <v>0</v>
      </c>
      <c r="J425" s="84" t="b">
        <v>0</v>
      </c>
      <c r="K425" s="84" t="b">
        <v>0</v>
      </c>
      <c r="L425" s="84" t="b">
        <v>0</v>
      </c>
    </row>
    <row r="426" spans="1:12" ht="15">
      <c r="A426" s="84" t="s">
        <v>2776</v>
      </c>
      <c r="B426" s="84" t="s">
        <v>2777</v>
      </c>
      <c r="C426" s="84">
        <v>2</v>
      </c>
      <c r="D426" s="122">
        <v>0.0009971477569437261</v>
      </c>
      <c r="E426" s="122">
        <v>3.126780577012009</v>
      </c>
      <c r="F426" s="84" t="s">
        <v>3646</v>
      </c>
      <c r="G426" s="84" t="b">
        <v>0</v>
      </c>
      <c r="H426" s="84" t="b">
        <v>0</v>
      </c>
      <c r="I426" s="84" t="b">
        <v>0</v>
      </c>
      <c r="J426" s="84" t="b">
        <v>0</v>
      </c>
      <c r="K426" s="84" t="b">
        <v>0</v>
      </c>
      <c r="L426" s="84" t="b">
        <v>0</v>
      </c>
    </row>
    <row r="427" spans="1:12" ht="15">
      <c r="A427" s="84" t="s">
        <v>2777</v>
      </c>
      <c r="B427" s="84" t="s">
        <v>2778</v>
      </c>
      <c r="C427" s="84">
        <v>2</v>
      </c>
      <c r="D427" s="122">
        <v>0.0009971477569437261</v>
      </c>
      <c r="E427" s="122">
        <v>3.3028718360676903</v>
      </c>
      <c r="F427" s="84" t="s">
        <v>3646</v>
      </c>
      <c r="G427" s="84" t="b">
        <v>0</v>
      </c>
      <c r="H427" s="84" t="b">
        <v>0</v>
      </c>
      <c r="I427" s="84" t="b">
        <v>0</v>
      </c>
      <c r="J427" s="84" t="b">
        <v>0</v>
      </c>
      <c r="K427" s="84" t="b">
        <v>0</v>
      </c>
      <c r="L427" s="84" t="b">
        <v>0</v>
      </c>
    </row>
    <row r="428" spans="1:12" ht="15">
      <c r="A428" s="84" t="s">
        <v>2778</v>
      </c>
      <c r="B428" s="84" t="s">
        <v>3643</v>
      </c>
      <c r="C428" s="84">
        <v>2</v>
      </c>
      <c r="D428" s="122">
        <v>0.0009971477569437261</v>
      </c>
      <c r="E428" s="122">
        <v>3.3028718360676903</v>
      </c>
      <c r="F428" s="84" t="s">
        <v>3646</v>
      </c>
      <c r="G428" s="84" t="b">
        <v>0</v>
      </c>
      <c r="H428" s="84" t="b">
        <v>0</v>
      </c>
      <c r="I428" s="84" t="b">
        <v>0</v>
      </c>
      <c r="J428" s="84" t="b">
        <v>0</v>
      </c>
      <c r="K428" s="84" t="b">
        <v>0</v>
      </c>
      <c r="L428" s="84" t="b">
        <v>0</v>
      </c>
    </row>
    <row r="429" spans="1:12" ht="15">
      <c r="A429" s="84" t="s">
        <v>3643</v>
      </c>
      <c r="B429" s="84" t="s">
        <v>2716</v>
      </c>
      <c r="C429" s="84">
        <v>2</v>
      </c>
      <c r="D429" s="122">
        <v>0.0009971477569437261</v>
      </c>
      <c r="E429" s="122">
        <v>1.752643483012596</v>
      </c>
      <c r="F429" s="84" t="s">
        <v>3646</v>
      </c>
      <c r="G429" s="84" t="b">
        <v>0</v>
      </c>
      <c r="H429" s="84" t="b">
        <v>0</v>
      </c>
      <c r="I429" s="84" t="b">
        <v>0</v>
      </c>
      <c r="J429" s="84" t="b">
        <v>0</v>
      </c>
      <c r="K429" s="84" t="b">
        <v>0</v>
      </c>
      <c r="L429" s="84" t="b">
        <v>0</v>
      </c>
    </row>
    <row r="430" spans="1:12" ht="15">
      <c r="A430" s="84" t="s">
        <v>2726</v>
      </c>
      <c r="B430" s="84" t="s">
        <v>2721</v>
      </c>
      <c r="C430" s="84">
        <v>9</v>
      </c>
      <c r="D430" s="122">
        <v>0.006895748321662071</v>
      </c>
      <c r="E430" s="122">
        <v>1.8615887146392778</v>
      </c>
      <c r="F430" s="84" t="s">
        <v>2561</v>
      </c>
      <c r="G430" s="84" t="b">
        <v>0</v>
      </c>
      <c r="H430" s="84" t="b">
        <v>0</v>
      </c>
      <c r="I430" s="84" t="b">
        <v>0</v>
      </c>
      <c r="J430" s="84" t="b">
        <v>0</v>
      </c>
      <c r="K430" s="84" t="b">
        <v>0</v>
      </c>
      <c r="L430" s="84" t="b">
        <v>0</v>
      </c>
    </row>
    <row r="431" spans="1:12" ht="15">
      <c r="A431" s="84" t="s">
        <v>2722</v>
      </c>
      <c r="B431" s="84" t="s">
        <v>3190</v>
      </c>
      <c r="C431" s="84">
        <v>9</v>
      </c>
      <c r="D431" s="122">
        <v>0.006895748321662071</v>
      </c>
      <c r="E431" s="122">
        <v>1.9651293065463473</v>
      </c>
      <c r="F431" s="84" t="s">
        <v>2561</v>
      </c>
      <c r="G431" s="84" t="b">
        <v>0</v>
      </c>
      <c r="H431" s="84" t="b">
        <v>0</v>
      </c>
      <c r="I431" s="84" t="b">
        <v>0</v>
      </c>
      <c r="J431" s="84" t="b">
        <v>0</v>
      </c>
      <c r="K431" s="84" t="b">
        <v>0</v>
      </c>
      <c r="L431" s="84" t="b">
        <v>0</v>
      </c>
    </row>
    <row r="432" spans="1:12" ht="15">
      <c r="A432" s="84" t="s">
        <v>2721</v>
      </c>
      <c r="B432" s="84" t="s">
        <v>2722</v>
      </c>
      <c r="C432" s="84">
        <v>8</v>
      </c>
      <c r="D432" s="122">
        <v>0.00641196964656991</v>
      </c>
      <c r="E432" s="122">
        <v>1.7378855250432848</v>
      </c>
      <c r="F432" s="84" t="s">
        <v>2561</v>
      </c>
      <c r="G432" s="84" t="b">
        <v>0</v>
      </c>
      <c r="H432" s="84" t="b">
        <v>0</v>
      </c>
      <c r="I432" s="84" t="b">
        <v>0</v>
      </c>
      <c r="J432" s="84" t="b">
        <v>0</v>
      </c>
      <c r="K432" s="84" t="b">
        <v>0</v>
      </c>
      <c r="L432" s="84" t="b">
        <v>0</v>
      </c>
    </row>
    <row r="433" spans="1:12" ht="15">
      <c r="A433" s="84" t="s">
        <v>268</v>
      </c>
      <c r="B433" s="84" t="s">
        <v>2727</v>
      </c>
      <c r="C433" s="84">
        <v>7</v>
      </c>
      <c r="D433" s="122">
        <v>0.005890627773974211</v>
      </c>
      <c r="E433" s="122">
        <v>1.5861128234476847</v>
      </c>
      <c r="F433" s="84" t="s">
        <v>2561</v>
      </c>
      <c r="G433" s="84" t="b">
        <v>0</v>
      </c>
      <c r="H433" s="84" t="b">
        <v>0</v>
      </c>
      <c r="I433" s="84" t="b">
        <v>0</v>
      </c>
      <c r="J433" s="84" t="b">
        <v>1</v>
      </c>
      <c r="K433" s="84" t="b">
        <v>0</v>
      </c>
      <c r="L433" s="84" t="b">
        <v>0</v>
      </c>
    </row>
    <row r="434" spans="1:12" ht="15">
      <c r="A434" s="84" t="s">
        <v>2763</v>
      </c>
      <c r="B434" s="84" t="s">
        <v>2765</v>
      </c>
      <c r="C434" s="84">
        <v>5</v>
      </c>
      <c r="D434" s="122">
        <v>0.004711828795344719</v>
      </c>
      <c r="E434" s="122">
        <v>1.869557644310553</v>
      </c>
      <c r="F434" s="84" t="s">
        <v>2561</v>
      </c>
      <c r="G434" s="84" t="b">
        <v>0</v>
      </c>
      <c r="H434" s="84" t="b">
        <v>0</v>
      </c>
      <c r="I434" s="84" t="b">
        <v>0</v>
      </c>
      <c r="J434" s="84" t="b">
        <v>0</v>
      </c>
      <c r="K434" s="84" t="b">
        <v>0</v>
      </c>
      <c r="L434" s="84" t="b">
        <v>0</v>
      </c>
    </row>
    <row r="435" spans="1:12" ht="15">
      <c r="A435" s="84" t="s">
        <v>3197</v>
      </c>
      <c r="B435" s="84" t="s">
        <v>3182</v>
      </c>
      <c r="C435" s="84">
        <v>5</v>
      </c>
      <c r="D435" s="122">
        <v>0.004711828795344719</v>
      </c>
      <c r="E435" s="122">
        <v>1.9153151348712283</v>
      </c>
      <c r="F435" s="84" t="s">
        <v>2561</v>
      </c>
      <c r="G435" s="84" t="b">
        <v>1</v>
      </c>
      <c r="H435" s="84" t="b">
        <v>0</v>
      </c>
      <c r="I435" s="84" t="b">
        <v>0</v>
      </c>
      <c r="J435" s="84" t="b">
        <v>0</v>
      </c>
      <c r="K435" s="84" t="b">
        <v>0</v>
      </c>
      <c r="L435" s="84" t="b">
        <v>0</v>
      </c>
    </row>
    <row r="436" spans="1:12" ht="15">
      <c r="A436" s="84" t="s">
        <v>3248</v>
      </c>
      <c r="B436" s="84" t="s">
        <v>3280</v>
      </c>
      <c r="C436" s="84">
        <v>4</v>
      </c>
      <c r="D436" s="122">
        <v>0.004036985501446394</v>
      </c>
      <c r="E436" s="122">
        <v>2.4258601450778405</v>
      </c>
      <c r="F436" s="84" t="s">
        <v>2561</v>
      </c>
      <c r="G436" s="84" t="b">
        <v>1</v>
      </c>
      <c r="H436" s="84" t="b">
        <v>0</v>
      </c>
      <c r="I436" s="84" t="b">
        <v>0</v>
      </c>
      <c r="J436" s="84" t="b">
        <v>0</v>
      </c>
      <c r="K436" s="84" t="b">
        <v>0</v>
      </c>
      <c r="L436" s="84" t="b">
        <v>0</v>
      </c>
    </row>
    <row r="437" spans="1:12" ht="15">
      <c r="A437" s="84" t="s">
        <v>3280</v>
      </c>
      <c r="B437" s="84" t="s">
        <v>343</v>
      </c>
      <c r="C437" s="84">
        <v>4</v>
      </c>
      <c r="D437" s="122">
        <v>0.004036985501446394</v>
      </c>
      <c r="E437" s="122">
        <v>1.693466385254872</v>
      </c>
      <c r="F437" s="84" t="s">
        <v>2561</v>
      </c>
      <c r="G437" s="84" t="b">
        <v>0</v>
      </c>
      <c r="H437" s="84" t="b">
        <v>0</v>
      </c>
      <c r="I437" s="84" t="b">
        <v>0</v>
      </c>
      <c r="J437" s="84" t="b">
        <v>0</v>
      </c>
      <c r="K437" s="84" t="b">
        <v>0</v>
      </c>
      <c r="L437" s="84" t="b">
        <v>0</v>
      </c>
    </row>
    <row r="438" spans="1:12" ht="15">
      <c r="A438" s="84" t="s">
        <v>343</v>
      </c>
      <c r="B438" s="84" t="s">
        <v>3281</v>
      </c>
      <c r="C438" s="84">
        <v>4</v>
      </c>
      <c r="D438" s="122">
        <v>0.004036985501446394</v>
      </c>
      <c r="E438" s="122">
        <v>1.693466385254872</v>
      </c>
      <c r="F438" s="84" t="s">
        <v>2561</v>
      </c>
      <c r="G438" s="84" t="b">
        <v>0</v>
      </c>
      <c r="H438" s="84" t="b">
        <v>0</v>
      </c>
      <c r="I438" s="84" t="b">
        <v>0</v>
      </c>
      <c r="J438" s="84" t="b">
        <v>0</v>
      </c>
      <c r="K438" s="84" t="b">
        <v>0</v>
      </c>
      <c r="L438" s="84" t="b">
        <v>0</v>
      </c>
    </row>
    <row r="439" spans="1:12" ht="15">
      <c r="A439" s="84" t="s">
        <v>3189</v>
      </c>
      <c r="B439" s="84" t="s">
        <v>2804</v>
      </c>
      <c r="C439" s="84">
        <v>4</v>
      </c>
      <c r="D439" s="122">
        <v>0.004036985501446394</v>
      </c>
      <c r="E439" s="122">
        <v>1.823800153749878</v>
      </c>
      <c r="F439" s="84" t="s">
        <v>2561</v>
      </c>
      <c r="G439" s="84" t="b">
        <v>0</v>
      </c>
      <c r="H439" s="84" t="b">
        <v>0</v>
      </c>
      <c r="I439" s="84" t="b">
        <v>0</v>
      </c>
      <c r="J439" s="84" t="b">
        <v>0</v>
      </c>
      <c r="K439" s="84" t="b">
        <v>0</v>
      </c>
      <c r="L439" s="84" t="b">
        <v>0</v>
      </c>
    </row>
    <row r="440" spans="1:12" ht="15">
      <c r="A440" s="84" t="s">
        <v>3249</v>
      </c>
      <c r="B440" s="84" t="s">
        <v>3211</v>
      </c>
      <c r="C440" s="84">
        <v>4</v>
      </c>
      <c r="D440" s="122">
        <v>0.004036985501446394</v>
      </c>
      <c r="E440" s="122">
        <v>2.2217401624219155</v>
      </c>
      <c r="F440" s="84" t="s">
        <v>2561</v>
      </c>
      <c r="G440" s="84" t="b">
        <v>0</v>
      </c>
      <c r="H440" s="84" t="b">
        <v>0</v>
      </c>
      <c r="I440" s="84" t="b">
        <v>0</v>
      </c>
      <c r="J440" s="84" t="b">
        <v>0</v>
      </c>
      <c r="K440" s="84" t="b">
        <v>0</v>
      </c>
      <c r="L440" s="84" t="b">
        <v>0</v>
      </c>
    </row>
    <row r="441" spans="1:12" ht="15">
      <c r="A441" s="84" t="s">
        <v>3211</v>
      </c>
      <c r="B441" s="84" t="s">
        <v>3283</v>
      </c>
      <c r="C441" s="84">
        <v>4</v>
      </c>
      <c r="D441" s="122">
        <v>0.004036985501446394</v>
      </c>
      <c r="E441" s="122">
        <v>2.4258601450778405</v>
      </c>
      <c r="F441" s="84" t="s">
        <v>2561</v>
      </c>
      <c r="G441" s="84" t="b">
        <v>0</v>
      </c>
      <c r="H441" s="84" t="b">
        <v>0</v>
      </c>
      <c r="I441" s="84" t="b">
        <v>0</v>
      </c>
      <c r="J441" s="84" t="b">
        <v>0</v>
      </c>
      <c r="K441" s="84" t="b">
        <v>0</v>
      </c>
      <c r="L441" s="84" t="b">
        <v>0</v>
      </c>
    </row>
    <row r="442" spans="1:12" ht="15">
      <c r="A442" s="84" t="s">
        <v>3283</v>
      </c>
      <c r="B442" s="84" t="s">
        <v>3231</v>
      </c>
      <c r="C442" s="84">
        <v>4</v>
      </c>
      <c r="D442" s="122">
        <v>0.004036985501446394</v>
      </c>
      <c r="E442" s="122">
        <v>2.5227701580858968</v>
      </c>
      <c r="F442" s="84" t="s">
        <v>2561</v>
      </c>
      <c r="G442" s="84" t="b">
        <v>0</v>
      </c>
      <c r="H442" s="84" t="b">
        <v>0</v>
      </c>
      <c r="I442" s="84" t="b">
        <v>0</v>
      </c>
      <c r="J442" s="84" t="b">
        <v>0</v>
      </c>
      <c r="K442" s="84" t="b">
        <v>0</v>
      </c>
      <c r="L442" s="84" t="b">
        <v>0</v>
      </c>
    </row>
    <row r="443" spans="1:12" ht="15">
      <c r="A443" s="84" t="s">
        <v>3231</v>
      </c>
      <c r="B443" s="84" t="s">
        <v>3211</v>
      </c>
      <c r="C443" s="84">
        <v>4</v>
      </c>
      <c r="D443" s="122">
        <v>0.004036985501446394</v>
      </c>
      <c r="E443" s="122">
        <v>2.2217401624219155</v>
      </c>
      <c r="F443" s="84" t="s">
        <v>2561</v>
      </c>
      <c r="G443" s="84" t="b">
        <v>0</v>
      </c>
      <c r="H443" s="84" t="b">
        <v>0</v>
      </c>
      <c r="I443" s="84" t="b">
        <v>0</v>
      </c>
      <c r="J443" s="84" t="b">
        <v>0</v>
      </c>
      <c r="K443" s="84" t="b">
        <v>0</v>
      </c>
      <c r="L443" s="84" t="b">
        <v>0</v>
      </c>
    </row>
    <row r="444" spans="1:12" ht="15">
      <c r="A444" s="84" t="s">
        <v>3182</v>
      </c>
      <c r="B444" s="84" t="s">
        <v>3195</v>
      </c>
      <c r="C444" s="84">
        <v>4</v>
      </c>
      <c r="D444" s="122">
        <v>0.004036985501446394</v>
      </c>
      <c r="E444" s="122">
        <v>1.8184051218631718</v>
      </c>
      <c r="F444" s="84" t="s">
        <v>2561</v>
      </c>
      <c r="G444" s="84" t="b">
        <v>0</v>
      </c>
      <c r="H444" s="84" t="b">
        <v>0</v>
      </c>
      <c r="I444" s="84" t="b">
        <v>0</v>
      </c>
      <c r="J444" s="84" t="b">
        <v>0</v>
      </c>
      <c r="K444" s="84" t="b">
        <v>0</v>
      </c>
      <c r="L444" s="84" t="b">
        <v>0</v>
      </c>
    </row>
    <row r="445" spans="1:12" ht="15">
      <c r="A445" s="84" t="s">
        <v>267</v>
      </c>
      <c r="B445" s="84" t="s">
        <v>2724</v>
      </c>
      <c r="C445" s="84">
        <v>4</v>
      </c>
      <c r="D445" s="122">
        <v>0.004036985501446394</v>
      </c>
      <c r="E445" s="122">
        <v>2.0834374642556344</v>
      </c>
      <c r="F445" s="84" t="s">
        <v>2561</v>
      </c>
      <c r="G445" s="84" t="b">
        <v>0</v>
      </c>
      <c r="H445" s="84" t="b">
        <v>0</v>
      </c>
      <c r="I445" s="84" t="b">
        <v>0</v>
      </c>
      <c r="J445" s="84" t="b">
        <v>0</v>
      </c>
      <c r="K445" s="84" t="b">
        <v>0</v>
      </c>
      <c r="L445" s="84" t="b">
        <v>0</v>
      </c>
    </row>
    <row r="446" spans="1:12" ht="15">
      <c r="A446" s="84" t="s">
        <v>2724</v>
      </c>
      <c r="B446" s="84" t="s">
        <v>3302</v>
      </c>
      <c r="C446" s="84">
        <v>4</v>
      </c>
      <c r="D446" s="122">
        <v>0.004036985501446394</v>
      </c>
      <c r="E446" s="122">
        <v>2.0834374642556344</v>
      </c>
      <c r="F446" s="84" t="s">
        <v>2561</v>
      </c>
      <c r="G446" s="84" t="b">
        <v>0</v>
      </c>
      <c r="H446" s="84" t="b">
        <v>0</v>
      </c>
      <c r="I446" s="84" t="b">
        <v>0</v>
      </c>
      <c r="J446" s="84" t="b">
        <v>0</v>
      </c>
      <c r="K446" s="84" t="b">
        <v>0</v>
      </c>
      <c r="L446" s="84" t="b">
        <v>0</v>
      </c>
    </row>
    <row r="447" spans="1:12" ht="15">
      <c r="A447" s="84" t="s">
        <v>2725</v>
      </c>
      <c r="B447" s="84" t="s">
        <v>3228</v>
      </c>
      <c r="C447" s="84">
        <v>4</v>
      </c>
      <c r="D447" s="122">
        <v>0.004036985501446394</v>
      </c>
      <c r="E447" s="122">
        <v>1.907346205199953</v>
      </c>
      <c r="F447" s="84" t="s">
        <v>2561</v>
      </c>
      <c r="G447" s="84" t="b">
        <v>0</v>
      </c>
      <c r="H447" s="84" t="b">
        <v>1</v>
      </c>
      <c r="I447" s="84" t="b">
        <v>0</v>
      </c>
      <c r="J447" s="84" t="b">
        <v>0</v>
      </c>
      <c r="K447" s="84" t="b">
        <v>0</v>
      </c>
      <c r="L447" s="84" t="b">
        <v>0</v>
      </c>
    </row>
    <row r="448" spans="1:12" ht="15">
      <c r="A448" s="84" t="s">
        <v>343</v>
      </c>
      <c r="B448" s="84" t="s">
        <v>3256</v>
      </c>
      <c r="C448" s="84">
        <v>4</v>
      </c>
      <c r="D448" s="122">
        <v>0.004036985501446394</v>
      </c>
      <c r="E448" s="122">
        <v>1.693466385254872</v>
      </c>
      <c r="F448" s="84" t="s">
        <v>2561</v>
      </c>
      <c r="G448" s="84" t="b">
        <v>0</v>
      </c>
      <c r="H448" s="84" t="b">
        <v>0</v>
      </c>
      <c r="I448" s="84" t="b">
        <v>0</v>
      </c>
      <c r="J448" s="84" t="b">
        <v>0</v>
      </c>
      <c r="K448" s="84" t="b">
        <v>0</v>
      </c>
      <c r="L448" s="84" t="b">
        <v>0</v>
      </c>
    </row>
    <row r="449" spans="1:12" ht="15">
      <c r="A449" s="84" t="s">
        <v>3256</v>
      </c>
      <c r="B449" s="84" t="s">
        <v>3297</v>
      </c>
      <c r="C449" s="84">
        <v>4</v>
      </c>
      <c r="D449" s="122">
        <v>0.004036985501446394</v>
      </c>
      <c r="E449" s="122">
        <v>2.5227701580858968</v>
      </c>
      <c r="F449" s="84" t="s">
        <v>2561</v>
      </c>
      <c r="G449" s="84" t="b">
        <v>0</v>
      </c>
      <c r="H449" s="84" t="b">
        <v>0</v>
      </c>
      <c r="I449" s="84" t="b">
        <v>0</v>
      </c>
      <c r="J449" s="84" t="b">
        <v>1</v>
      </c>
      <c r="K449" s="84" t="b">
        <v>0</v>
      </c>
      <c r="L449" s="84" t="b">
        <v>0</v>
      </c>
    </row>
    <row r="450" spans="1:12" ht="15">
      <c r="A450" s="84" t="s">
        <v>3297</v>
      </c>
      <c r="B450" s="84" t="s">
        <v>3298</v>
      </c>
      <c r="C450" s="84">
        <v>4</v>
      </c>
      <c r="D450" s="122">
        <v>0.004036985501446394</v>
      </c>
      <c r="E450" s="122">
        <v>2.5227701580858968</v>
      </c>
      <c r="F450" s="84" t="s">
        <v>2561</v>
      </c>
      <c r="G450" s="84" t="b">
        <v>1</v>
      </c>
      <c r="H450" s="84" t="b">
        <v>0</v>
      </c>
      <c r="I450" s="84" t="b">
        <v>0</v>
      </c>
      <c r="J450" s="84" t="b">
        <v>0</v>
      </c>
      <c r="K450" s="84" t="b">
        <v>0</v>
      </c>
      <c r="L450" s="84" t="b">
        <v>0</v>
      </c>
    </row>
    <row r="451" spans="1:12" ht="15">
      <c r="A451" s="84" t="s">
        <v>3298</v>
      </c>
      <c r="B451" s="84" t="s">
        <v>3257</v>
      </c>
      <c r="C451" s="84">
        <v>4</v>
      </c>
      <c r="D451" s="122">
        <v>0.004036985501446394</v>
      </c>
      <c r="E451" s="122">
        <v>2.5227701580858968</v>
      </c>
      <c r="F451" s="84" t="s">
        <v>2561</v>
      </c>
      <c r="G451" s="84" t="b">
        <v>0</v>
      </c>
      <c r="H451" s="84" t="b">
        <v>0</v>
      </c>
      <c r="I451" s="84" t="b">
        <v>0</v>
      </c>
      <c r="J451" s="84" t="b">
        <v>0</v>
      </c>
      <c r="K451" s="84" t="b">
        <v>0</v>
      </c>
      <c r="L451" s="84" t="b">
        <v>0</v>
      </c>
    </row>
    <row r="452" spans="1:12" ht="15">
      <c r="A452" s="84" t="s">
        <v>3257</v>
      </c>
      <c r="B452" s="84" t="s">
        <v>2726</v>
      </c>
      <c r="C452" s="84">
        <v>4</v>
      </c>
      <c r="D452" s="122">
        <v>0.004036985501446394</v>
      </c>
      <c r="E452" s="122">
        <v>2.0834374642556344</v>
      </c>
      <c r="F452" s="84" t="s">
        <v>2561</v>
      </c>
      <c r="G452" s="84" t="b">
        <v>0</v>
      </c>
      <c r="H452" s="84" t="b">
        <v>0</v>
      </c>
      <c r="I452" s="84" t="b">
        <v>0</v>
      </c>
      <c r="J452" s="84" t="b">
        <v>0</v>
      </c>
      <c r="K452" s="84" t="b">
        <v>0</v>
      </c>
      <c r="L452" s="84" t="b">
        <v>0</v>
      </c>
    </row>
    <row r="453" spans="1:12" ht="15">
      <c r="A453" s="84" t="s">
        <v>3214</v>
      </c>
      <c r="B453" s="84" t="s">
        <v>343</v>
      </c>
      <c r="C453" s="84">
        <v>4</v>
      </c>
      <c r="D453" s="122">
        <v>0.004036985501446394</v>
      </c>
      <c r="E453" s="122">
        <v>1.5965563722468155</v>
      </c>
      <c r="F453" s="84" t="s">
        <v>2561</v>
      </c>
      <c r="G453" s="84" t="b">
        <v>0</v>
      </c>
      <c r="H453" s="84" t="b">
        <v>0</v>
      </c>
      <c r="I453" s="84" t="b">
        <v>0</v>
      </c>
      <c r="J453" s="84" t="b">
        <v>0</v>
      </c>
      <c r="K453" s="84" t="b">
        <v>0</v>
      </c>
      <c r="L453" s="84" t="b">
        <v>0</v>
      </c>
    </row>
    <row r="454" spans="1:12" ht="15">
      <c r="A454" s="84" t="s">
        <v>3189</v>
      </c>
      <c r="B454" s="84" t="s">
        <v>2723</v>
      </c>
      <c r="C454" s="84">
        <v>3</v>
      </c>
      <c r="D454" s="122">
        <v>0.0032864114586071557</v>
      </c>
      <c r="E454" s="122">
        <v>1.5849180648347412</v>
      </c>
      <c r="F454" s="84" t="s">
        <v>2561</v>
      </c>
      <c r="G454" s="84" t="b">
        <v>0</v>
      </c>
      <c r="H454" s="84" t="b">
        <v>0</v>
      </c>
      <c r="I454" s="84" t="b">
        <v>0</v>
      </c>
      <c r="J454" s="84" t="b">
        <v>0</v>
      </c>
      <c r="K454" s="84" t="b">
        <v>0</v>
      </c>
      <c r="L454" s="84" t="b">
        <v>0</v>
      </c>
    </row>
    <row r="455" spans="1:12" ht="15">
      <c r="A455" s="84" t="s">
        <v>296</v>
      </c>
      <c r="B455" s="84" t="s">
        <v>2746</v>
      </c>
      <c r="C455" s="84">
        <v>3</v>
      </c>
      <c r="D455" s="122">
        <v>0.0032864114586071557</v>
      </c>
      <c r="E455" s="122">
        <v>2.2797321093996024</v>
      </c>
      <c r="F455" s="84" t="s">
        <v>2561</v>
      </c>
      <c r="G455" s="84" t="b">
        <v>0</v>
      </c>
      <c r="H455" s="84" t="b">
        <v>0</v>
      </c>
      <c r="I455" s="84" t="b">
        <v>0</v>
      </c>
      <c r="J455" s="84" t="b">
        <v>0</v>
      </c>
      <c r="K455" s="84" t="b">
        <v>0</v>
      </c>
      <c r="L455" s="84" t="b">
        <v>0</v>
      </c>
    </row>
    <row r="456" spans="1:12" ht="15">
      <c r="A456" s="84" t="s">
        <v>3182</v>
      </c>
      <c r="B456" s="84" t="s">
        <v>3221</v>
      </c>
      <c r="C456" s="84">
        <v>3</v>
      </c>
      <c r="D456" s="122">
        <v>0.0032864114586071557</v>
      </c>
      <c r="E456" s="122">
        <v>1.869557644310553</v>
      </c>
      <c r="F456" s="84" t="s">
        <v>2561</v>
      </c>
      <c r="G456" s="84" t="b">
        <v>0</v>
      </c>
      <c r="H456" s="84" t="b">
        <v>0</v>
      </c>
      <c r="I456" s="84" t="b">
        <v>0</v>
      </c>
      <c r="J456" s="84" t="b">
        <v>0</v>
      </c>
      <c r="K456" s="84" t="b">
        <v>0</v>
      </c>
      <c r="L456" s="84" t="b">
        <v>0</v>
      </c>
    </row>
    <row r="457" spans="1:12" ht="15">
      <c r="A457" s="84" t="s">
        <v>3318</v>
      </c>
      <c r="B457" s="84" t="s">
        <v>3272</v>
      </c>
      <c r="C457" s="84">
        <v>3</v>
      </c>
      <c r="D457" s="122">
        <v>0.0032864114586071557</v>
      </c>
      <c r="E457" s="122">
        <v>2.5227701580858968</v>
      </c>
      <c r="F457" s="84" t="s">
        <v>2561</v>
      </c>
      <c r="G457" s="84" t="b">
        <v>0</v>
      </c>
      <c r="H457" s="84" t="b">
        <v>0</v>
      </c>
      <c r="I457" s="84" t="b">
        <v>0</v>
      </c>
      <c r="J457" s="84" t="b">
        <v>0</v>
      </c>
      <c r="K457" s="84" t="b">
        <v>1</v>
      </c>
      <c r="L457" s="84" t="b">
        <v>0</v>
      </c>
    </row>
    <row r="458" spans="1:12" ht="15">
      <c r="A458" s="84" t="s">
        <v>3222</v>
      </c>
      <c r="B458" s="84" t="s">
        <v>2804</v>
      </c>
      <c r="C458" s="84">
        <v>3</v>
      </c>
      <c r="D458" s="122">
        <v>0.0032864114586071557</v>
      </c>
      <c r="E458" s="122">
        <v>1.9998914128055592</v>
      </c>
      <c r="F458" s="84" t="s">
        <v>2561</v>
      </c>
      <c r="G458" s="84" t="b">
        <v>0</v>
      </c>
      <c r="H458" s="84" t="b">
        <v>0</v>
      </c>
      <c r="I458" s="84" t="b">
        <v>0</v>
      </c>
      <c r="J458" s="84" t="b">
        <v>0</v>
      </c>
      <c r="K458" s="84" t="b">
        <v>0</v>
      </c>
      <c r="L458" s="84" t="b">
        <v>0</v>
      </c>
    </row>
    <row r="459" spans="1:12" ht="15">
      <c r="A459" s="84" t="s">
        <v>2804</v>
      </c>
      <c r="B459" s="84" t="s">
        <v>3366</v>
      </c>
      <c r="C459" s="84">
        <v>3</v>
      </c>
      <c r="D459" s="122">
        <v>0.0032864114586071557</v>
      </c>
      <c r="E459" s="122">
        <v>2.1248301494138593</v>
      </c>
      <c r="F459" s="84" t="s">
        <v>2561</v>
      </c>
      <c r="G459" s="84" t="b">
        <v>0</v>
      </c>
      <c r="H459" s="84" t="b">
        <v>0</v>
      </c>
      <c r="I459" s="84" t="b">
        <v>0</v>
      </c>
      <c r="J459" s="84" t="b">
        <v>0</v>
      </c>
      <c r="K459" s="84" t="b">
        <v>0</v>
      </c>
      <c r="L459" s="84" t="b">
        <v>0</v>
      </c>
    </row>
    <row r="460" spans="1:12" ht="15">
      <c r="A460" s="84" t="s">
        <v>3366</v>
      </c>
      <c r="B460" s="84" t="s">
        <v>3367</v>
      </c>
      <c r="C460" s="84">
        <v>3</v>
      </c>
      <c r="D460" s="122">
        <v>0.0032864114586071557</v>
      </c>
      <c r="E460" s="122">
        <v>2.6477088946941967</v>
      </c>
      <c r="F460" s="84" t="s">
        <v>2561</v>
      </c>
      <c r="G460" s="84" t="b">
        <v>0</v>
      </c>
      <c r="H460" s="84" t="b">
        <v>0</v>
      </c>
      <c r="I460" s="84" t="b">
        <v>0</v>
      </c>
      <c r="J460" s="84" t="b">
        <v>0</v>
      </c>
      <c r="K460" s="84" t="b">
        <v>0</v>
      </c>
      <c r="L460" s="84" t="b">
        <v>0</v>
      </c>
    </row>
    <row r="461" spans="1:12" ht="15">
      <c r="A461" s="84" t="s">
        <v>3367</v>
      </c>
      <c r="B461" s="84" t="s">
        <v>3368</v>
      </c>
      <c r="C461" s="84">
        <v>3</v>
      </c>
      <c r="D461" s="122">
        <v>0.0032864114586071557</v>
      </c>
      <c r="E461" s="122">
        <v>2.6477088946941967</v>
      </c>
      <c r="F461" s="84" t="s">
        <v>2561</v>
      </c>
      <c r="G461" s="84" t="b">
        <v>0</v>
      </c>
      <c r="H461" s="84" t="b">
        <v>0</v>
      </c>
      <c r="I461" s="84" t="b">
        <v>0</v>
      </c>
      <c r="J461" s="84" t="b">
        <v>0</v>
      </c>
      <c r="K461" s="84" t="b">
        <v>0</v>
      </c>
      <c r="L461" s="84" t="b">
        <v>0</v>
      </c>
    </row>
    <row r="462" spans="1:12" ht="15">
      <c r="A462" s="84" t="s">
        <v>3368</v>
      </c>
      <c r="B462" s="84" t="s">
        <v>3369</v>
      </c>
      <c r="C462" s="84">
        <v>3</v>
      </c>
      <c r="D462" s="122">
        <v>0.0032864114586071557</v>
      </c>
      <c r="E462" s="122">
        <v>2.6477088946941967</v>
      </c>
      <c r="F462" s="84" t="s">
        <v>2561</v>
      </c>
      <c r="G462" s="84" t="b">
        <v>0</v>
      </c>
      <c r="H462" s="84" t="b">
        <v>0</v>
      </c>
      <c r="I462" s="84" t="b">
        <v>0</v>
      </c>
      <c r="J462" s="84" t="b">
        <v>0</v>
      </c>
      <c r="K462" s="84" t="b">
        <v>0</v>
      </c>
      <c r="L462" s="84" t="b">
        <v>0</v>
      </c>
    </row>
    <row r="463" spans="1:12" ht="15">
      <c r="A463" s="84" t="s">
        <v>3227</v>
      </c>
      <c r="B463" s="84" t="s">
        <v>3182</v>
      </c>
      <c r="C463" s="84">
        <v>3</v>
      </c>
      <c r="D463" s="122">
        <v>0.0032864114586071557</v>
      </c>
      <c r="E463" s="122">
        <v>2.045648903366234</v>
      </c>
      <c r="F463" s="84" t="s">
        <v>2561</v>
      </c>
      <c r="G463" s="84" t="b">
        <v>1</v>
      </c>
      <c r="H463" s="84" t="b">
        <v>0</v>
      </c>
      <c r="I463" s="84" t="b">
        <v>0</v>
      </c>
      <c r="J463" s="84" t="b">
        <v>0</v>
      </c>
      <c r="K463" s="84" t="b">
        <v>0</v>
      </c>
      <c r="L463" s="84" t="b">
        <v>0</v>
      </c>
    </row>
    <row r="464" spans="1:12" ht="15">
      <c r="A464" s="84" t="s">
        <v>3276</v>
      </c>
      <c r="B464" s="84" t="s">
        <v>2720</v>
      </c>
      <c r="C464" s="84">
        <v>3</v>
      </c>
      <c r="D464" s="122">
        <v>0.0032864114586071557</v>
      </c>
      <c r="E464" s="122">
        <v>1.4435889120382719</v>
      </c>
      <c r="F464" s="84" t="s">
        <v>2561</v>
      </c>
      <c r="G464" s="84" t="b">
        <v>1</v>
      </c>
      <c r="H464" s="84" t="b">
        <v>0</v>
      </c>
      <c r="I464" s="84" t="b">
        <v>0</v>
      </c>
      <c r="J464" s="84" t="b">
        <v>0</v>
      </c>
      <c r="K464" s="84" t="b">
        <v>0</v>
      </c>
      <c r="L464" s="84" t="b">
        <v>0</v>
      </c>
    </row>
    <row r="465" spans="1:12" ht="15">
      <c r="A465" s="84" t="s">
        <v>3281</v>
      </c>
      <c r="B465" s="84" t="s">
        <v>3219</v>
      </c>
      <c r="C465" s="84">
        <v>3</v>
      </c>
      <c r="D465" s="122">
        <v>0.0032864114586071557</v>
      </c>
      <c r="E465" s="122">
        <v>2.5227701580858968</v>
      </c>
      <c r="F465" s="84" t="s">
        <v>2561</v>
      </c>
      <c r="G465" s="84" t="b">
        <v>0</v>
      </c>
      <c r="H465" s="84" t="b">
        <v>0</v>
      </c>
      <c r="I465" s="84" t="b">
        <v>0</v>
      </c>
      <c r="J465" s="84" t="b">
        <v>0</v>
      </c>
      <c r="K465" s="84" t="b">
        <v>0</v>
      </c>
      <c r="L465" s="84" t="b">
        <v>0</v>
      </c>
    </row>
    <row r="466" spans="1:12" ht="15">
      <c r="A466" s="84" t="s">
        <v>3396</v>
      </c>
      <c r="B466" s="84" t="s">
        <v>3397</v>
      </c>
      <c r="C466" s="84">
        <v>2</v>
      </c>
      <c r="D466" s="122">
        <v>0.0024339930898039162</v>
      </c>
      <c r="E466" s="122">
        <v>2.823800153749878</v>
      </c>
      <c r="F466" s="84" t="s">
        <v>2561</v>
      </c>
      <c r="G466" s="84" t="b">
        <v>0</v>
      </c>
      <c r="H466" s="84" t="b">
        <v>0</v>
      </c>
      <c r="I466" s="84" t="b">
        <v>0</v>
      </c>
      <c r="J466" s="84" t="b">
        <v>0</v>
      </c>
      <c r="K466" s="84" t="b">
        <v>0</v>
      </c>
      <c r="L466" s="84" t="b">
        <v>0</v>
      </c>
    </row>
    <row r="467" spans="1:12" ht="15">
      <c r="A467" s="84" t="s">
        <v>3397</v>
      </c>
      <c r="B467" s="84" t="s">
        <v>3398</v>
      </c>
      <c r="C467" s="84">
        <v>2</v>
      </c>
      <c r="D467" s="122">
        <v>0.0024339930898039162</v>
      </c>
      <c r="E467" s="122">
        <v>2.823800153749878</v>
      </c>
      <c r="F467" s="84" t="s">
        <v>2561</v>
      </c>
      <c r="G467" s="84" t="b">
        <v>0</v>
      </c>
      <c r="H467" s="84" t="b">
        <v>0</v>
      </c>
      <c r="I467" s="84" t="b">
        <v>0</v>
      </c>
      <c r="J467" s="84" t="b">
        <v>0</v>
      </c>
      <c r="K467" s="84" t="b">
        <v>0</v>
      </c>
      <c r="L467" s="84" t="b">
        <v>0</v>
      </c>
    </row>
    <row r="468" spans="1:12" ht="15">
      <c r="A468" s="84" t="s">
        <v>3398</v>
      </c>
      <c r="B468" s="84" t="s">
        <v>3271</v>
      </c>
      <c r="C468" s="84">
        <v>2</v>
      </c>
      <c r="D468" s="122">
        <v>0.0024339930898039162</v>
      </c>
      <c r="E468" s="122">
        <v>2.6477088946941967</v>
      </c>
      <c r="F468" s="84" t="s">
        <v>2561</v>
      </c>
      <c r="G468" s="84" t="b">
        <v>0</v>
      </c>
      <c r="H468" s="84" t="b">
        <v>0</v>
      </c>
      <c r="I468" s="84" t="b">
        <v>0</v>
      </c>
      <c r="J468" s="84" t="b">
        <v>0</v>
      </c>
      <c r="K468" s="84" t="b">
        <v>0</v>
      </c>
      <c r="L468" s="84" t="b">
        <v>0</v>
      </c>
    </row>
    <row r="469" spans="1:12" ht="15">
      <c r="A469" s="84" t="s">
        <v>3271</v>
      </c>
      <c r="B469" s="84" t="s">
        <v>3243</v>
      </c>
      <c r="C469" s="84">
        <v>2</v>
      </c>
      <c r="D469" s="122">
        <v>0.0024339930898039162</v>
      </c>
      <c r="E469" s="122">
        <v>2.249768886022159</v>
      </c>
      <c r="F469" s="84" t="s">
        <v>2561</v>
      </c>
      <c r="G469" s="84" t="b">
        <v>0</v>
      </c>
      <c r="H469" s="84" t="b">
        <v>0</v>
      </c>
      <c r="I469" s="84" t="b">
        <v>0</v>
      </c>
      <c r="J469" s="84" t="b">
        <v>0</v>
      </c>
      <c r="K469" s="84" t="b">
        <v>0</v>
      </c>
      <c r="L469" s="84" t="b">
        <v>0</v>
      </c>
    </row>
    <row r="470" spans="1:12" ht="15">
      <c r="A470" s="84" t="s">
        <v>3243</v>
      </c>
      <c r="B470" s="84" t="s">
        <v>3399</v>
      </c>
      <c r="C470" s="84">
        <v>2</v>
      </c>
      <c r="D470" s="122">
        <v>0.0024339930898039162</v>
      </c>
      <c r="E470" s="122">
        <v>2.4258601450778405</v>
      </c>
      <c r="F470" s="84" t="s">
        <v>2561</v>
      </c>
      <c r="G470" s="84" t="b">
        <v>0</v>
      </c>
      <c r="H470" s="84" t="b">
        <v>0</v>
      </c>
      <c r="I470" s="84" t="b">
        <v>0</v>
      </c>
      <c r="J470" s="84" t="b">
        <v>0</v>
      </c>
      <c r="K470" s="84" t="b">
        <v>0</v>
      </c>
      <c r="L470" s="84" t="b">
        <v>0</v>
      </c>
    </row>
    <row r="471" spans="1:12" ht="15">
      <c r="A471" s="84" t="s">
        <v>3399</v>
      </c>
      <c r="B471" s="84" t="s">
        <v>2751</v>
      </c>
      <c r="C471" s="84">
        <v>2</v>
      </c>
      <c r="D471" s="122">
        <v>0.0024339930898039162</v>
      </c>
      <c r="E471" s="122">
        <v>2.3466788990302154</v>
      </c>
      <c r="F471" s="84" t="s">
        <v>2561</v>
      </c>
      <c r="G471" s="84" t="b">
        <v>0</v>
      </c>
      <c r="H471" s="84" t="b">
        <v>0</v>
      </c>
      <c r="I471" s="84" t="b">
        <v>0</v>
      </c>
      <c r="J471" s="84" t="b">
        <v>0</v>
      </c>
      <c r="K471" s="84" t="b">
        <v>0</v>
      </c>
      <c r="L471" s="84" t="b">
        <v>0</v>
      </c>
    </row>
    <row r="472" spans="1:12" ht="15">
      <c r="A472" s="84" t="s">
        <v>2751</v>
      </c>
      <c r="B472" s="84" t="s">
        <v>3243</v>
      </c>
      <c r="C472" s="84">
        <v>2</v>
      </c>
      <c r="D472" s="122">
        <v>0.0024339930898039162</v>
      </c>
      <c r="E472" s="122">
        <v>1.948738890358178</v>
      </c>
      <c r="F472" s="84" t="s">
        <v>2561</v>
      </c>
      <c r="G472" s="84" t="b">
        <v>0</v>
      </c>
      <c r="H472" s="84" t="b">
        <v>0</v>
      </c>
      <c r="I472" s="84" t="b">
        <v>0</v>
      </c>
      <c r="J472" s="84" t="b">
        <v>0</v>
      </c>
      <c r="K472" s="84" t="b">
        <v>0</v>
      </c>
      <c r="L472" s="84" t="b">
        <v>0</v>
      </c>
    </row>
    <row r="473" spans="1:12" ht="15">
      <c r="A473" s="84" t="s">
        <v>3243</v>
      </c>
      <c r="B473" s="84" t="s">
        <v>3400</v>
      </c>
      <c r="C473" s="84">
        <v>2</v>
      </c>
      <c r="D473" s="122">
        <v>0.0024339930898039162</v>
      </c>
      <c r="E473" s="122">
        <v>2.4258601450778405</v>
      </c>
      <c r="F473" s="84" t="s">
        <v>2561</v>
      </c>
      <c r="G473" s="84" t="b">
        <v>0</v>
      </c>
      <c r="H473" s="84" t="b">
        <v>0</v>
      </c>
      <c r="I473" s="84" t="b">
        <v>0</v>
      </c>
      <c r="J473" s="84" t="b">
        <v>0</v>
      </c>
      <c r="K473" s="84" t="b">
        <v>0</v>
      </c>
      <c r="L473" s="84" t="b">
        <v>0</v>
      </c>
    </row>
    <row r="474" spans="1:12" ht="15">
      <c r="A474" s="84" t="s">
        <v>3400</v>
      </c>
      <c r="B474" s="84" t="s">
        <v>3401</v>
      </c>
      <c r="C474" s="84">
        <v>2</v>
      </c>
      <c r="D474" s="122">
        <v>0.0024339930898039162</v>
      </c>
      <c r="E474" s="122">
        <v>2.823800153749878</v>
      </c>
      <c r="F474" s="84" t="s">
        <v>2561</v>
      </c>
      <c r="G474" s="84" t="b">
        <v>0</v>
      </c>
      <c r="H474" s="84" t="b">
        <v>0</v>
      </c>
      <c r="I474" s="84" t="b">
        <v>0</v>
      </c>
      <c r="J474" s="84" t="b">
        <v>0</v>
      </c>
      <c r="K474" s="84" t="b">
        <v>0</v>
      </c>
      <c r="L474" s="84" t="b">
        <v>0</v>
      </c>
    </row>
    <row r="475" spans="1:12" ht="15">
      <c r="A475" s="84" t="s">
        <v>3401</v>
      </c>
      <c r="B475" s="84" t="s">
        <v>3402</v>
      </c>
      <c r="C475" s="84">
        <v>2</v>
      </c>
      <c r="D475" s="122">
        <v>0.0024339930898039162</v>
      </c>
      <c r="E475" s="122">
        <v>2.823800153749878</v>
      </c>
      <c r="F475" s="84" t="s">
        <v>2561</v>
      </c>
      <c r="G475" s="84" t="b">
        <v>0</v>
      </c>
      <c r="H475" s="84" t="b">
        <v>0</v>
      </c>
      <c r="I475" s="84" t="b">
        <v>0</v>
      </c>
      <c r="J475" s="84" t="b">
        <v>0</v>
      </c>
      <c r="K475" s="84" t="b">
        <v>0</v>
      </c>
      <c r="L475" s="84" t="b">
        <v>0</v>
      </c>
    </row>
    <row r="476" spans="1:12" ht="15">
      <c r="A476" s="84" t="s">
        <v>3628</v>
      </c>
      <c r="B476" s="84" t="s">
        <v>3629</v>
      </c>
      <c r="C476" s="84">
        <v>2</v>
      </c>
      <c r="D476" s="122">
        <v>0.002849493428884636</v>
      </c>
      <c r="E476" s="122">
        <v>2.823800153749878</v>
      </c>
      <c r="F476" s="84" t="s">
        <v>2561</v>
      </c>
      <c r="G476" s="84" t="b">
        <v>0</v>
      </c>
      <c r="H476" s="84" t="b">
        <v>0</v>
      </c>
      <c r="I476" s="84" t="b">
        <v>0</v>
      </c>
      <c r="J476" s="84" t="b">
        <v>0</v>
      </c>
      <c r="K476" s="84" t="b">
        <v>0</v>
      </c>
      <c r="L476" s="84" t="b">
        <v>0</v>
      </c>
    </row>
    <row r="477" spans="1:12" ht="15">
      <c r="A477" s="84" t="s">
        <v>2749</v>
      </c>
      <c r="B477" s="84" t="s">
        <v>3168</v>
      </c>
      <c r="C477" s="84">
        <v>2</v>
      </c>
      <c r="D477" s="122">
        <v>0.002849493428884636</v>
      </c>
      <c r="E477" s="122">
        <v>1.869557644310553</v>
      </c>
      <c r="F477" s="84" t="s">
        <v>2561</v>
      </c>
      <c r="G477" s="84" t="b">
        <v>0</v>
      </c>
      <c r="H477" s="84" t="b">
        <v>0</v>
      </c>
      <c r="I477" s="84" t="b">
        <v>0</v>
      </c>
      <c r="J477" s="84" t="b">
        <v>1</v>
      </c>
      <c r="K477" s="84" t="b">
        <v>0</v>
      </c>
      <c r="L477" s="84" t="b">
        <v>0</v>
      </c>
    </row>
    <row r="478" spans="1:12" ht="15">
      <c r="A478" s="84" t="s">
        <v>3272</v>
      </c>
      <c r="B478" s="84" t="s">
        <v>3547</v>
      </c>
      <c r="C478" s="84">
        <v>2</v>
      </c>
      <c r="D478" s="122">
        <v>0.0024339930898039162</v>
      </c>
      <c r="E478" s="122">
        <v>2.5227701580858968</v>
      </c>
      <c r="F478" s="84" t="s">
        <v>2561</v>
      </c>
      <c r="G478" s="84" t="b">
        <v>0</v>
      </c>
      <c r="H478" s="84" t="b">
        <v>1</v>
      </c>
      <c r="I478" s="84" t="b">
        <v>0</v>
      </c>
      <c r="J478" s="84" t="b">
        <v>0</v>
      </c>
      <c r="K478" s="84" t="b">
        <v>1</v>
      </c>
      <c r="L478" s="84" t="b">
        <v>0</v>
      </c>
    </row>
    <row r="479" spans="1:12" ht="15">
      <c r="A479" s="84" t="s">
        <v>3547</v>
      </c>
      <c r="B479" s="84" t="s">
        <v>3548</v>
      </c>
      <c r="C479" s="84">
        <v>2</v>
      </c>
      <c r="D479" s="122">
        <v>0.0024339930898039162</v>
      </c>
      <c r="E479" s="122">
        <v>2.823800153749878</v>
      </c>
      <c r="F479" s="84" t="s">
        <v>2561</v>
      </c>
      <c r="G479" s="84" t="b">
        <v>0</v>
      </c>
      <c r="H479" s="84" t="b">
        <v>1</v>
      </c>
      <c r="I479" s="84" t="b">
        <v>0</v>
      </c>
      <c r="J479" s="84" t="b">
        <v>0</v>
      </c>
      <c r="K479" s="84" t="b">
        <v>0</v>
      </c>
      <c r="L479" s="84" t="b">
        <v>0</v>
      </c>
    </row>
    <row r="480" spans="1:12" ht="15">
      <c r="A480" s="84" t="s">
        <v>3369</v>
      </c>
      <c r="B480" s="84" t="s">
        <v>3535</v>
      </c>
      <c r="C480" s="84">
        <v>2</v>
      </c>
      <c r="D480" s="122">
        <v>0.0024339930898039162</v>
      </c>
      <c r="E480" s="122">
        <v>2.6477088946941967</v>
      </c>
      <c r="F480" s="84" t="s">
        <v>2561</v>
      </c>
      <c r="G480" s="84" t="b">
        <v>0</v>
      </c>
      <c r="H480" s="84" t="b">
        <v>0</v>
      </c>
      <c r="I480" s="84" t="b">
        <v>0</v>
      </c>
      <c r="J480" s="84" t="b">
        <v>0</v>
      </c>
      <c r="K480" s="84" t="b">
        <v>0</v>
      </c>
      <c r="L480" s="84" t="b">
        <v>0</v>
      </c>
    </row>
    <row r="481" spans="1:12" ht="15">
      <c r="A481" s="84" t="s">
        <v>2725</v>
      </c>
      <c r="B481" s="84" t="s">
        <v>2723</v>
      </c>
      <c r="C481" s="84">
        <v>2</v>
      </c>
      <c r="D481" s="122">
        <v>0.0024339930898039162</v>
      </c>
      <c r="E481" s="122">
        <v>1.2705241076127787</v>
      </c>
      <c r="F481" s="84" t="s">
        <v>2561</v>
      </c>
      <c r="G481" s="84" t="b">
        <v>0</v>
      </c>
      <c r="H481" s="84" t="b">
        <v>1</v>
      </c>
      <c r="I481" s="84" t="b">
        <v>0</v>
      </c>
      <c r="J481" s="84" t="b">
        <v>0</v>
      </c>
      <c r="K481" s="84" t="b">
        <v>0</v>
      </c>
      <c r="L481" s="84" t="b">
        <v>0</v>
      </c>
    </row>
    <row r="482" spans="1:12" ht="15">
      <c r="A482" s="84" t="s">
        <v>2723</v>
      </c>
      <c r="B482" s="84" t="s">
        <v>3228</v>
      </c>
      <c r="C482" s="84">
        <v>2</v>
      </c>
      <c r="D482" s="122">
        <v>0.0024339930898039162</v>
      </c>
      <c r="E482" s="122">
        <v>1.568527648646572</v>
      </c>
      <c r="F482" s="84" t="s">
        <v>2561</v>
      </c>
      <c r="G482" s="84" t="b">
        <v>0</v>
      </c>
      <c r="H482" s="84" t="b">
        <v>0</v>
      </c>
      <c r="I482" s="84" t="b">
        <v>0</v>
      </c>
      <c r="J482" s="84" t="b">
        <v>0</v>
      </c>
      <c r="K482" s="84" t="b">
        <v>0</v>
      </c>
      <c r="L482" s="84" t="b">
        <v>0</v>
      </c>
    </row>
    <row r="483" spans="1:12" ht="15">
      <c r="A483" s="84" t="s">
        <v>3228</v>
      </c>
      <c r="B483" s="84" t="s">
        <v>3260</v>
      </c>
      <c r="C483" s="84">
        <v>2</v>
      </c>
      <c r="D483" s="122">
        <v>0.0024339930898039162</v>
      </c>
      <c r="E483" s="122">
        <v>1.948738890358178</v>
      </c>
      <c r="F483" s="84" t="s">
        <v>2561</v>
      </c>
      <c r="G483" s="84" t="b">
        <v>0</v>
      </c>
      <c r="H483" s="84" t="b">
        <v>0</v>
      </c>
      <c r="I483" s="84" t="b">
        <v>0</v>
      </c>
      <c r="J483" s="84" t="b">
        <v>0</v>
      </c>
      <c r="K483" s="84" t="b">
        <v>0</v>
      </c>
      <c r="L483" s="84" t="b">
        <v>0</v>
      </c>
    </row>
    <row r="484" spans="1:12" ht="15">
      <c r="A484" s="84" t="s">
        <v>2747</v>
      </c>
      <c r="B484" s="84" t="s">
        <v>3551</v>
      </c>
      <c r="C484" s="84">
        <v>2</v>
      </c>
      <c r="D484" s="122">
        <v>0.0024339930898039162</v>
      </c>
      <c r="E484" s="122">
        <v>2.6477088946941967</v>
      </c>
      <c r="F484" s="84" t="s">
        <v>2561</v>
      </c>
      <c r="G484" s="84" t="b">
        <v>0</v>
      </c>
      <c r="H484" s="84" t="b">
        <v>0</v>
      </c>
      <c r="I484" s="84" t="b">
        <v>0</v>
      </c>
      <c r="J484" s="84" t="b">
        <v>0</v>
      </c>
      <c r="K484" s="84" t="b">
        <v>0</v>
      </c>
      <c r="L484" s="84" t="b">
        <v>0</v>
      </c>
    </row>
    <row r="485" spans="1:12" ht="15">
      <c r="A485" s="84" t="s">
        <v>2668</v>
      </c>
      <c r="B485" s="84" t="s">
        <v>2717</v>
      </c>
      <c r="C485" s="84">
        <v>2</v>
      </c>
      <c r="D485" s="122">
        <v>0.0024339930898039162</v>
      </c>
      <c r="E485" s="122">
        <v>2.823800153749878</v>
      </c>
      <c r="F485" s="84" t="s">
        <v>2561</v>
      </c>
      <c r="G485" s="84" t="b">
        <v>0</v>
      </c>
      <c r="H485" s="84" t="b">
        <v>0</v>
      </c>
      <c r="I485" s="84" t="b">
        <v>0</v>
      </c>
      <c r="J485" s="84" t="b">
        <v>0</v>
      </c>
      <c r="K485" s="84" t="b">
        <v>0</v>
      </c>
      <c r="L485" s="84" t="b">
        <v>0</v>
      </c>
    </row>
    <row r="486" spans="1:12" ht="15">
      <c r="A486" s="84" t="s">
        <v>3527</v>
      </c>
      <c r="B486" s="84" t="s">
        <v>2765</v>
      </c>
      <c r="C486" s="84">
        <v>2</v>
      </c>
      <c r="D486" s="122">
        <v>0.0024339930898039162</v>
      </c>
      <c r="E486" s="122">
        <v>2.1705876399745345</v>
      </c>
      <c r="F486" s="84" t="s">
        <v>2561</v>
      </c>
      <c r="G486" s="84" t="b">
        <v>0</v>
      </c>
      <c r="H486" s="84" t="b">
        <v>0</v>
      </c>
      <c r="I486" s="84" t="b">
        <v>0</v>
      </c>
      <c r="J486" s="84" t="b">
        <v>0</v>
      </c>
      <c r="K486" s="84" t="b">
        <v>0</v>
      </c>
      <c r="L486" s="84" t="b">
        <v>0</v>
      </c>
    </row>
    <row r="487" spans="1:12" ht="15">
      <c r="A487" s="84" t="s">
        <v>2749</v>
      </c>
      <c r="B487" s="84" t="s">
        <v>3195</v>
      </c>
      <c r="C487" s="84">
        <v>2</v>
      </c>
      <c r="D487" s="122">
        <v>0.0024339930898039162</v>
      </c>
      <c r="E487" s="122">
        <v>1.693466385254872</v>
      </c>
      <c r="F487" s="84" t="s">
        <v>2561</v>
      </c>
      <c r="G487" s="84" t="b">
        <v>0</v>
      </c>
      <c r="H487" s="84" t="b">
        <v>0</v>
      </c>
      <c r="I487" s="84" t="b">
        <v>0</v>
      </c>
      <c r="J487" s="84" t="b">
        <v>0</v>
      </c>
      <c r="K487" s="84" t="b">
        <v>0</v>
      </c>
      <c r="L487" s="84" t="b">
        <v>0</v>
      </c>
    </row>
    <row r="488" spans="1:12" ht="15">
      <c r="A488" s="84" t="s">
        <v>3218</v>
      </c>
      <c r="B488" s="84" t="s">
        <v>3323</v>
      </c>
      <c r="C488" s="84">
        <v>2</v>
      </c>
      <c r="D488" s="122">
        <v>0.0024339930898039162</v>
      </c>
      <c r="E488" s="122">
        <v>2.1705876399745345</v>
      </c>
      <c r="F488" s="84" t="s">
        <v>2561</v>
      </c>
      <c r="G488" s="84" t="b">
        <v>0</v>
      </c>
      <c r="H488" s="84" t="b">
        <v>0</v>
      </c>
      <c r="I488" s="84" t="b">
        <v>0</v>
      </c>
      <c r="J488" s="84" t="b">
        <v>0</v>
      </c>
      <c r="K488" s="84" t="b">
        <v>0</v>
      </c>
      <c r="L488" s="84" t="b">
        <v>0</v>
      </c>
    </row>
    <row r="489" spans="1:12" ht="15">
      <c r="A489" s="84" t="s">
        <v>3323</v>
      </c>
      <c r="B489" s="84" t="s">
        <v>3324</v>
      </c>
      <c r="C489" s="84">
        <v>2</v>
      </c>
      <c r="D489" s="122">
        <v>0.0024339930898039162</v>
      </c>
      <c r="E489" s="122">
        <v>2.4716176356385153</v>
      </c>
      <c r="F489" s="84" t="s">
        <v>2561</v>
      </c>
      <c r="G489" s="84" t="b">
        <v>0</v>
      </c>
      <c r="H489" s="84" t="b">
        <v>0</v>
      </c>
      <c r="I489" s="84" t="b">
        <v>0</v>
      </c>
      <c r="J489" s="84" t="b">
        <v>0</v>
      </c>
      <c r="K489" s="84" t="b">
        <v>0</v>
      </c>
      <c r="L489" s="84" t="b">
        <v>0</v>
      </c>
    </row>
    <row r="490" spans="1:12" ht="15">
      <c r="A490" s="84" t="s">
        <v>3324</v>
      </c>
      <c r="B490" s="84" t="s">
        <v>3276</v>
      </c>
      <c r="C490" s="84">
        <v>2</v>
      </c>
      <c r="D490" s="122">
        <v>0.0024339930898039162</v>
      </c>
      <c r="E490" s="122">
        <v>2.3466788990302154</v>
      </c>
      <c r="F490" s="84" t="s">
        <v>2561</v>
      </c>
      <c r="G490" s="84" t="b">
        <v>0</v>
      </c>
      <c r="H490" s="84" t="b">
        <v>0</v>
      </c>
      <c r="I490" s="84" t="b">
        <v>0</v>
      </c>
      <c r="J490" s="84" t="b">
        <v>1</v>
      </c>
      <c r="K490" s="84" t="b">
        <v>0</v>
      </c>
      <c r="L490" s="84" t="b">
        <v>0</v>
      </c>
    </row>
    <row r="491" spans="1:12" ht="15">
      <c r="A491" s="84" t="s">
        <v>3209</v>
      </c>
      <c r="B491" s="84" t="s">
        <v>2720</v>
      </c>
      <c r="C491" s="84">
        <v>2</v>
      </c>
      <c r="D491" s="122">
        <v>0.0024339930898039162</v>
      </c>
      <c r="E491" s="122">
        <v>1.0244596042962963</v>
      </c>
      <c r="F491" s="84" t="s">
        <v>2561</v>
      </c>
      <c r="G491" s="84" t="b">
        <v>1</v>
      </c>
      <c r="H491" s="84" t="b">
        <v>0</v>
      </c>
      <c r="I491" s="84" t="b">
        <v>0</v>
      </c>
      <c r="J491" s="84" t="b">
        <v>0</v>
      </c>
      <c r="K491" s="84" t="b">
        <v>0</v>
      </c>
      <c r="L491" s="84" t="b">
        <v>0</v>
      </c>
    </row>
    <row r="492" spans="1:12" ht="15">
      <c r="A492" s="84" t="s">
        <v>3274</v>
      </c>
      <c r="B492" s="84" t="s">
        <v>2720</v>
      </c>
      <c r="C492" s="84">
        <v>2</v>
      </c>
      <c r="D492" s="122">
        <v>0.0024339930898039162</v>
      </c>
      <c r="E492" s="122">
        <v>1.2674976529825908</v>
      </c>
      <c r="F492" s="84" t="s">
        <v>2561</v>
      </c>
      <c r="G492" s="84" t="b">
        <v>1</v>
      </c>
      <c r="H492" s="84" t="b">
        <v>0</v>
      </c>
      <c r="I492" s="84" t="b">
        <v>0</v>
      </c>
      <c r="J492" s="84" t="b">
        <v>0</v>
      </c>
      <c r="K492" s="84" t="b">
        <v>0</v>
      </c>
      <c r="L492" s="84" t="b">
        <v>0</v>
      </c>
    </row>
    <row r="493" spans="1:12" ht="15">
      <c r="A493" s="84" t="s">
        <v>3517</v>
      </c>
      <c r="B493" s="84" t="s">
        <v>3360</v>
      </c>
      <c r="C493" s="84">
        <v>2</v>
      </c>
      <c r="D493" s="122">
        <v>0.0024339930898039162</v>
      </c>
      <c r="E493" s="122">
        <v>2.823800153749878</v>
      </c>
      <c r="F493" s="84" t="s">
        <v>2561</v>
      </c>
      <c r="G493" s="84" t="b">
        <v>0</v>
      </c>
      <c r="H493" s="84" t="b">
        <v>0</v>
      </c>
      <c r="I493" s="84" t="b">
        <v>0</v>
      </c>
      <c r="J493" s="84" t="b">
        <v>0</v>
      </c>
      <c r="K493" s="84" t="b">
        <v>0</v>
      </c>
      <c r="L493" s="84" t="b">
        <v>0</v>
      </c>
    </row>
    <row r="494" spans="1:12" ht="15">
      <c r="A494" s="84" t="s">
        <v>3278</v>
      </c>
      <c r="B494" s="84" t="s">
        <v>3421</v>
      </c>
      <c r="C494" s="84">
        <v>2</v>
      </c>
      <c r="D494" s="122">
        <v>0.0024339930898039162</v>
      </c>
      <c r="E494" s="122">
        <v>2.5227701580858968</v>
      </c>
      <c r="F494" s="84" t="s">
        <v>2561</v>
      </c>
      <c r="G494" s="84" t="b">
        <v>0</v>
      </c>
      <c r="H494" s="84" t="b">
        <v>0</v>
      </c>
      <c r="I494" s="84" t="b">
        <v>0</v>
      </c>
      <c r="J494" s="84" t="b">
        <v>1</v>
      </c>
      <c r="K494" s="84" t="b">
        <v>0</v>
      </c>
      <c r="L494" s="84" t="b">
        <v>0</v>
      </c>
    </row>
    <row r="495" spans="1:12" ht="15">
      <c r="A495" s="84" t="s">
        <v>3421</v>
      </c>
      <c r="B495" s="84" t="s">
        <v>3279</v>
      </c>
      <c r="C495" s="84">
        <v>2</v>
      </c>
      <c r="D495" s="122">
        <v>0.0024339930898039162</v>
      </c>
      <c r="E495" s="122">
        <v>2.5227701580858968</v>
      </c>
      <c r="F495" s="84" t="s">
        <v>2561</v>
      </c>
      <c r="G495" s="84" t="b">
        <v>1</v>
      </c>
      <c r="H495" s="84" t="b">
        <v>0</v>
      </c>
      <c r="I495" s="84" t="b">
        <v>0</v>
      </c>
      <c r="J495" s="84" t="b">
        <v>0</v>
      </c>
      <c r="K495" s="84" t="b">
        <v>0</v>
      </c>
      <c r="L495" s="84" t="b">
        <v>0</v>
      </c>
    </row>
    <row r="496" spans="1:12" ht="15">
      <c r="A496" s="84" t="s">
        <v>3279</v>
      </c>
      <c r="B496" s="84" t="s">
        <v>3199</v>
      </c>
      <c r="C496" s="84">
        <v>2</v>
      </c>
      <c r="D496" s="122">
        <v>0.0024339930898039162</v>
      </c>
      <c r="E496" s="122">
        <v>1.9207101667579343</v>
      </c>
      <c r="F496" s="84" t="s">
        <v>2561</v>
      </c>
      <c r="G496" s="84" t="b">
        <v>0</v>
      </c>
      <c r="H496" s="84" t="b">
        <v>0</v>
      </c>
      <c r="I496" s="84" t="b">
        <v>0</v>
      </c>
      <c r="J496" s="84" t="b">
        <v>0</v>
      </c>
      <c r="K496" s="84" t="b">
        <v>0</v>
      </c>
      <c r="L496" s="84" t="b">
        <v>0</v>
      </c>
    </row>
    <row r="497" spans="1:12" ht="15">
      <c r="A497" s="84" t="s">
        <v>3277</v>
      </c>
      <c r="B497" s="84" t="s">
        <v>3276</v>
      </c>
      <c r="C497" s="84">
        <v>2</v>
      </c>
      <c r="D497" s="122">
        <v>0.0024339930898039162</v>
      </c>
      <c r="E497" s="122">
        <v>2.3466788990302154</v>
      </c>
      <c r="F497" s="84" t="s">
        <v>2561</v>
      </c>
      <c r="G497" s="84" t="b">
        <v>0</v>
      </c>
      <c r="H497" s="84" t="b">
        <v>0</v>
      </c>
      <c r="I497" s="84" t="b">
        <v>0</v>
      </c>
      <c r="J497" s="84" t="b">
        <v>1</v>
      </c>
      <c r="K497" s="84" t="b">
        <v>0</v>
      </c>
      <c r="L497" s="84" t="b">
        <v>0</v>
      </c>
    </row>
    <row r="498" spans="1:12" ht="15">
      <c r="A498" s="84" t="s">
        <v>3511</v>
      </c>
      <c r="B498" s="84" t="s">
        <v>3512</v>
      </c>
      <c r="C498" s="84">
        <v>2</v>
      </c>
      <c r="D498" s="122">
        <v>0.0024339930898039162</v>
      </c>
      <c r="E498" s="122">
        <v>2.823800153749878</v>
      </c>
      <c r="F498" s="84" t="s">
        <v>2561</v>
      </c>
      <c r="G498" s="84" t="b">
        <v>1</v>
      </c>
      <c r="H498" s="84" t="b">
        <v>0</v>
      </c>
      <c r="I498" s="84" t="b">
        <v>0</v>
      </c>
      <c r="J498" s="84" t="b">
        <v>0</v>
      </c>
      <c r="K498" s="84" t="b">
        <v>1</v>
      </c>
      <c r="L498" s="84" t="b">
        <v>0</v>
      </c>
    </row>
    <row r="499" spans="1:12" ht="15">
      <c r="A499" s="84" t="s">
        <v>3512</v>
      </c>
      <c r="B499" s="84" t="s">
        <v>3354</v>
      </c>
      <c r="C499" s="84">
        <v>2</v>
      </c>
      <c r="D499" s="122">
        <v>0.0024339930898039162</v>
      </c>
      <c r="E499" s="122">
        <v>2.6477088946941967</v>
      </c>
      <c r="F499" s="84" t="s">
        <v>2561</v>
      </c>
      <c r="G499" s="84" t="b">
        <v>0</v>
      </c>
      <c r="H499" s="84" t="b">
        <v>1</v>
      </c>
      <c r="I499" s="84" t="b">
        <v>0</v>
      </c>
      <c r="J499" s="84" t="b">
        <v>0</v>
      </c>
      <c r="K499" s="84" t="b">
        <v>0</v>
      </c>
      <c r="L499" s="84" t="b">
        <v>0</v>
      </c>
    </row>
    <row r="500" spans="1:12" ht="15">
      <c r="A500" s="84" t="s">
        <v>3354</v>
      </c>
      <c r="B500" s="84" t="s">
        <v>3355</v>
      </c>
      <c r="C500" s="84">
        <v>2</v>
      </c>
      <c r="D500" s="122">
        <v>0.0024339930898039162</v>
      </c>
      <c r="E500" s="122">
        <v>2.6477088946941967</v>
      </c>
      <c r="F500" s="84" t="s">
        <v>2561</v>
      </c>
      <c r="G500" s="84" t="b">
        <v>0</v>
      </c>
      <c r="H500" s="84" t="b">
        <v>0</v>
      </c>
      <c r="I500" s="84" t="b">
        <v>0</v>
      </c>
      <c r="J500" s="84" t="b">
        <v>0</v>
      </c>
      <c r="K500" s="84" t="b">
        <v>0</v>
      </c>
      <c r="L500" s="84" t="b">
        <v>0</v>
      </c>
    </row>
    <row r="501" spans="1:12" ht="15">
      <c r="A501" s="84" t="s">
        <v>3355</v>
      </c>
      <c r="B501" s="84" t="s">
        <v>3513</v>
      </c>
      <c r="C501" s="84">
        <v>2</v>
      </c>
      <c r="D501" s="122">
        <v>0.0024339930898039162</v>
      </c>
      <c r="E501" s="122">
        <v>2.823800153749878</v>
      </c>
      <c r="F501" s="84" t="s">
        <v>2561</v>
      </c>
      <c r="G501" s="84" t="b">
        <v>0</v>
      </c>
      <c r="H501" s="84" t="b">
        <v>0</v>
      </c>
      <c r="I501" s="84" t="b">
        <v>0</v>
      </c>
      <c r="J501" s="84" t="b">
        <v>0</v>
      </c>
      <c r="K501" s="84" t="b">
        <v>0</v>
      </c>
      <c r="L501" s="84" t="b">
        <v>0</v>
      </c>
    </row>
    <row r="502" spans="1:12" ht="15">
      <c r="A502" s="84" t="s">
        <v>3513</v>
      </c>
      <c r="B502" s="84" t="s">
        <v>3514</v>
      </c>
      <c r="C502" s="84">
        <v>2</v>
      </c>
      <c r="D502" s="122">
        <v>0.0024339930898039162</v>
      </c>
      <c r="E502" s="122">
        <v>2.823800153749878</v>
      </c>
      <c r="F502" s="84" t="s">
        <v>2561</v>
      </c>
      <c r="G502" s="84" t="b">
        <v>0</v>
      </c>
      <c r="H502" s="84" t="b">
        <v>0</v>
      </c>
      <c r="I502" s="84" t="b">
        <v>0</v>
      </c>
      <c r="J502" s="84" t="b">
        <v>1</v>
      </c>
      <c r="K502" s="84" t="b">
        <v>0</v>
      </c>
      <c r="L502" s="84" t="b">
        <v>0</v>
      </c>
    </row>
    <row r="503" spans="1:12" ht="15">
      <c r="A503" s="84" t="s">
        <v>3514</v>
      </c>
      <c r="B503" s="84" t="s">
        <v>3210</v>
      </c>
      <c r="C503" s="84">
        <v>2</v>
      </c>
      <c r="D503" s="122">
        <v>0.0024339930898039162</v>
      </c>
      <c r="E503" s="122">
        <v>2.2797321093996024</v>
      </c>
      <c r="F503" s="84" t="s">
        <v>2561</v>
      </c>
      <c r="G503" s="84" t="b">
        <v>1</v>
      </c>
      <c r="H503" s="84" t="b">
        <v>0</v>
      </c>
      <c r="I503" s="84" t="b">
        <v>0</v>
      </c>
      <c r="J503" s="84" t="b">
        <v>1</v>
      </c>
      <c r="K503" s="84" t="b">
        <v>0</v>
      </c>
      <c r="L503" s="84" t="b">
        <v>0</v>
      </c>
    </row>
    <row r="504" spans="1:12" ht="15">
      <c r="A504" s="84" t="s">
        <v>3210</v>
      </c>
      <c r="B504" s="84" t="s">
        <v>3515</v>
      </c>
      <c r="C504" s="84">
        <v>2</v>
      </c>
      <c r="D504" s="122">
        <v>0.0024339930898039162</v>
      </c>
      <c r="E504" s="122">
        <v>2.2797321093996024</v>
      </c>
      <c r="F504" s="84" t="s">
        <v>2561</v>
      </c>
      <c r="G504" s="84" t="b">
        <v>1</v>
      </c>
      <c r="H504" s="84" t="b">
        <v>0</v>
      </c>
      <c r="I504" s="84" t="b">
        <v>0</v>
      </c>
      <c r="J504" s="84" t="b">
        <v>0</v>
      </c>
      <c r="K504" s="84" t="b">
        <v>0</v>
      </c>
      <c r="L504" s="84" t="b">
        <v>0</v>
      </c>
    </row>
    <row r="505" spans="1:12" ht="15">
      <c r="A505" s="84" t="s">
        <v>3515</v>
      </c>
      <c r="B505" s="84" t="s">
        <v>3189</v>
      </c>
      <c r="C505" s="84">
        <v>2</v>
      </c>
      <c r="D505" s="122">
        <v>0.0024339930898039162</v>
      </c>
      <c r="E505" s="122">
        <v>2.2217401624219155</v>
      </c>
      <c r="F505" s="84" t="s">
        <v>2561</v>
      </c>
      <c r="G505" s="84" t="b">
        <v>0</v>
      </c>
      <c r="H505" s="84" t="b">
        <v>0</v>
      </c>
      <c r="I505" s="84" t="b">
        <v>0</v>
      </c>
      <c r="J505" s="84" t="b">
        <v>0</v>
      </c>
      <c r="K505" s="84" t="b">
        <v>0</v>
      </c>
      <c r="L505" s="84" t="b">
        <v>0</v>
      </c>
    </row>
    <row r="506" spans="1:12" ht="15">
      <c r="A506" s="84" t="s">
        <v>2723</v>
      </c>
      <c r="B506" s="84" t="s">
        <v>343</v>
      </c>
      <c r="C506" s="84">
        <v>2</v>
      </c>
      <c r="D506" s="122">
        <v>0.0024339930898039162</v>
      </c>
      <c r="E506" s="122">
        <v>0.9153151348712283</v>
      </c>
      <c r="F506" s="84" t="s">
        <v>2561</v>
      </c>
      <c r="G506" s="84" t="b">
        <v>0</v>
      </c>
      <c r="H506" s="84" t="b">
        <v>0</v>
      </c>
      <c r="I506" s="84" t="b">
        <v>0</v>
      </c>
      <c r="J506" s="84" t="b">
        <v>0</v>
      </c>
      <c r="K506" s="84" t="b">
        <v>0</v>
      </c>
      <c r="L506" s="84" t="b">
        <v>0</v>
      </c>
    </row>
    <row r="507" spans="1:12" ht="15">
      <c r="A507" s="84" t="s">
        <v>343</v>
      </c>
      <c r="B507" s="84" t="s">
        <v>3356</v>
      </c>
      <c r="C507" s="84">
        <v>2</v>
      </c>
      <c r="D507" s="122">
        <v>0.0024339930898039162</v>
      </c>
      <c r="E507" s="122">
        <v>1.5173751261991906</v>
      </c>
      <c r="F507" s="84" t="s">
        <v>2561</v>
      </c>
      <c r="G507" s="84" t="b">
        <v>0</v>
      </c>
      <c r="H507" s="84" t="b">
        <v>0</v>
      </c>
      <c r="I507" s="84" t="b">
        <v>0</v>
      </c>
      <c r="J507" s="84" t="b">
        <v>0</v>
      </c>
      <c r="K507" s="84" t="b">
        <v>0</v>
      </c>
      <c r="L507" s="84" t="b">
        <v>0</v>
      </c>
    </row>
    <row r="508" spans="1:12" ht="15">
      <c r="A508" s="84" t="s">
        <v>3183</v>
      </c>
      <c r="B508" s="84" t="s">
        <v>3246</v>
      </c>
      <c r="C508" s="84">
        <v>2</v>
      </c>
      <c r="D508" s="122">
        <v>0.0024339930898039162</v>
      </c>
      <c r="E508" s="122">
        <v>2.5227701580858968</v>
      </c>
      <c r="F508" s="84" t="s">
        <v>2561</v>
      </c>
      <c r="G508" s="84" t="b">
        <v>0</v>
      </c>
      <c r="H508" s="84" t="b">
        <v>0</v>
      </c>
      <c r="I508" s="84" t="b">
        <v>0</v>
      </c>
      <c r="J508" s="84" t="b">
        <v>0</v>
      </c>
      <c r="K508" s="84" t="b">
        <v>0</v>
      </c>
      <c r="L508" s="84" t="b">
        <v>0</v>
      </c>
    </row>
    <row r="509" spans="1:12" ht="15">
      <c r="A509" s="84" t="s">
        <v>3246</v>
      </c>
      <c r="B509" s="84" t="s">
        <v>3353</v>
      </c>
      <c r="C509" s="84">
        <v>2</v>
      </c>
      <c r="D509" s="122">
        <v>0.0024339930898039162</v>
      </c>
      <c r="E509" s="122">
        <v>2.3466788990302154</v>
      </c>
      <c r="F509" s="84" t="s">
        <v>2561</v>
      </c>
      <c r="G509" s="84" t="b">
        <v>0</v>
      </c>
      <c r="H509" s="84" t="b">
        <v>0</v>
      </c>
      <c r="I509" s="84" t="b">
        <v>0</v>
      </c>
      <c r="J509" s="84" t="b">
        <v>0</v>
      </c>
      <c r="K509" s="84" t="b">
        <v>0</v>
      </c>
      <c r="L509" s="84" t="b">
        <v>0</v>
      </c>
    </row>
    <row r="510" spans="1:12" ht="15">
      <c r="A510" s="84" t="s">
        <v>3353</v>
      </c>
      <c r="B510" s="84" t="s">
        <v>3507</v>
      </c>
      <c r="C510" s="84">
        <v>2</v>
      </c>
      <c r="D510" s="122">
        <v>0.0024339930898039162</v>
      </c>
      <c r="E510" s="122">
        <v>2.6477088946941967</v>
      </c>
      <c r="F510" s="84" t="s">
        <v>2561</v>
      </c>
      <c r="G510" s="84" t="b">
        <v>0</v>
      </c>
      <c r="H510" s="84" t="b">
        <v>0</v>
      </c>
      <c r="I510" s="84" t="b">
        <v>0</v>
      </c>
      <c r="J510" s="84" t="b">
        <v>0</v>
      </c>
      <c r="K510" s="84" t="b">
        <v>0</v>
      </c>
      <c r="L510" s="84" t="b">
        <v>0</v>
      </c>
    </row>
    <row r="511" spans="1:12" ht="15">
      <c r="A511" s="84" t="s">
        <v>3507</v>
      </c>
      <c r="B511" s="84" t="s">
        <v>3508</v>
      </c>
      <c r="C511" s="84">
        <v>2</v>
      </c>
      <c r="D511" s="122">
        <v>0.0024339930898039162</v>
      </c>
      <c r="E511" s="122">
        <v>2.823800153749878</v>
      </c>
      <c r="F511" s="84" t="s">
        <v>2561</v>
      </c>
      <c r="G511" s="84" t="b">
        <v>0</v>
      </c>
      <c r="H511" s="84" t="b">
        <v>0</v>
      </c>
      <c r="I511" s="84" t="b">
        <v>0</v>
      </c>
      <c r="J511" s="84" t="b">
        <v>0</v>
      </c>
      <c r="K511" s="84" t="b">
        <v>0</v>
      </c>
      <c r="L511" s="84" t="b">
        <v>0</v>
      </c>
    </row>
    <row r="512" spans="1:12" ht="15">
      <c r="A512" s="84" t="s">
        <v>3508</v>
      </c>
      <c r="B512" s="84" t="s">
        <v>3220</v>
      </c>
      <c r="C512" s="84">
        <v>2</v>
      </c>
      <c r="D512" s="122">
        <v>0.0024339930898039162</v>
      </c>
      <c r="E512" s="122">
        <v>2.6477088946941967</v>
      </c>
      <c r="F512" s="84" t="s">
        <v>2561</v>
      </c>
      <c r="G512" s="84" t="b">
        <v>0</v>
      </c>
      <c r="H512" s="84" t="b">
        <v>0</v>
      </c>
      <c r="I512" s="84" t="b">
        <v>0</v>
      </c>
      <c r="J512" s="84" t="b">
        <v>0</v>
      </c>
      <c r="K512" s="84" t="b">
        <v>0</v>
      </c>
      <c r="L512" s="84" t="b">
        <v>0</v>
      </c>
    </row>
    <row r="513" spans="1:12" ht="15">
      <c r="A513" s="84" t="s">
        <v>3220</v>
      </c>
      <c r="B513" s="84" t="s">
        <v>3509</v>
      </c>
      <c r="C513" s="84">
        <v>2</v>
      </c>
      <c r="D513" s="122">
        <v>0.0024339930898039162</v>
      </c>
      <c r="E513" s="122">
        <v>2.6477088946941967</v>
      </c>
      <c r="F513" s="84" t="s">
        <v>2561</v>
      </c>
      <c r="G513" s="84" t="b">
        <v>0</v>
      </c>
      <c r="H513" s="84" t="b">
        <v>0</v>
      </c>
      <c r="I513" s="84" t="b">
        <v>0</v>
      </c>
      <c r="J513" s="84" t="b">
        <v>0</v>
      </c>
      <c r="K513" s="84" t="b">
        <v>0</v>
      </c>
      <c r="L513" s="84" t="b">
        <v>0</v>
      </c>
    </row>
    <row r="514" spans="1:12" ht="15">
      <c r="A514" s="84" t="s">
        <v>3501</v>
      </c>
      <c r="B514" s="84" t="s">
        <v>3212</v>
      </c>
      <c r="C514" s="84">
        <v>2</v>
      </c>
      <c r="D514" s="122">
        <v>0.0024339930898039162</v>
      </c>
      <c r="E514" s="122">
        <v>2.2797321093996024</v>
      </c>
      <c r="F514" s="84" t="s">
        <v>2561</v>
      </c>
      <c r="G514" s="84" t="b">
        <v>0</v>
      </c>
      <c r="H514" s="84" t="b">
        <v>0</v>
      </c>
      <c r="I514" s="84" t="b">
        <v>0</v>
      </c>
      <c r="J514" s="84" t="b">
        <v>0</v>
      </c>
      <c r="K514" s="84" t="b">
        <v>0</v>
      </c>
      <c r="L514" s="84" t="b">
        <v>0</v>
      </c>
    </row>
    <row r="515" spans="1:12" ht="15">
      <c r="A515" s="84" t="s">
        <v>3494</v>
      </c>
      <c r="B515" s="84" t="s">
        <v>3495</v>
      </c>
      <c r="C515" s="84">
        <v>2</v>
      </c>
      <c r="D515" s="122">
        <v>0.0024339930898039162</v>
      </c>
      <c r="E515" s="122">
        <v>2.823800153749878</v>
      </c>
      <c r="F515" s="84" t="s">
        <v>2561</v>
      </c>
      <c r="G515" s="84" t="b">
        <v>0</v>
      </c>
      <c r="H515" s="84" t="b">
        <v>0</v>
      </c>
      <c r="I515" s="84" t="b">
        <v>0</v>
      </c>
      <c r="J515" s="84" t="b">
        <v>0</v>
      </c>
      <c r="K515" s="84" t="b">
        <v>0</v>
      </c>
      <c r="L515" s="84" t="b">
        <v>0</v>
      </c>
    </row>
    <row r="516" spans="1:12" ht="15">
      <c r="A516" s="84" t="s">
        <v>3495</v>
      </c>
      <c r="B516" s="84" t="s">
        <v>3496</v>
      </c>
      <c r="C516" s="84">
        <v>2</v>
      </c>
      <c r="D516" s="122">
        <v>0.0024339930898039162</v>
      </c>
      <c r="E516" s="122">
        <v>2.823800153749878</v>
      </c>
      <c r="F516" s="84" t="s">
        <v>2561</v>
      </c>
      <c r="G516" s="84" t="b">
        <v>0</v>
      </c>
      <c r="H516" s="84" t="b">
        <v>0</v>
      </c>
      <c r="I516" s="84" t="b">
        <v>0</v>
      </c>
      <c r="J516" s="84" t="b">
        <v>0</v>
      </c>
      <c r="K516" s="84" t="b">
        <v>0</v>
      </c>
      <c r="L516" s="84" t="b">
        <v>0</v>
      </c>
    </row>
    <row r="517" spans="1:12" ht="15">
      <c r="A517" s="84" t="s">
        <v>3496</v>
      </c>
      <c r="B517" s="84" t="s">
        <v>2763</v>
      </c>
      <c r="C517" s="84">
        <v>2</v>
      </c>
      <c r="D517" s="122">
        <v>0.0024339930898039162</v>
      </c>
      <c r="E517" s="122">
        <v>2.1248301494138593</v>
      </c>
      <c r="F517" s="84" t="s">
        <v>2561</v>
      </c>
      <c r="G517" s="84" t="b">
        <v>0</v>
      </c>
      <c r="H517" s="84" t="b">
        <v>0</v>
      </c>
      <c r="I517" s="84" t="b">
        <v>0</v>
      </c>
      <c r="J517" s="84" t="b">
        <v>0</v>
      </c>
      <c r="K517" s="84" t="b">
        <v>0</v>
      </c>
      <c r="L517" s="84" t="b">
        <v>0</v>
      </c>
    </row>
    <row r="518" spans="1:12" ht="15">
      <c r="A518" s="84" t="s">
        <v>2763</v>
      </c>
      <c r="B518" s="84" t="s">
        <v>3216</v>
      </c>
      <c r="C518" s="84">
        <v>2</v>
      </c>
      <c r="D518" s="122">
        <v>0.0024339930898039162</v>
      </c>
      <c r="E518" s="122">
        <v>1.7268901407418216</v>
      </c>
      <c r="F518" s="84" t="s">
        <v>2561</v>
      </c>
      <c r="G518" s="84" t="b">
        <v>0</v>
      </c>
      <c r="H518" s="84" t="b">
        <v>0</v>
      </c>
      <c r="I518" s="84" t="b">
        <v>0</v>
      </c>
      <c r="J518" s="84" t="b">
        <v>0</v>
      </c>
      <c r="K518" s="84" t="b">
        <v>0</v>
      </c>
      <c r="L518" s="84" t="b">
        <v>0</v>
      </c>
    </row>
    <row r="519" spans="1:12" ht="15">
      <c r="A519" s="84" t="s">
        <v>3216</v>
      </c>
      <c r="B519" s="84" t="s">
        <v>3497</v>
      </c>
      <c r="C519" s="84">
        <v>2</v>
      </c>
      <c r="D519" s="122">
        <v>0.0024339930898039162</v>
      </c>
      <c r="E519" s="122">
        <v>2.4258601450778405</v>
      </c>
      <c r="F519" s="84" t="s">
        <v>2561</v>
      </c>
      <c r="G519" s="84" t="b">
        <v>0</v>
      </c>
      <c r="H519" s="84" t="b">
        <v>0</v>
      </c>
      <c r="I519" s="84" t="b">
        <v>0</v>
      </c>
      <c r="J519" s="84" t="b">
        <v>0</v>
      </c>
      <c r="K519" s="84" t="b">
        <v>0</v>
      </c>
      <c r="L519" s="84" t="b">
        <v>0</v>
      </c>
    </row>
    <row r="520" spans="1:12" ht="15">
      <c r="A520" s="84" t="s">
        <v>3497</v>
      </c>
      <c r="B520" s="84" t="s">
        <v>3498</v>
      </c>
      <c r="C520" s="84">
        <v>2</v>
      </c>
      <c r="D520" s="122">
        <v>0.0024339930898039162</v>
      </c>
      <c r="E520" s="122">
        <v>2.823800153749878</v>
      </c>
      <c r="F520" s="84" t="s">
        <v>2561</v>
      </c>
      <c r="G520" s="84" t="b">
        <v>0</v>
      </c>
      <c r="H520" s="84" t="b">
        <v>0</v>
      </c>
      <c r="I520" s="84" t="b">
        <v>0</v>
      </c>
      <c r="J520" s="84" t="b">
        <v>0</v>
      </c>
      <c r="K520" s="84" t="b">
        <v>0</v>
      </c>
      <c r="L520" s="84" t="b">
        <v>0</v>
      </c>
    </row>
    <row r="521" spans="1:12" ht="15">
      <c r="A521" s="84" t="s">
        <v>3498</v>
      </c>
      <c r="B521" s="84" t="s">
        <v>3499</v>
      </c>
      <c r="C521" s="84">
        <v>2</v>
      </c>
      <c r="D521" s="122">
        <v>0.0024339930898039162</v>
      </c>
      <c r="E521" s="122">
        <v>2.823800153749878</v>
      </c>
      <c r="F521" s="84" t="s">
        <v>2561</v>
      </c>
      <c r="G521" s="84" t="b">
        <v>0</v>
      </c>
      <c r="H521" s="84" t="b">
        <v>0</v>
      </c>
      <c r="I521" s="84" t="b">
        <v>0</v>
      </c>
      <c r="J521" s="84" t="b">
        <v>0</v>
      </c>
      <c r="K521" s="84" t="b">
        <v>0</v>
      </c>
      <c r="L521" s="84" t="b">
        <v>0</v>
      </c>
    </row>
    <row r="522" spans="1:12" ht="15">
      <c r="A522" s="84" t="s">
        <v>3499</v>
      </c>
      <c r="B522" s="84" t="s">
        <v>2722</v>
      </c>
      <c r="C522" s="84">
        <v>2</v>
      </c>
      <c r="D522" s="122">
        <v>0.0024339930898039162</v>
      </c>
      <c r="E522" s="122">
        <v>1.948738890358178</v>
      </c>
      <c r="F522" s="84" t="s">
        <v>2561</v>
      </c>
      <c r="G522" s="84" t="b">
        <v>0</v>
      </c>
      <c r="H522" s="84" t="b">
        <v>0</v>
      </c>
      <c r="I522" s="84" t="b">
        <v>0</v>
      </c>
      <c r="J522" s="84" t="b">
        <v>0</v>
      </c>
      <c r="K522" s="84" t="b">
        <v>0</v>
      </c>
      <c r="L522" s="84" t="b">
        <v>0</v>
      </c>
    </row>
    <row r="523" spans="1:12" ht="15">
      <c r="A523" s="84" t="s">
        <v>2746</v>
      </c>
      <c r="B523" s="84" t="s">
        <v>3227</v>
      </c>
      <c r="C523" s="84">
        <v>2</v>
      </c>
      <c r="D523" s="122">
        <v>0.0024339930898039162</v>
      </c>
      <c r="E523" s="122">
        <v>1.9787021137356213</v>
      </c>
      <c r="F523" s="84" t="s">
        <v>2561</v>
      </c>
      <c r="G523" s="84" t="b">
        <v>0</v>
      </c>
      <c r="H523" s="84" t="b">
        <v>0</v>
      </c>
      <c r="I523" s="84" t="b">
        <v>0</v>
      </c>
      <c r="J523" s="84" t="b">
        <v>1</v>
      </c>
      <c r="K523" s="84" t="b">
        <v>0</v>
      </c>
      <c r="L523" s="84" t="b">
        <v>0</v>
      </c>
    </row>
    <row r="524" spans="1:12" ht="15">
      <c r="A524" s="84" t="s">
        <v>3213</v>
      </c>
      <c r="B524" s="84" t="s">
        <v>3486</v>
      </c>
      <c r="C524" s="84">
        <v>2</v>
      </c>
      <c r="D524" s="122">
        <v>0.0024339930898039162</v>
      </c>
      <c r="E524" s="122">
        <v>2.3466788990302154</v>
      </c>
      <c r="F524" s="84" t="s">
        <v>2561</v>
      </c>
      <c r="G524" s="84" t="b">
        <v>0</v>
      </c>
      <c r="H524" s="84" t="b">
        <v>0</v>
      </c>
      <c r="I524" s="84" t="b">
        <v>0</v>
      </c>
      <c r="J524" s="84" t="b">
        <v>0</v>
      </c>
      <c r="K524" s="84" t="b">
        <v>0</v>
      </c>
      <c r="L524" s="84" t="b">
        <v>0</v>
      </c>
    </row>
    <row r="525" spans="1:12" ht="15">
      <c r="A525" s="84" t="s">
        <v>3486</v>
      </c>
      <c r="B525" s="84" t="s">
        <v>3347</v>
      </c>
      <c r="C525" s="84">
        <v>2</v>
      </c>
      <c r="D525" s="122">
        <v>0.0024339930898039162</v>
      </c>
      <c r="E525" s="122">
        <v>2.823800153749878</v>
      </c>
      <c r="F525" s="84" t="s">
        <v>2561</v>
      </c>
      <c r="G525" s="84" t="b">
        <v>0</v>
      </c>
      <c r="H525" s="84" t="b">
        <v>0</v>
      </c>
      <c r="I525" s="84" t="b">
        <v>0</v>
      </c>
      <c r="J525" s="84" t="b">
        <v>0</v>
      </c>
      <c r="K525" s="84" t="b">
        <v>0</v>
      </c>
      <c r="L525" s="84" t="b">
        <v>0</v>
      </c>
    </row>
    <row r="526" spans="1:12" ht="15">
      <c r="A526" s="84" t="s">
        <v>3347</v>
      </c>
      <c r="B526" s="84" t="s">
        <v>343</v>
      </c>
      <c r="C526" s="84">
        <v>2</v>
      </c>
      <c r="D526" s="122">
        <v>0.0024339930898039162</v>
      </c>
      <c r="E526" s="122">
        <v>1.693466385254872</v>
      </c>
      <c r="F526" s="84" t="s">
        <v>2561</v>
      </c>
      <c r="G526" s="84" t="b">
        <v>0</v>
      </c>
      <c r="H526" s="84" t="b">
        <v>0</v>
      </c>
      <c r="I526" s="84" t="b">
        <v>0</v>
      </c>
      <c r="J526" s="84" t="b">
        <v>0</v>
      </c>
      <c r="K526" s="84" t="b">
        <v>0</v>
      </c>
      <c r="L526" s="84" t="b">
        <v>0</v>
      </c>
    </row>
    <row r="527" spans="1:12" ht="15">
      <c r="A527" s="84" t="s">
        <v>3482</v>
      </c>
      <c r="B527" s="84" t="s">
        <v>3203</v>
      </c>
      <c r="C527" s="84">
        <v>2</v>
      </c>
      <c r="D527" s="122">
        <v>0.0024339930898039162</v>
      </c>
      <c r="E527" s="122">
        <v>2.6477088946941967</v>
      </c>
      <c r="F527" s="84" t="s">
        <v>2561</v>
      </c>
      <c r="G527" s="84" t="b">
        <v>0</v>
      </c>
      <c r="H527" s="84" t="b">
        <v>0</v>
      </c>
      <c r="I527" s="84" t="b">
        <v>0</v>
      </c>
      <c r="J527" s="84" t="b">
        <v>0</v>
      </c>
      <c r="K527" s="84" t="b">
        <v>0</v>
      </c>
      <c r="L527" s="84" t="b">
        <v>0</v>
      </c>
    </row>
    <row r="528" spans="1:12" ht="15">
      <c r="A528" s="84" t="s">
        <v>3203</v>
      </c>
      <c r="B528" s="84" t="s">
        <v>3252</v>
      </c>
      <c r="C528" s="84">
        <v>2</v>
      </c>
      <c r="D528" s="122">
        <v>0.0024339930898039162</v>
      </c>
      <c r="E528" s="122">
        <v>2.249768886022159</v>
      </c>
      <c r="F528" s="84" t="s">
        <v>2561</v>
      </c>
      <c r="G528" s="84" t="b">
        <v>0</v>
      </c>
      <c r="H528" s="84" t="b">
        <v>0</v>
      </c>
      <c r="I528" s="84" t="b">
        <v>0</v>
      </c>
      <c r="J528" s="84" t="b">
        <v>0</v>
      </c>
      <c r="K528" s="84" t="b">
        <v>0</v>
      </c>
      <c r="L528" s="84" t="b">
        <v>0</v>
      </c>
    </row>
    <row r="529" spans="1:12" ht="15">
      <c r="A529" s="84" t="s">
        <v>3252</v>
      </c>
      <c r="B529" s="84" t="s">
        <v>3483</v>
      </c>
      <c r="C529" s="84">
        <v>2</v>
      </c>
      <c r="D529" s="122">
        <v>0.0024339930898039162</v>
      </c>
      <c r="E529" s="122">
        <v>2.4258601450778405</v>
      </c>
      <c r="F529" s="84" t="s">
        <v>2561</v>
      </c>
      <c r="G529" s="84" t="b">
        <v>0</v>
      </c>
      <c r="H529" s="84" t="b">
        <v>0</v>
      </c>
      <c r="I529" s="84" t="b">
        <v>0</v>
      </c>
      <c r="J529" s="84" t="b">
        <v>0</v>
      </c>
      <c r="K529" s="84" t="b">
        <v>0</v>
      </c>
      <c r="L529" s="84" t="b">
        <v>0</v>
      </c>
    </row>
    <row r="530" spans="1:12" ht="15">
      <c r="A530" s="84" t="s">
        <v>3483</v>
      </c>
      <c r="B530" s="84" t="s">
        <v>3484</v>
      </c>
      <c r="C530" s="84">
        <v>2</v>
      </c>
      <c r="D530" s="122">
        <v>0.0024339930898039162</v>
      </c>
      <c r="E530" s="122">
        <v>2.823800153749878</v>
      </c>
      <c r="F530" s="84" t="s">
        <v>2561</v>
      </c>
      <c r="G530" s="84" t="b">
        <v>0</v>
      </c>
      <c r="H530" s="84" t="b">
        <v>0</v>
      </c>
      <c r="I530" s="84" t="b">
        <v>0</v>
      </c>
      <c r="J530" s="84" t="b">
        <v>0</v>
      </c>
      <c r="K530" s="84" t="b">
        <v>0</v>
      </c>
      <c r="L530" s="84" t="b">
        <v>0</v>
      </c>
    </row>
    <row r="531" spans="1:12" ht="15">
      <c r="A531" s="84" t="s">
        <v>3484</v>
      </c>
      <c r="B531" s="84" t="s">
        <v>3485</v>
      </c>
      <c r="C531" s="84">
        <v>2</v>
      </c>
      <c r="D531" s="122">
        <v>0.0024339930898039162</v>
      </c>
      <c r="E531" s="122">
        <v>2.823800153749878</v>
      </c>
      <c r="F531" s="84" t="s">
        <v>2561</v>
      </c>
      <c r="G531" s="84" t="b">
        <v>0</v>
      </c>
      <c r="H531" s="84" t="b">
        <v>0</v>
      </c>
      <c r="I531" s="84" t="b">
        <v>0</v>
      </c>
      <c r="J531" s="84" t="b">
        <v>0</v>
      </c>
      <c r="K531" s="84" t="b">
        <v>0</v>
      </c>
      <c r="L531" s="84" t="b">
        <v>0</v>
      </c>
    </row>
    <row r="532" spans="1:12" ht="15">
      <c r="A532" s="84" t="s">
        <v>3485</v>
      </c>
      <c r="B532" s="84" t="s">
        <v>2726</v>
      </c>
      <c r="C532" s="84">
        <v>2</v>
      </c>
      <c r="D532" s="122">
        <v>0.0024339930898039162</v>
      </c>
      <c r="E532" s="122">
        <v>2.0834374642556344</v>
      </c>
      <c r="F532" s="84" t="s">
        <v>2561</v>
      </c>
      <c r="G532" s="84" t="b">
        <v>0</v>
      </c>
      <c r="H532" s="84" t="b">
        <v>0</v>
      </c>
      <c r="I532" s="84" t="b">
        <v>0</v>
      </c>
      <c r="J532" s="84" t="b">
        <v>0</v>
      </c>
      <c r="K532" s="84" t="b">
        <v>0</v>
      </c>
      <c r="L532" s="84" t="b">
        <v>0</v>
      </c>
    </row>
    <row r="533" spans="1:12" ht="15">
      <c r="A533" s="84" t="s">
        <v>3331</v>
      </c>
      <c r="B533" s="84" t="s">
        <v>3191</v>
      </c>
      <c r="C533" s="84">
        <v>2</v>
      </c>
      <c r="D533" s="122">
        <v>0.0024339930898039162</v>
      </c>
      <c r="E533" s="122">
        <v>2.1705876399745345</v>
      </c>
      <c r="F533" s="84" t="s">
        <v>2561</v>
      </c>
      <c r="G533" s="84" t="b">
        <v>0</v>
      </c>
      <c r="H533" s="84" t="b">
        <v>0</v>
      </c>
      <c r="I533" s="84" t="b">
        <v>0</v>
      </c>
      <c r="J533" s="84" t="b">
        <v>0</v>
      </c>
      <c r="K533" s="84" t="b">
        <v>0</v>
      </c>
      <c r="L533" s="84" t="b">
        <v>0</v>
      </c>
    </row>
    <row r="534" spans="1:12" ht="15">
      <c r="A534" s="84" t="s">
        <v>3191</v>
      </c>
      <c r="B534" s="84" t="s">
        <v>3481</v>
      </c>
      <c r="C534" s="84">
        <v>2</v>
      </c>
      <c r="D534" s="122">
        <v>0.0024339930898039162</v>
      </c>
      <c r="E534" s="122">
        <v>2.3466788990302154</v>
      </c>
      <c r="F534" s="84" t="s">
        <v>2561</v>
      </c>
      <c r="G534" s="84" t="b">
        <v>0</v>
      </c>
      <c r="H534" s="84" t="b">
        <v>0</v>
      </c>
      <c r="I534" s="84" t="b">
        <v>0</v>
      </c>
      <c r="J534" s="84" t="b">
        <v>0</v>
      </c>
      <c r="K534" s="84" t="b">
        <v>0</v>
      </c>
      <c r="L534" s="84" t="b">
        <v>0</v>
      </c>
    </row>
    <row r="535" spans="1:12" ht="15">
      <c r="A535" s="84" t="s">
        <v>3481</v>
      </c>
      <c r="B535" s="84" t="s">
        <v>2726</v>
      </c>
      <c r="C535" s="84">
        <v>2</v>
      </c>
      <c r="D535" s="122">
        <v>0.0024339930898039162</v>
      </c>
      <c r="E535" s="122">
        <v>2.0834374642556344</v>
      </c>
      <c r="F535" s="84" t="s">
        <v>2561</v>
      </c>
      <c r="G535" s="84" t="b">
        <v>0</v>
      </c>
      <c r="H535" s="84" t="b">
        <v>0</v>
      </c>
      <c r="I535" s="84" t="b">
        <v>0</v>
      </c>
      <c r="J535" s="84" t="b">
        <v>0</v>
      </c>
      <c r="K535" s="84" t="b">
        <v>0</v>
      </c>
      <c r="L535" s="84" t="b">
        <v>0</v>
      </c>
    </row>
    <row r="536" spans="1:12" ht="15">
      <c r="A536" s="84" t="s">
        <v>3345</v>
      </c>
      <c r="B536" s="84" t="s">
        <v>3476</v>
      </c>
      <c r="C536" s="84">
        <v>2</v>
      </c>
      <c r="D536" s="122">
        <v>0.0024339930898039162</v>
      </c>
      <c r="E536" s="122">
        <v>2.823800153749878</v>
      </c>
      <c r="F536" s="84" t="s">
        <v>2561</v>
      </c>
      <c r="G536" s="84" t="b">
        <v>0</v>
      </c>
      <c r="H536" s="84" t="b">
        <v>0</v>
      </c>
      <c r="I536" s="84" t="b">
        <v>0</v>
      </c>
      <c r="J536" s="84" t="b">
        <v>0</v>
      </c>
      <c r="K536" s="84" t="b">
        <v>0</v>
      </c>
      <c r="L536" s="84" t="b">
        <v>0</v>
      </c>
    </row>
    <row r="537" spans="1:12" ht="15">
      <c r="A537" s="84" t="s">
        <v>3476</v>
      </c>
      <c r="B537" s="84" t="s">
        <v>3197</v>
      </c>
      <c r="C537" s="84">
        <v>2</v>
      </c>
      <c r="D537" s="122">
        <v>0.0024339930898039162</v>
      </c>
      <c r="E537" s="122">
        <v>2.1705876399745345</v>
      </c>
      <c r="F537" s="84" t="s">
        <v>2561</v>
      </c>
      <c r="G537" s="84" t="b">
        <v>0</v>
      </c>
      <c r="H537" s="84" t="b">
        <v>0</v>
      </c>
      <c r="I537" s="84" t="b">
        <v>0</v>
      </c>
      <c r="J537" s="84" t="b">
        <v>1</v>
      </c>
      <c r="K537" s="84" t="b">
        <v>0</v>
      </c>
      <c r="L537" s="84" t="b">
        <v>0</v>
      </c>
    </row>
    <row r="538" spans="1:12" ht="15">
      <c r="A538" s="84" t="s">
        <v>3197</v>
      </c>
      <c r="B538" s="84" t="s">
        <v>2721</v>
      </c>
      <c r="C538" s="84">
        <v>2</v>
      </c>
      <c r="D538" s="122">
        <v>0.0024339930898039162</v>
      </c>
      <c r="E538" s="122">
        <v>1.2955263765828344</v>
      </c>
      <c r="F538" s="84" t="s">
        <v>2561</v>
      </c>
      <c r="G538" s="84" t="b">
        <v>1</v>
      </c>
      <c r="H538" s="84" t="b">
        <v>0</v>
      </c>
      <c r="I538" s="84" t="b">
        <v>0</v>
      </c>
      <c r="J538" s="84" t="b">
        <v>0</v>
      </c>
      <c r="K538" s="84" t="b">
        <v>0</v>
      </c>
      <c r="L538" s="84" t="b">
        <v>0</v>
      </c>
    </row>
    <row r="539" spans="1:12" ht="15">
      <c r="A539" s="84" t="s">
        <v>2721</v>
      </c>
      <c r="B539" s="84" t="s">
        <v>3477</v>
      </c>
      <c r="C539" s="84">
        <v>2</v>
      </c>
      <c r="D539" s="122">
        <v>0.0024339930898039162</v>
      </c>
      <c r="E539" s="122">
        <v>2.0108867971070223</v>
      </c>
      <c r="F539" s="84" t="s">
        <v>2561</v>
      </c>
      <c r="G539" s="84" t="b">
        <v>0</v>
      </c>
      <c r="H539" s="84" t="b">
        <v>0</v>
      </c>
      <c r="I539" s="84" t="b">
        <v>0</v>
      </c>
      <c r="J539" s="84" t="b">
        <v>0</v>
      </c>
      <c r="K539" s="84" t="b">
        <v>0</v>
      </c>
      <c r="L539" s="84" t="b">
        <v>0</v>
      </c>
    </row>
    <row r="540" spans="1:12" ht="15">
      <c r="A540" s="84" t="s">
        <v>3477</v>
      </c>
      <c r="B540" s="84" t="s">
        <v>3478</v>
      </c>
      <c r="C540" s="84">
        <v>2</v>
      </c>
      <c r="D540" s="122">
        <v>0.0024339930898039162</v>
      </c>
      <c r="E540" s="122">
        <v>2.823800153749878</v>
      </c>
      <c r="F540" s="84" t="s">
        <v>2561</v>
      </c>
      <c r="G540" s="84" t="b">
        <v>0</v>
      </c>
      <c r="H540" s="84" t="b">
        <v>0</v>
      </c>
      <c r="I540" s="84" t="b">
        <v>0</v>
      </c>
      <c r="J540" s="84" t="b">
        <v>0</v>
      </c>
      <c r="K540" s="84" t="b">
        <v>0</v>
      </c>
      <c r="L540" s="84" t="b">
        <v>0</v>
      </c>
    </row>
    <row r="541" spans="1:12" ht="15">
      <c r="A541" s="84" t="s">
        <v>3478</v>
      </c>
      <c r="B541" s="84" t="s">
        <v>3479</v>
      </c>
      <c r="C541" s="84">
        <v>2</v>
      </c>
      <c r="D541" s="122">
        <v>0.0024339930898039162</v>
      </c>
      <c r="E541" s="122">
        <v>2.823800153749878</v>
      </c>
      <c r="F541" s="84" t="s">
        <v>2561</v>
      </c>
      <c r="G541" s="84" t="b">
        <v>0</v>
      </c>
      <c r="H541" s="84" t="b">
        <v>0</v>
      </c>
      <c r="I541" s="84" t="b">
        <v>0</v>
      </c>
      <c r="J541" s="84" t="b">
        <v>0</v>
      </c>
      <c r="K541" s="84" t="b">
        <v>0</v>
      </c>
      <c r="L541" s="84" t="b">
        <v>0</v>
      </c>
    </row>
    <row r="542" spans="1:12" ht="15">
      <c r="A542" s="84" t="s">
        <v>3479</v>
      </c>
      <c r="B542" s="84" t="s">
        <v>3346</v>
      </c>
      <c r="C542" s="84">
        <v>2</v>
      </c>
      <c r="D542" s="122">
        <v>0.0024339930898039162</v>
      </c>
      <c r="E542" s="122">
        <v>2.6477088946941967</v>
      </c>
      <c r="F542" s="84" t="s">
        <v>2561</v>
      </c>
      <c r="G542" s="84" t="b">
        <v>0</v>
      </c>
      <c r="H542" s="84" t="b">
        <v>0</v>
      </c>
      <c r="I542" s="84" t="b">
        <v>0</v>
      </c>
      <c r="J542" s="84" t="b">
        <v>0</v>
      </c>
      <c r="K542" s="84" t="b">
        <v>0</v>
      </c>
      <c r="L542" s="84" t="b">
        <v>0</v>
      </c>
    </row>
    <row r="543" spans="1:12" ht="15">
      <c r="A543" s="84" t="s">
        <v>3346</v>
      </c>
      <c r="B543" s="84" t="s">
        <v>3480</v>
      </c>
      <c r="C543" s="84">
        <v>2</v>
      </c>
      <c r="D543" s="122">
        <v>0.0024339930898039162</v>
      </c>
      <c r="E543" s="122">
        <v>2.6477088946941967</v>
      </c>
      <c r="F543" s="84" t="s">
        <v>2561</v>
      </c>
      <c r="G543" s="84" t="b">
        <v>0</v>
      </c>
      <c r="H543" s="84" t="b">
        <v>0</v>
      </c>
      <c r="I543" s="84" t="b">
        <v>0</v>
      </c>
      <c r="J543" s="84" t="b">
        <v>0</v>
      </c>
      <c r="K543" s="84" t="b">
        <v>0</v>
      </c>
      <c r="L543" s="84" t="b">
        <v>0</v>
      </c>
    </row>
    <row r="544" spans="1:12" ht="15">
      <c r="A544" s="84" t="s">
        <v>3480</v>
      </c>
      <c r="B544" s="84" t="s">
        <v>2726</v>
      </c>
      <c r="C544" s="84">
        <v>2</v>
      </c>
      <c r="D544" s="122">
        <v>0.0024339930898039162</v>
      </c>
      <c r="E544" s="122">
        <v>2.0834374642556344</v>
      </c>
      <c r="F544" s="84" t="s">
        <v>2561</v>
      </c>
      <c r="G544" s="84" t="b">
        <v>0</v>
      </c>
      <c r="H544" s="84" t="b">
        <v>0</v>
      </c>
      <c r="I544" s="84" t="b">
        <v>0</v>
      </c>
      <c r="J544" s="84" t="b">
        <v>0</v>
      </c>
      <c r="K544" s="84" t="b">
        <v>0</v>
      </c>
      <c r="L544" s="84" t="b">
        <v>0</v>
      </c>
    </row>
    <row r="545" spans="1:12" ht="15">
      <c r="A545" s="84" t="s">
        <v>2726</v>
      </c>
      <c r="B545" s="84" t="s">
        <v>2722</v>
      </c>
      <c r="C545" s="84">
        <v>2</v>
      </c>
      <c r="D545" s="122">
        <v>0.0024339930898039162</v>
      </c>
      <c r="E545" s="122">
        <v>1.2083762008639343</v>
      </c>
      <c r="F545" s="84" t="s">
        <v>2561</v>
      </c>
      <c r="G545" s="84" t="b">
        <v>0</v>
      </c>
      <c r="H545" s="84" t="b">
        <v>0</v>
      </c>
      <c r="I545" s="84" t="b">
        <v>0</v>
      </c>
      <c r="J545" s="84" t="b">
        <v>0</v>
      </c>
      <c r="K545" s="84" t="b">
        <v>0</v>
      </c>
      <c r="L545" s="84" t="b">
        <v>0</v>
      </c>
    </row>
    <row r="546" spans="1:12" ht="15">
      <c r="A546" s="84" t="s">
        <v>3340</v>
      </c>
      <c r="B546" s="84" t="s">
        <v>3475</v>
      </c>
      <c r="C546" s="84">
        <v>2</v>
      </c>
      <c r="D546" s="122">
        <v>0.0024339930898039162</v>
      </c>
      <c r="E546" s="122">
        <v>2.6477088946941967</v>
      </c>
      <c r="F546" s="84" t="s">
        <v>2561</v>
      </c>
      <c r="G546" s="84" t="b">
        <v>0</v>
      </c>
      <c r="H546" s="84" t="b">
        <v>0</v>
      </c>
      <c r="I546" s="84" t="b">
        <v>0</v>
      </c>
      <c r="J546" s="84" t="b">
        <v>0</v>
      </c>
      <c r="K546" s="84" t="b">
        <v>0</v>
      </c>
      <c r="L546" s="84" t="b">
        <v>0</v>
      </c>
    </row>
    <row r="547" spans="1:12" ht="15">
      <c r="A547" s="84" t="s">
        <v>3475</v>
      </c>
      <c r="B547" s="84" t="s">
        <v>343</v>
      </c>
      <c r="C547" s="84">
        <v>2</v>
      </c>
      <c r="D547" s="122">
        <v>0.0024339930898039162</v>
      </c>
      <c r="E547" s="122">
        <v>1.693466385254872</v>
      </c>
      <c r="F547" s="84" t="s">
        <v>2561</v>
      </c>
      <c r="G547" s="84" t="b">
        <v>0</v>
      </c>
      <c r="H547" s="84" t="b">
        <v>0</v>
      </c>
      <c r="I547" s="84" t="b">
        <v>0</v>
      </c>
      <c r="J547" s="84" t="b">
        <v>0</v>
      </c>
      <c r="K547" s="84" t="b">
        <v>0</v>
      </c>
      <c r="L547" s="84" t="b">
        <v>0</v>
      </c>
    </row>
    <row r="548" spans="1:12" ht="15">
      <c r="A548" s="84" t="s">
        <v>334</v>
      </c>
      <c r="B548" s="84" t="s">
        <v>283</v>
      </c>
      <c r="C548" s="84">
        <v>2</v>
      </c>
      <c r="D548" s="122">
        <v>0.0024339930898039162</v>
      </c>
      <c r="E548" s="122">
        <v>2.823800153749878</v>
      </c>
      <c r="F548" s="84" t="s">
        <v>2561</v>
      </c>
      <c r="G548" s="84" t="b">
        <v>0</v>
      </c>
      <c r="H548" s="84" t="b">
        <v>1</v>
      </c>
      <c r="I548" s="84" t="b">
        <v>0</v>
      </c>
      <c r="J548" s="84" t="b">
        <v>0</v>
      </c>
      <c r="K548" s="84" t="b">
        <v>0</v>
      </c>
      <c r="L548" s="84" t="b">
        <v>0</v>
      </c>
    </row>
    <row r="549" spans="1:12" ht="15">
      <c r="A549" s="84" t="s">
        <v>3294</v>
      </c>
      <c r="B549" s="84" t="s">
        <v>3295</v>
      </c>
      <c r="C549" s="84">
        <v>2</v>
      </c>
      <c r="D549" s="122">
        <v>0.0024339930898039162</v>
      </c>
      <c r="E549" s="122">
        <v>2.6477088946941967</v>
      </c>
      <c r="F549" s="84" t="s">
        <v>2561</v>
      </c>
      <c r="G549" s="84" t="b">
        <v>0</v>
      </c>
      <c r="H549" s="84" t="b">
        <v>0</v>
      </c>
      <c r="I549" s="84" t="b">
        <v>0</v>
      </c>
      <c r="J549" s="84" t="b">
        <v>0</v>
      </c>
      <c r="K549" s="84" t="b">
        <v>0</v>
      </c>
      <c r="L549" s="84" t="b">
        <v>0</v>
      </c>
    </row>
    <row r="550" spans="1:12" ht="15">
      <c r="A550" s="84" t="s">
        <v>3295</v>
      </c>
      <c r="B550" s="84" t="s">
        <v>3326</v>
      </c>
      <c r="C550" s="84">
        <v>2</v>
      </c>
      <c r="D550" s="122">
        <v>0.0024339930898039162</v>
      </c>
      <c r="E550" s="122">
        <v>2.4716176356385153</v>
      </c>
      <c r="F550" s="84" t="s">
        <v>2561</v>
      </c>
      <c r="G550" s="84" t="b">
        <v>0</v>
      </c>
      <c r="H550" s="84" t="b">
        <v>0</v>
      </c>
      <c r="I550" s="84" t="b">
        <v>0</v>
      </c>
      <c r="J550" s="84" t="b">
        <v>0</v>
      </c>
      <c r="K550" s="84" t="b">
        <v>0</v>
      </c>
      <c r="L550" s="84" t="b">
        <v>0</v>
      </c>
    </row>
    <row r="551" spans="1:12" ht="15">
      <c r="A551" s="84" t="s">
        <v>3326</v>
      </c>
      <c r="B551" s="84" t="s">
        <v>3464</v>
      </c>
      <c r="C551" s="84">
        <v>2</v>
      </c>
      <c r="D551" s="122">
        <v>0.0024339930898039162</v>
      </c>
      <c r="E551" s="122">
        <v>2.6477088946941967</v>
      </c>
      <c r="F551" s="84" t="s">
        <v>2561</v>
      </c>
      <c r="G551" s="84" t="b">
        <v>0</v>
      </c>
      <c r="H551" s="84" t="b">
        <v>0</v>
      </c>
      <c r="I551" s="84" t="b">
        <v>0</v>
      </c>
      <c r="J551" s="84" t="b">
        <v>1</v>
      </c>
      <c r="K551" s="84" t="b">
        <v>0</v>
      </c>
      <c r="L551" s="84" t="b">
        <v>0</v>
      </c>
    </row>
    <row r="552" spans="1:12" ht="15">
      <c r="A552" s="84" t="s">
        <v>3464</v>
      </c>
      <c r="B552" s="84" t="s">
        <v>3465</v>
      </c>
      <c r="C552" s="84">
        <v>2</v>
      </c>
      <c r="D552" s="122">
        <v>0.0024339930898039162</v>
      </c>
      <c r="E552" s="122">
        <v>2.823800153749878</v>
      </c>
      <c r="F552" s="84" t="s">
        <v>2561</v>
      </c>
      <c r="G552" s="84" t="b">
        <v>1</v>
      </c>
      <c r="H552" s="84" t="b">
        <v>0</v>
      </c>
      <c r="I552" s="84" t="b">
        <v>0</v>
      </c>
      <c r="J552" s="84" t="b">
        <v>0</v>
      </c>
      <c r="K552" s="84" t="b">
        <v>0</v>
      </c>
      <c r="L552" s="84" t="b">
        <v>0</v>
      </c>
    </row>
    <row r="553" spans="1:12" ht="15">
      <c r="A553" s="84" t="s">
        <v>3465</v>
      </c>
      <c r="B553" s="84" t="s">
        <v>3466</v>
      </c>
      <c r="C553" s="84">
        <v>2</v>
      </c>
      <c r="D553" s="122">
        <v>0.0024339930898039162</v>
      </c>
      <c r="E553" s="122">
        <v>2.823800153749878</v>
      </c>
      <c r="F553" s="84" t="s">
        <v>2561</v>
      </c>
      <c r="G553" s="84" t="b">
        <v>0</v>
      </c>
      <c r="H553" s="84" t="b">
        <v>0</v>
      </c>
      <c r="I553" s="84" t="b">
        <v>0</v>
      </c>
      <c r="J553" s="84" t="b">
        <v>0</v>
      </c>
      <c r="K553" s="84" t="b">
        <v>0</v>
      </c>
      <c r="L553" s="84" t="b">
        <v>0</v>
      </c>
    </row>
    <row r="554" spans="1:12" ht="15">
      <c r="A554" s="84" t="s">
        <v>3466</v>
      </c>
      <c r="B554" s="84" t="s">
        <v>3467</v>
      </c>
      <c r="C554" s="84">
        <v>2</v>
      </c>
      <c r="D554" s="122">
        <v>0.0024339930898039162</v>
      </c>
      <c r="E554" s="122">
        <v>2.823800153749878</v>
      </c>
      <c r="F554" s="84" t="s">
        <v>2561</v>
      </c>
      <c r="G554" s="84" t="b">
        <v>0</v>
      </c>
      <c r="H554" s="84" t="b">
        <v>0</v>
      </c>
      <c r="I554" s="84" t="b">
        <v>0</v>
      </c>
      <c r="J554" s="84" t="b">
        <v>0</v>
      </c>
      <c r="K554" s="84" t="b">
        <v>0</v>
      </c>
      <c r="L554" s="84" t="b">
        <v>0</v>
      </c>
    </row>
    <row r="555" spans="1:12" ht="15">
      <c r="A555" s="84" t="s">
        <v>3467</v>
      </c>
      <c r="B555" s="84" t="s">
        <v>3468</v>
      </c>
      <c r="C555" s="84">
        <v>2</v>
      </c>
      <c r="D555" s="122">
        <v>0.0024339930898039162</v>
      </c>
      <c r="E555" s="122">
        <v>2.823800153749878</v>
      </c>
      <c r="F555" s="84" t="s">
        <v>2561</v>
      </c>
      <c r="G555" s="84" t="b">
        <v>0</v>
      </c>
      <c r="H555" s="84" t="b">
        <v>0</v>
      </c>
      <c r="I555" s="84" t="b">
        <v>0</v>
      </c>
      <c r="J555" s="84" t="b">
        <v>0</v>
      </c>
      <c r="K555" s="84" t="b">
        <v>0</v>
      </c>
      <c r="L555" s="84" t="b">
        <v>0</v>
      </c>
    </row>
    <row r="556" spans="1:12" ht="15">
      <c r="A556" s="84" t="s">
        <v>3468</v>
      </c>
      <c r="B556" s="84" t="s">
        <v>3247</v>
      </c>
      <c r="C556" s="84">
        <v>2</v>
      </c>
      <c r="D556" s="122">
        <v>0.0024339930898039162</v>
      </c>
      <c r="E556" s="122">
        <v>2.4258601450778405</v>
      </c>
      <c r="F556" s="84" t="s">
        <v>2561</v>
      </c>
      <c r="G556" s="84" t="b">
        <v>0</v>
      </c>
      <c r="H556" s="84" t="b">
        <v>0</v>
      </c>
      <c r="I556" s="84" t="b">
        <v>0</v>
      </c>
      <c r="J556" s="84" t="b">
        <v>0</v>
      </c>
      <c r="K556" s="84" t="b">
        <v>0</v>
      </c>
      <c r="L556" s="84" t="b">
        <v>0</v>
      </c>
    </row>
    <row r="557" spans="1:12" ht="15">
      <c r="A557" s="84" t="s">
        <v>3247</v>
      </c>
      <c r="B557" s="84" t="s">
        <v>3288</v>
      </c>
      <c r="C557" s="84">
        <v>2</v>
      </c>
      <c r="D557" s="122">
        <v>0.0024339930898039162</v>
      </c>
      <c r="E557" s="122">
        <v>2.3466788990302154</v>
      </c>
      <c r="F557" s="84" t="s">
        <v>2561</v>
      </c>
      <c r="G557" s="84" t="b">
        <v>0</v>
      </c>
      <c r="H557" s="84" t="b">
        <v>0</v>
      </c>
      <c r="I557" s="84" t="b">
        <v>0</v>
      </c>
      <c r="J557" s="84" t="b">
        <v>0</v>
      </c>
      <c r="K557" s="84" t="b">
        <v>0</v>
      </c>
      <c r="L557" s="84" t="b">
        <v>0</v>
      </c>
    </row>
    <row r="558" spans="1:12" ht="15">
      <c r="A558" s="84" t="s">
        <v>3288</v>
      </c>
      <c r="B558" s="84" t="s">
        <v>3469</v>
      </c>
      <c r="C558" s="84">
        <v>2</v>
      </c>
      <c r="D558" s="122">
        <v>0.0024339930898039162</v>
      </c>
      <c r="E558" s="122">
        <v>2.6477088946941967</v>
      </c>
      <c r="F558" s="84" t="s">
        <v>2561</v>
      </c>
      <c r="G558" s="84" t="b">
        <v>0</v>
      </c>
      <c r="H558" s="84" t="b">
        <v>0</v>
      </c>
      <c r="I558" s="84" t="b">
        <v>0</v>
      </c>
      <c r="J558" s="84" t="b">
        <v>0</v>
      </c>
      <c r="K558" s="84" t="b">
        <v>0</v>
      </c>
      <c r="L558" s="84" t="b">
        <v>0</v>
      </c>
    </row>
    <row r="559" spans="1:12" ht="15">
      <c r="A559" s="84" t="s">
        <v>3469</v>
      </c>
      <c r="B559" s="84" t="s">
        <v>3342</v>
      </c>
      <c r="C559" s="84">
        <v>2</v>
      </c>
      <c r="D559" s="122">
        <v>0.0024339930898039162</v>
      </c>
      <c r="E559" s="122">
        <v>2.823800153749878</v>
      </c>
      <c r="F559" s="84" t="s">
        <v>2561</v>
      </c>
      <c r="G559" s="84" t="b">
        <v>0</v>
      </c>
      <c r="H559" s="84" t="b">
        <v>0</v>
      </c>
      <c r="I559" s="84" t="b">
        <v>0</v>
      </c>
      <c r="J559" s="84" t="b">
        <v>0</v>
      </c>
      <c r="K559" s="84" t="b">
        <v>0</v>
      </c>
      <c r="L559" s="84" t="b">
        <v>0</v>
      </c>
    </row>
    <row r="560" spans="1:12" ht="15">
      <c r="A560" s="84" t="s">
        <v>3342</v>
      </c>
      <c r="B560" s="84" t="s">
        <v>3230</v>
      </c>
      <c r="C560" s="84">
        <v>2</v>
      </c>
      <c r="D560" s="122">
        <v>0.0024339930898039162</v>
      </c>
      <c r="E560" s="122">
        <v>2.4258601450778405</v>
      </c>
      <c r="F560" s="84" t="s">
        <v>2561</v>
      </c>
      <c r="G560" s="84" t="b">
        <v>0</v>
      </c>
      <c r="H560" s="84" t="b">
        <v>0</v>
      </c>
      <c r="I560" s="84" t="b">
        <v>0</v>
      </c>
      <c r="J560" s="84" t="b">
        <v>0</v>
      </c>
      <c r="K560" s="84" t="b">
        <v>0</v>
      </c>
      <c r="L560" s="84" t="b">
        <v>0</v>
      </c>
    </row>
    <row r="561" spans="1:12" ht="15">
      <c r="A561" s="84" t="s">
        <v>2727</v>
      </c>
      <c r="B561" s="84" t="s">
        <v>3403</v>
      </c>
      <c r="C561" s="84">
        <v>2</v>
      </c>
      <c r="D561" s="122">
        <v>0.0024339930898039162</v>
      </c>
      <c r="E561" s="122">
        <v>2.2217401624219155</v>
      </c>
      <c r="F561" s="84" t="s">
        <v>2561</v>
      </c>
      <c r="G561" s="84" t="b">
        <v>1</v>
      </c>
      <c r="H561" s="84" t="b">
        <v>0</v>
      </c>
      <c r="I561" s="84" t="b">
        <v>0</v>
      </c>
      <c r="J561" s="84" t="b">
        <v>0</v>
      </c>
      <c r="K561" s="84" t="b">
        <v>0</v>
      </c>
      <c r="L561" s="84" t="b">
        <v>0</v>
      </c>
    </row>
    <row r="562" spans="1:12" ht="15">
      <c r="A562" s="84" t="s">
        <v>3454</v>
      </c>
      <c r="B562" s="84" t="s">
        <v>3196</v>
      </c>
      <c r="C562" s="84">
        <v>2</v>
      </c>
      <c r="D562" s="122">
        <v>0.0024339930898039162</v>
      </c>
      <c r="E562" s="122">
        <v>2.5227701580858968</v>
      </c>
      <c r="F562" s="84" t="s">
        <v>2561</v>
      </c>
      <c r="G562" s="84" t="b">
        <v>1</v>
      </c>
      <c r="H562" s="84" t="b">
        <v>0</v>
      </c>
      <c r="I562" s="84" t="b">
        <v>0</v>
      </c>
      <c r="J562" s="84" t="b">
        <v>0</v>
      </c>
      <c r="K562" s="84" t="b">
        <v>0</v>
      </c>
      <c r="L562" s="84" t="b">
        <v>0</v>
      </c>
    </row>
    <row r="563" spans="1:12" ht="15">
      <c r="A563" s="84" t="s">
        <v>3196</v>
      </c>
      <c r="B563" s="84" t="s">
        <v>3455</v>
      </c>
      <c r="C563" s="84">
        <v>2</v>
      </c>
      <c r="D563" s="122">
        <v>0.0024339930898039162</v>
      </c>
      <c r="E563" s="122">
        <v>2.6477088946941967</v>
      </c>
      <c r="F563" s="84" t="s">
        <v>2561</v>
      </c>
      <c r="G563" s="84" t="b">
        <v>0</v>
      </c>
      <c r="H563" s="84" t="b">
        <v>0</v>
      </c>
      <c r="I563" s="84" t="b">
        <v>0</v>
      </c>
      <c r="J563" s="84" t="b">
        <v>0</v>
      </c>
      <c r="K563" s="84" t="b">
        <v>0</v>
      </c>
      <c r="L563" s="84" t="b">
        <v>0</v>
      </c>
    </row>
    <row r="564" spans="1:12" ht="15">
      <c r="A564" s="84" t="s">
        <v>3455</v>
      </c>
      <c r="B564" s="84" t="s">
        <v>3456</v>
      </c>
      <c r="C564" s="84">
        <v>2</v>
      </c>
      <c r="D564" s="122">
        <v>0.0024339930898039162</v>
      </c>
      <c r="E564" s="122">
        <v>2.823800153749878</v>
      </c>
      <c r="F564" s="84" t="s">
        <v>2561</v>
      </c>
      <c r="G564" s="84" t="b">
        <v>0</v>
      </c>
      <c r="H564" s="84" t="b">
        <v>0</v>
      </c>
      <c r="I564" s="84" t="b">
        <v>0</v>
      </c>
      <c r="J564" s="84" t="b">
        <v>0</v>
      </c>
      <c r="K564" s="84" t="b">
        <v>0</v>
      </c>
      <c r="L564" s="84" t="b">
        <v>0</v>
      </c>
    </row>
    <row r="565" spans="1:12" ht="15">
      <c r="A565" s="84" t="s">
        <v>3456</v>
      </c>
      <c r="B565" s="84" t="s">
        <v>3334</v>
      </c>
      <c r="C565" s="84">
        <v>2</v>
      </c>
      <c r="D565" s="122">
        <v>0.0024339930898039162</v>
      </c>
      <c r="E565" s="122">
        <v>2.6477088946941967</v>
      </c>
      <c r="F565" s="84" t="s">
        <v>2561</v>
      </c>
      <c r="G565" s="84" t="b">
        <v>0</v>
      </c>
      <c r="H565" s="84" t="b">
        <v>0</v>
      </c>
      <c r="I565" s="84" t="b">
        <v>0</v>
      </c>
      <c r="J565" s="84" t="b">
        <v>0</v>
      </c>
      <c r="K565" s="84" t="b">
        <v>1</v>
      </c>
      <c r="L565" s="84" t="b">
        <v>0</v>
      </c>
    </row>
    <row r="566" spans="1:12" ht="15">
      <c r="A566" s="84" t="s">
        <v>3334</v>
      </c>
      <c r="B566" s="84" t="s">
        <v>3335</v>
      </c>
      <c r="C566" s="84">
        <v>2</v>
      </c>
      <c r="D566" s="122">
        <v>0.0024339930898039162</v>
      </c>
      <c r="E566" s="122">
        <v>2.4716176356385153</v>
      </c>
      <c r="F566" s="84" t="s">
        <v>2561</v>
      </c>
      <c r="G566" s="84" t="b">
        <v>0</v>
      </c>
      <c r="H566" s="84" t="b">
        <v>1</v>
      </c>
      <c r="I566" s="84" t="b">
        <v>0</v>
      </c>
      <c r="J566" s="84" t="b">
        <v>0</v>
      </c>
      <c r="K566" s="84" t="b">
        <v>0</v>
      </c>
      <c r="L566" s="84" t="b">
        <v>0</v>
      </c>
    </row>
    <row r="567" spans="1:12" ht="15">
      <c r="A567" s="84" t="s">
        <v>3335</v>
      </c>
      <c r="B567" s="84" t="s">
        <v>3457</v>
      </c>
      <c r="C567" s="84">
        <v>2</v>
      </c>
      <c r="D567" s="122">
        <v>0.0024339930898039162</v>
      </c>
      <c r="E567" s="122">
        <v>2.6477088946941967</v>
      </c>
      <c r="F567" s="84" t="s">
        <v>2561</v>
      </c>
      <c r="G567" s="84" t="b">
        <v>0</v>
      </c>
      <c r="H567" s="84" t="b">
        <v>0</v>
      </c>
      <c r="I567" s="84" t="b">
        <v>0</v>
      </c>
      <c r="J567" s="84" t="b">
        <v>0</v>
      </c>
      <c r="K567" s="84" t="b">
        <v>0</v>
      </c>
      <c r="L567" s="84" t="b">
        <v>0</v>
      </c>
    </row>
    <row r="568" spans="1:12" ht="15">
      <c r="A568" s="84" t="s">
        <v>3457</v>
      </c>
      <c r="B568" s="84" t="s">
        <v>3175</v>
      </c>
      <c r="C568" s="84">
        <v>2</v>
      </c>
      <c r="D568" s="122">
        <v>0.0024339930898039162</v>
      </c>
      <c r="E568" s="122">
        <v>2.5227701580858968</v>
      </c>
      <c r="F568" s="84" t="s">
        <v>2561</v>
      </c>
      <c r="G568" s="84" t="b">
        <v>0</v>
      </c>
      <c r="H568" s="84" t="b">
        <v>0</v>
      </c>
      <c r="I568" s="84" t="b">
        <v>0</v>
      </c>
      <c r="J568" s="84" t="b">
        <v>0</v>
      </c>
      <c r="K568" s="84" t="b">
        <v>0</v>
      </c>
      <c r="L568" s="84" t="b">
        <v>0</v>
      </c>
    </row>
    <row r="569" spans="1:12" ht="15">
      <c r="A569" s="84" t="s">
        <v>3175</v>
      </c>
      <c r="B569" s="84" t="s">
        <v>3336</v>
      </c>
      <c r="C569" s="84">
        <v>2</v>
      </c>
      <c r="D569" s="122">
        <v>0.0024339930898039162</v>
      </c>
      <c r="E569" s="122">
        <v>2.5227701580858968</v>
      </c>
      <c r="F569" s="84" t="s">
        <v>2561</v>
      </c>
      <c r="G569" s="84" t="b">
        <v>0</v>
      </c>
      <c r="H569" s="84" t="b">
        <v>0</v>
      </c>
      <c r="I569" s="84" t="b">
        <v>0</v>
      </c>
      <c r="J569" s="84" t="b">
        <v>0</v>
      </c>
      <c r="K569" s="84" t="b">
        <v>0</v>
      </c>
      <c r="L569" s="84" t="b">
        <v>0</v>
      </c>
    </row>
    <row r="570" spans="1:12" ht="15">
      <c r="A570" s="84" t="s">
        <v>3336</v>
      </c>
      <c r="B570" s="84" t="s">
        <v>3337</v>
      </c>
      <c r="C570" s="84">
        <v>2</v>
      </c>
      <c r="D570" s="122">
        <v>0.0024339930898039162</v>
      </c>
      <c r="E570" s="122">
        <v>2.823800153749878</v>
      </c>
      <c r="F570" s="84" t="s">
        <v>2561</v>
      </c>
      <c r="G570" s="84" t="b">
        <v>0</v>
      </c>
      <c r="H570" s="84" t="b">
        <v>0</v>
      </c>
      <c r="I570" s="84" t="b">
        <v>0</v>
      </c>
      <c r="J570" s="84" t="b">
        <v>0</v>
      </c>
      <c r="K570" s="84" t="b">
        <v>0</v>
      </c>
      <c r="L570" s="84" t="b">
        <v>0</v>
      </c>
    </row>
    <row r="571" spans="1:12" ht="15">
      <c r="A571" s="84" t="s">
        <v>343</v>
      </c>
      <c r="B571" s="84" t="s">
        <v>3447</v>
      </c>
      <c r="C571" s="84">
        <v>2</v>
      </c>
      <c r="D571" s="122">
        <v>0.0024339930898039162</v>
      </c>
      <c r="E571" s="122">
        <v>1.693466385254872</v>
      </c>
      <c r="F571" s="84" t="s">
        <v>2561</v>
      </c>
      <c r="G571" s="84" t="b">
        <v>0</v>
      </c>
      <c r="H571" s="84" t="b">
        <v>0</v>
      </c>
      <c r="I571" s="84" t="b">
        <v>0</v>
      </c>
      <c r="J571" s="84" t="b">
        <v>0</v>
      </c>
      <c r="K571" s="84" t="b">
        <v>0</v>
      </c>
      <c r="L571" s="84" t="b">
        <v>0</v>
      </c>
    </row>
    <row r="572" spans="1:12" ht="15">
      <c r="A572" s="84" t="s">
        <v>3447</v>
      </c>
      <c r="B572" s="84" t="s">
        <v>3448</v>
      </c>
      <c r="C572" s="84">
        <v>2</v>
      </c>
      <c r="D572" s="122">
        <v>0.0024339930898039162</v>
      </c>
      <c r="E572" s="122">
        <v>2.823800153749878</v>
      </c>
      <c r="F572" s="84" t="s">
        <v>2561</v>
      </c>
      <c r="G572" s="84" t="b">
        <v>0</v>
      </c>
      <c r="H572" s="84" t="b">
        <v>0</v>
      </c>
      <c r="I572" s="84" t="b">
        <v>0</v>
      </c>
      <c r="J572" s="84" t="b">
        <v>0</v>
      </c>
      <c r="K572" s="84" t="b">
        <v>0</v>
      </c>
      <c r="L572" s="84" t="b">
        <v>0</v>
      </c>
    </row>
    <row r="573" spans="1:12" ht="15">
      <c r="A573" s="84" t="s">
        <v>3448</v>
      </c>
      <c r="B573" s="84" t="s">
        <v>3449</v>
      </c>
      <c r="C573" s="84">
        <v>2</v>
      </c>
      <c r="D573" s="122">
        <v>0.0024339930898039162</v>
      </c>
      <c r="E573" s="122">
        <v>2.823800153749878</v>
      </c>
      <c r="F573" s="84" t="s">
        <v>2561</v>
      </c>
      <c r="G573" s="84" t="b">
        <v>0</v>
      </c>
      <c r="H573" s="84" t="b">
        <v>0</v>
      </c>
      <c r="I573" s="84" t="b">
        <v>0</v>
      </c>
      <c r="J573" s="84" t="b">
        <v>0</v>
      </c>
      <c r="K573" s="84" t="b">
        <v>0</v>
      </c>
      <c r="L573" s="84" t="b">
        <v>0</v>
      </c>
    </row>
    <row r="574" spans="1:12" ht="15">
      <c r="A574" s="84" t="s">
        <v>3449</v>
      </c>
      <c r="B574" s="84" t="s">
        <v>3253</v>
      </c>
      <c r="C574" s="84">
        <v>2</v>
      </c>
      <c r="D574" s="122">
        <v>0.0024339930898039162</v>
      </c>
      <c r="E574" s="122">
        <v>2.5227701580858968</v>
      </c>
      <c r="F574" s="84" t="s">
        <v>2561</v>
      </c>
      <c r="G574" s="84" t="b">
        <v>0</v>
      </c>
      <c r="H574" s="84" t="b">
        <v>0</v>
      </c>
      <c r="I574" s="84" t="b">
        <v>0</v>
      </c>
      <c r="J574" s="84" t="b">
        <v>0</v>
      </c>
      <c r="K574" s="84" t="b">
        <v>0</v>
      </c>
      <c r="L574" s="84" t="b">
        <v>0</v>
      </c>
    </row>
    <row r="575" spans="1:12" ht="15">
      <c r="A575" s="84" t="s">
        <v>3253</v>
      </c>
      <c r="B575" s="84" t="s">
        <v>3450</v>
      </c>
      <c r="C575" s="84">
        <v>2</v>
      </c>
      <c r="D575" s="122">
        <v>0.0024339930898039162</v>
      </c>
      <c r="E575" s="122">
        <v>2.5227701580858968</v>
      </c>
      <c r="F575" s="84" t="s">
        <v>2561</v>
      </c>
      <c r="G575" s="84" t="b">
        <v>0</v>
      </c>
      <c r="H575" s="84" t="b">
        <v>0</v>
      </c>
      <c r="I575" s="84" t="b">
        <v>0</v>
      </c>
      <c r="J575" s="84" t="b">
        <v>0</v>
      </c>
      <c r="K575" s="84" t="b">
        <v>0</v>
      </c>
      <c r="L575" s="84" t="b">
        <v>0</v>
      </c>
    </row>
    <row r="576" spans="1:12" ht="15">
      <c r="A576" s="84" t="s">
        <v>3450</v>
      </c>
      <c r="B576" s="84" t="s">
        <v>3451</v>
      </c>
      <c r="C576" s="84">
        <v>2</v>
      </c>
      <c r="D576" s="122">
        <v>0.0024339930898039162</v>
      </c>
      <c r="E576" s="122">
        <v>2.823800153749878</v>
      </c>
      <c r="F576" s="84" t="s">
        <v>2561</v>
      </c>
      <c r="G576" s="84" t="b">
        <v>0</v>
      </c>
      <c r="H576" s="84" t="b">
        <v>0</v>
      </c>
      <c r="I576" s="84" t="b">
        <v>0</v>
      </c>
      <c r="J576" s="84" t="b">
        <v>0</v>
      </c>
      <c r="K576" s="84" t="b">
        <v>1</v>
      </c>
      <c r="L576" s="84" t="b">
        <v>0</v>
      </c>
    </row>
    <row r="577" spans="1:12" ht="15">
      <c r="A577" s="84" t="s">
        <v>3451</v>
      </c>
      <c r="B577" s="84" t="s">
        <v>3214</v>
      </c>
      <c r="C577" s="84">
        <v>2</v>
      </c>
      <c r="D577" s="122">
        <v>0.0024339930898039162</v>
      </c>
      <c r="E577" s="122">
        <v>2.5227701580858968</v>
      </c>
      <c r="F577" s="84" t="s">
        <v>2561</v>
      </c>
      <c r="G577" s="84" t="b">
        <v>0</v>
      </c>
      <c r="H577" s="84" t="b">
        <v>1</v>
      </c>
      <c r="I577" s="84" t="b">
        <v>0</v>
      </c>
      <c r="J577" s="84" t="b">
        <v>0</v>
      </c>
      <c r="K577" s="84" t="b">
        <v>0</v>
      </c>
      <c r="L577" s="84" t="b">
        <v>0</v>
      </c>
    </row>
    <row r="578" spans="1:12" ht="15">
      <c r="A578" s="84" t="s">
        <v>343</v>
      </c>
      <c r="B578" s="84" t="s">
        <v>3452</v>
      </c>
      <c r="C578" s="84">
        <v>2</v>
      </c>
      <c r="D578" s="122">
        <v>0.0024339930898039162</v>
      </c>
      <c r="E578" s="122">
        <v>1.693466385254872</v>
      </c>
      <c r="F578" s="84" t="s">
        <v>2561</v>
      </c>
      <c r="G578" s="84" t="b">
        <v>0</v>
      </c>
      <c r="H578" s="84" t="b">
        <v>0</v>
      </c>
      <c r="I578" s="84" t="b">
        <v>0</v>
      </c>
      <c r="J578" s="84" t="b">
        <v>1</v>
      </c>
      <c r="K578" s="84" t="b">
        <v>0</v>
      </c>
      <c r="L578" s="84" t="b">
        <v>0</v>
      </c>
    </row>
    <row r="579" spans="1:12" ht="15">
      <c r="A579" s="84" t="s">
        <v>3452</v>
      </c>
      <c r="B579" s="84" t="s">
        <v>3253</v>
      </c>
      <c r="C579" s="84">
        <v>2</v>
      </c>
      <c r="D579" s="122">
        <v>0.0024339930898039162</v>
      </c>
      <c r="E579" s="122">
        <v>2.5227701580858968</v>
      </c>
      <c r="F579" s="84" t="s">
        <v>2561</v>
      </c>
      <c r="G579" s="84" t="b">
        <v>1</v>
      </c>
      <c r="H579" s="84" t="b">
        <v>0</v>
      </c>
      <c r="I579" s="84" t="b">
        <v>0</v>
      </c>
      <c r="J579" s="84" t="b">
        <v>0</v>
      </c>
      <c r="K579" s="84" t="b">
        <v>0</v>
      </c>
      <c r="L579" s="84" t="b">
        <v>0</v>
      </c>
    </row>
    <row r="580" spans="1:12" ht="15">
      <c r="A580" s="84" t="s">
        <v>343</v>
      </c>
      <c r="B580" s="84" t="s">
        <v>3252</v>
      </c>
      <c r="C580" s="84">
        <v>2</v>
      </c>
      <c r="D580" s="122">
        <v>0.0024339930898039162</v>
      </c>
      <c r="E580" s="122">
        <v>1.2955263765828344</v>
      </c>
      <c r="F580" s="84" t="s">
        <v>2561</v>
      </c>
      <c r="G580" s="84" t="b">
        <v>0</v>
      </c>
      <c r="H580" s="84" t="b">
        <v>0</v>
      </c>
      <c r="I580" s="84" t="b">
        <v>0</v>
      </c>
      <c r="J580" s="84" t="b">
        <v>0</v>
      </c>
      <c r="K580" s="84" t="b">
        <v>0</v>
      </c>
      <c r="L580" s="84" t="b">
        <v>0</v>
      </c>
    </row>
    <row r="581" spans="1:12" ht="15">
      <c r="A581" s="84" t="s">
        <v>3252</v>
      </c>
      <c r="B581" s="84" t="s">
        <v>3443</v>
      </c>
      <c r="C581" s="84">
        <v>2</v>
      </c>
      <c r="D581" s="122">
        <v>0.0024339930898039162</v>
      </c>
      <c r="E581" s="122">
        <v>2.4258601450778405</v>
      </c>
      <c r="F581" s="84" t="s">
        <v>2561</v>
      </c>
      <c r="G581" s="84" t="b">
        <v>0</v>
      </c>
      <c r="H581" s="84" t="b">
        <v>0</v>
      </c>
      <c r="I581" s="84" t="b">
        <v>0</v>
      </c>
      <c r="J581" s="84" t="b">
        <v>0</v>
      </c>
      <c r="K581" s="84" t="b">
        <v>0</v>
      </c>
      <c r="L581" s="84" t="b">
        <v>0</v>
      </c>
    </row>
    <row r="582" spans="1:12" ht="15">
      <c r="A582" s="84" t="s">
        <v>3443</v>
      </c>
      <c r="B582" s="84" t="s">
        <v>3444</v>
      </c>
      <c r="C582" s="84">
        <v>2</v>
      </c>
      <c r="D582" s="122">
        <v>0.0024339930898039162</v>
      </c>
      <c r="E582" s="122">
        <v>2.823800153749878</v>
      </c>
      <c r="F582" s="84" t="s">
        <v>2561</v>
      </c>
      <c r="G582" s="84" t="b">
        <v>0</v>
      </c>
      <c r="H582" s="84" t="b">
        <v>0</v>
      </c>
      <c r="I582" s="84" t="b">
        <v>0</v>
      </c>
      <c r="J582" s="84" t="b">
        <v>0</v>
      </c>
      <c r="K582" s="84" t="b">
        <v>0</v>
      </c>
      <c r="L582" s="84" t="b">
        <v>0</v>
      </c>
    </row>
    <row r="583" spans="1:12" ht="15">
      <c r="A583" s="84" t="s">
        <v>3444</v>
      </c>
      <c r="B583" s="84" t="s">
        <v>3445</v>
      </c>
      <c r="C583" s="84">
        <v>2</v>
      </c>
      <c r="D583" s="122">
        <v>0.0024339930898039162</v>
      </c>
      <c r="E583" s="122">
        <v>2.823800153749878</v>
      </c>
      <c r="F583" s="84" t="s">
        <v>2561</v>
      </c>
      <c r="G583" s="84" t="b">
        <v>0</v>
      </c>
      <c r="H583" s="84" t="b">
        <v>0</v>
      </c>
      <c r="I583" s="84" t="b">
        <v>0</v>
      </c>
      <c r="J583" s="84" t="b">
        <v>0</v>
      </c>
      <c r="K583" s="84" t="b">
        <v>1</v>
      </c>
      <c r="L583" s="84" t="b">
        <v>0</v>
      </c>
    </row>
    <row r="584" spans="1:12" ht="15">
      <c r="A584" s="84" t="s">
        <v>3445</v>
      </c>
      <c r="B584" s="84" t="s">
        <v>3292</v>
      </c>
      <c r="C584" s="84">
        <v>2</v>
      </c>
      <c r="D584" s="122">
        <v>0.0024339930898039162</v>
      </c>
      <c r="E584" s="122">
        <v>2.823800153749878</v>
      </c>
      <c r="F584" s="84" t="s">
        <v>2561</v>
      </c>
      <c r="G584" s="84" t="b">
        <v>0</v>
      </c>
      <c r="H584" s="84" t="b">
        <v>1</v>
      </c>
      <c r="I584" s="84" t="b">
        <v>0</v>
      </c>
      <c r="J584" s="84" t="b">
        <v>0</v>
      </c>
      <c r="K584" s="84" t="b">
        <v>0</v>
      </c>
      <c r="L584" s="84" t="b">
        <v>0</v>
      </c>
    </row>
    <row r="585" spans="1:12" ht="15">
      <c r="A585" s="84" t="s">
        <v>3292</v>
      </c>
      <c r="B585" s="84" t="s">
        <v>3446</v>
      </c>
      <c r="C585" s="84">
        <v>2</v>
      </c>
      <c r="D585" s="122">
        <v>0.0024339930898039162</v>
      </c>
      <c r="E585" s="122">
        <v>2.823800153749878</v>
      </c>
      <c r="F585" s="84" t="s">
        <v>2561</v>
      </c>
      <c r="G585" s="84" t="b">
        <v>0</v>
      </c>
      <c r="H585" s="84" t="b">
        <v>0</v>
      </c>
      <c r="I585" s="84" t="b">
        <v>0</v>
      </c>
      <c r="J585" s="84" t="b">
        <v>0</v>
      </c>
      <c r="K585" s="84" t="b">
        <v>1</v>
      </c>
      <c r="L585" s="84" t="b">
        <v>0</v>
      </c>
    </row>
    <row r="586" spans="1:12" ht="15">
      <c r="A586" s="84" t="s">
        <v>3446</v>
      </c>
      <c r="B586" s="84" t="s">
        <v>341</v>
      </c>
      <c r="C586" s="84">
        <v>2</v>
      </c>
      <c r="D586" s="122">
        <v>0.0024339930898039162</v>
      </c>
      <c r="E586" s="122">
        <v>2.823800153749878</v>
      </c>
      <c r="F586" s="84" t="s">
        <v>2561</v>
      </c>
      <c r="G586" s="84" t="b">
        <v>0</v>
      </c>
      <c r="H586" s="84" t="b">
        <v>1</v>
      </c>
      <c r="I586" s="84" t="b">
        <v>0</v>
      </c>
      <c r="J586" s="84" t="b">
        <v>0</v>
      </c>
      <c r="K586" s="84" t="b">
        <v>0</v>
      </c>
      <c r="L586" s="84" t="b">
        <v>0</v>
      </c>
    </row>
    <row r="587" spans="1:12" ht="15">
      <c r="A587" s="84" t="s">
        <v>341</v>
      </c>
      <c r="B587" s="84" t="s">
        <v>3175</v>
      </c>
      <c r="C587" s="84">
        <v>2</v>
      </c>
      <c r="D587" s="122">
        <v>0.0024339930898039162</v>
      </c>
      <c r="E587" s="122">
        <v>2.5227701580858968</v>
      </c>
      <c r="F587" s="84" t="s">
        <v>2561</v>
      </c>
      <c r="G587" s="84" t="b">
        <v>0</v>
      </c>
      <c r="H587" s="84" t="b">
        <v>0</v>
      </c>
      <c r="I587" s="84" t="b">
        <v>0</v>
      </c>
      <c r="J587" s="84" t="b">
        <v>0</v>
      </c>
      <c r="K587" s="84" t="b">
        <v>0</v>
      </c>
      <c r="L587" s="84" t="b">
        <v>0</v>
      </c>
    </row>
    <row r="588" spans="1:12" ht="15">
      <c r="A588" s="84" t="s">
        <v>3175</v>
      </c>
      <c r="B588" s="84" t="s">
        <v>3332</v>
      </c>
      <c r="C588" s="84">
        <v>2</v>
      </c>
      <c r="D588" s="122">
        <v>0.0024339930898039162</v>
      </c>
      <c r="E588" s="122">
        <v>2.3466788990302154</v>
      </c>
      <c r="F588" s="84" t="s">
        <v>2561</v>
      </c>
      <c r="G588" s="84" t="b">
        <v>0</v>
      </c>
      <c r="H588" s="84" t="b">
        <v>0</v>
      </c>
      <c r="I588" s="84" t="b">
        <v>0</v>
      </c>
      <c r="J588" s="84" t="b">
        <v>0</v>
      </c>
      <c r="K588" s="84" t="b">
        <v>0</v>
      </c>
      <c r="L588" s="84" t="b">
        <v>0</v>
      </c>
    </row>
    <row r="589" spans="1:12" ht="15">
      <c r="A589" s="84" t="s">
        <v>3332</v>
      </c>
      <c r="B589" s="84" t="s">
        <v>343</v>
      </c>
      <c r="C589" s="84">
        <v>2</v>
      </c>
      <c r="D589" s="122">
        <v>0.0024339930898039162</v>
      </c>
      <c r="E589" s="122">
        <v>1.5173751261991906</v>
      </c>
      <c r="F589" s="84" t="s">
        <v>2561</v>
      </c>
      <c r="G589" s="84" t="b">
        <v>0</v>
      </c>
      <c r="H589" s="84" t="b">
        <v>0</v>
      </c>
      <c r="I589" s="84" t="b">
        <v>0</v>
      </c>
      <c r="J589" s="84" t="b">
        <v>0</v>
      </c>
      <c r="K589" s="84" t="b">
        <v>0</v>
      </c>
      <c r="L589" s="84" t="b">
        <v>0</v>
      </c>
    </row>
    <row r="590" spans="1:12" ht="15">
      <c r="A590" s="84" t="s">
        <v>3442</v>
      </c>
      <c r="B590" s="84" t="s">
        <v>777</v>
      </c>
      <c r="C590" s="84">
        <v>2</v>
      </c>
      <c r="D590" s="122">
        <v>0.0024339930898039162</v>
      </c>
      <c r="E590" s="122">
        <v>2.6477088946941967</v>
      </c>
      <c r="F590" s="84" t="s">
        <v>2561</v>
      </c>
      <c r="G590" s="84" t="b">
        <v>0</v>
      </c>
      <c r="H590" s="84" t="b">
        <v>0</v>
      </c>
      <c r="I590" s="84" t="b">
        <v>0</v>
      </c>
      <c r="J590" s="84" t="b">
        <v>0</v>
      </c>
      <c r="K590" s="84" t="b">
        <v>0</v>
      </c>
      <c r="L590" s="84" t="b">
        <v>0</v>
      </c>
    </row>
    <row r="591" spans="1:12" ht="15">
      <c r="A591" s="84" t="s">
        <v>3181</v>
      </c>
      <c r="B591" s="84" t="s">
        <v>3290</v>
      </c>
      <c r="C591" s="84">
        <v>2</v>
      </c>
      <c r="D591" s="122">
        <v>0.0024339930898039162</v>
      </c>
      <c r="E591" s="122">
        <v>2.6477088946941967</v>
      </c>
      <c r="F591" s="84" t="s">
        <v>2561</v>
      </c>
      <c r="G591" s="84" t="b">
        <v>0</v>
      </c>
      <c r="H591" s="84" t="b">
        <v>0</v>
      </c>
      <c r="I591" s="84" t="b">
        <v>0</v>
      </c>
      <c r="J591" s="84" t="b">
        <v>0</v>
      </c>
      <c r="K591" s="84" t="b">
        <v>0</v>
      </c>
      <c r="L591" s="84" t="b">
        <v>0</v>
      </c>
    </row>
    <row r="592" spans="1:12" ht="15">
      <c r="A592" s="84" t="s">
        <v>3191</v>
      </c>
      <c r="B592" s="84" t="s">
        <v>2780</v>
      </c>
      <c r="C592" s="84">
        <v>2</v>
      </c>
      <c r="D592" s="122">
        <v>0.0024339930898039162</v>
      </c>
      <c r="E592" s="122">
        <v>1.7446189077022531</v>
      </c>
      <c r="F592" s="84" t="s">
        <v>2561</v>
      </c>
      <c r="G592" s="84" t="b">
        <v>0</v>
      </c>
      <c r="H592" s="84" t="b">
        <v>0</v>
      </c>
      <c r="I592" s="84" t="b">
        <v>0</v>
      </c>
      <c r="J592" s="84" t="b">
        <v>0</v>
      </c>
      <c r="K592" s="84" t="b">
        <v>0</v>
      </c>
      <c r="L592" s="84" t="b">
        <v>0</v>
      </c>
    </row>
    <row r="593" spans="1:12" ht="15">
      <c r="A593" s="84" t="s">
        <v>285</v>
      </c>
      <c r="B593" s="84" t="s">
        <v>3424</v>
      </c>
      <c r="C593" s="84">
        <v>2</v>
      </c>
      <c r="D593" s="122">
        <v>0.0024339930898039162</v>
      </c>
      <c r="E593" s="122">
        <v>2.4258601450778405</v>
      </c>
      <c r="F593" s="84" t="s">
        <v>2561</v>
      </c>
      <c r="G593" s="84" t="b">
        <v>0</v>
      </c>
      <c r="H593" s="84" t="b">
        <v>0</v>
      </c>
      <c r="I593" s="84" t="b">
        <v>0</v>
      </c>
      <c r="J593" s="84" t="b">
        <v>0</v>
      </c>
      <c r="K593" s="84" t="b">
        <v>0</v>
      </c>
      <c r="L593" s="84" t="b">
        <v>0</v>
      </c>
    </row>
    <row r="594" spans="1:12" ht="15">
      <c r="A594" s="84" t="s">
        <v>3424</v>
      </c>
      <c r="B594" s="84" t="s">
        <v>3425</v>
      </c>
      <c r="C594" s="84">
        <v>2</v>
      </c>
      <c r="D594" s="122">
        <v>0.0024339930898039162</v>
      </c>
      <c r="E594" s="122">
        <v>2.823800153749878</v>
      </c>
      <c r="F594" s="84" t="s">
        <v>2561</v>
      </c>
      <c r="G594" s="84" t="b">
        <v>0</v>
      </c>
      <c r="H594" s="84" t="b">
        <v>0</v>
      </c>
      <c r="I594" s="84" t="b">
        <v>0</v>
      </c>
      <c r="J594" s="84" t="b">
        <v>0</v>
      </c>
      <c r="K594" s="84" t="b">
        <v>1</v>
      </c>
      <c r="L594" s="84" t="b">
        <v>0</v>
      </c>
    </row>
    <row r="595" spans="1:12" ht="15">
      <c r="A595" s="84" t="s">
        <v>3425</v>
      </c>
      <c r="B595" s="84" t="s">
        <v>3426</v>
      </c>
      <c r="C595" s="84">
        <v>2</v>
      </c>
      <c r="D595" s="122">
        <v>0.0024339930898039162</v>
      </c>
      <c r="E595" s="122">
        <v>2.823800153749878</v>
      </c>
      <c r="F595" s="84" t="s">
        <v>2561</v>
      </c>
      <c r="G595" s="84" t="b">
        <v>0</v>
      </c>
      <c r="H595" s="84" t="b">
        <v>1</v>
      </c>
      <c r="I595" s="84" t="b">
        <v>0</v>
      </c>
      <c r="J595" s="84" t="b">
        <v>0</v>
      </c>
      <c r="K595" s="84" t="b">
        <v>0</v>
      </c>
      <c r="L595" s="84" t="b">
        <v>0</v>
      </c>
    </row>
    <row r="596" spans="1:12" ht="15">
      <c r="A596" s="84" t="s">
        <v>3426</v>
      </c>
      <c r="B596" s="84" t="s">
        <v>3212</v>
      </c>
      <c r="C596" s="84">
        <v>2</v>
      </c>
      <c r="D596" s="122">
        <v>0.0024339930898039162</v>
      </c>
      <c r="E596" s="122">
        <v>2.2797321093996024</v>
      </c>
      <c r="F596" s="84" t="s">
        <v>2561</v>
      </c>
      <c r="G596" s="84" t="b">
        <v>0</v>
      </c>
      <c r="H596" s="84" t="b">
        <v>0</v>
      </c>
      <c r="I596" s="84" t="b">
        <v>0</v>
      </c>
      <c r="J596" s="84" t="b">
        <v>0</v>
      </c>
      <c r="K596" s="84" t="b">
        <v>0</v>
      </c>
      <c r="L596" s="84" t="b">
        <v>0</v>
      </c>
    </row>
    <row r="597" spans="1:12" ht="15">
      <c r="A597" s="84" t="s">
        <v>3212</v>
      </c>
      <c r="B597" s="84" t="s">
        <v>3189</v>
      </c>
      <c r="C597" s="84">
        <v>2</v>
      </c>
      <c r="D597" s="122">
        <v>0.0024339930898039162</v>
      </c>
      <c r="E597" s="122">
        <v>1.67767211807164</v>
      </c>
      <c r="F597" s="84" t="s">
        <v>2561</v>
      </c>
      <c r="G597" s="84" t="b">
        <v>0</v>
      </c>
      <c r="H597" s="84" t="b">
        <v>0</v>
      </c>
      <c r="I597" s="84" t="b">
        <v>0</v>
      </c>
      <c r="J597" s="84" t="b">
        <v>0</v>
      </c>
      <c r="K597" s="84" t="b">
        <v>0</v>
      </c>
      <c r="L597" s="84" t="b">
        <v>0</v>
      </c>
    </row>
    <row r="598" spans="1:12" ht="15">
      <c r="A598" s="84" t="s">
        <v>2804</v>
      </c>
      <c r="B598" s="84" t="s">
        <v>3286</v>
      </c>
      <c r="C598" s="84">
        <v>2</v>
      </c>
      <c r="D598" s="122">
        <v>0.0024339930898039162</v>
      </c>
      <c r="E598" s="122">
        <v>1.823800153749878</v>
      </c>
      <c r="F598" s="84" t="s">
        <v>2561</v>
      </c>
      <c r="G598" s="84" t="b">
        <v>0</v>
      </c>
      <c r="H598" s="84" t="b">
        <v>0</v>
      </c>
      <c r="I598" s="84" t="b">
        <v>0</v>
      </c>
      <c r="J598" s="84" t="b">
        <v>0</v>
      </c>
      <c r="K598" s="84" t="b">
        <v>0</v>
      </c>
      <c r="L598" s="84" t="b">
        <v>0</v>
      </c>
    </row>
    <row r="599" spans="1:12" ht="15">
      <c r="A599" s="84" t="s">
        <v>3286</v>
      </c>
      <c r="B599" s="84" t="s">
        <v>3427</v>
      </c>
      <c r="C599" s="84">
        <v>2</v>
      </c>
      <c r="D599" s="122">
        <v>0.0024339930898039162</v>
      </c>
      <c r="E599" s="122">
        <v>2.5227701580858968</v>
      </c>
      <c r="F599" s="84" t="s">
        <v>2561</v>
      </c>
      <c r="G599" s="84" t="b">
        <v>0</v>
      </c>
      <c r="H599" s="84" t="b">
        <v>0</v>
      </c>
      <c r="I599" s="84" t="b">
        <v>0</v>
      </c>
      <c r="J599" s="84" t="b">
        <v>0</v>
      </c>
      <c r="K599" s="84" t="b">
        <v>0</v>
      </c>
      <c r="L599" s="84" t="b">
        <v>0</v>
      </c>
    </row>
    <row r="600" spans="1:12" ht="15">
      <c r="A600" s="84" t="s">
        <v>3427</v>
      </c>
      <c r="B600" s="84" t="s">
        <v>3428</v>
      </c>
      <c r="C600" s="84">
        <v>2</v>
      </c>
      <c r="D600" s="122">
        <v>0.0024339930898039162</v>
      </c>
      <c r="E600" s="122">
        <v>2.823800153749878</v>
      </c>
      <c r="F600" s="84" t="s">
        <v>2561</v>
      </c>
      <c r="G600" s="84" t="b">
        <v>0</v>
      </c>
      <c r="H600" s="84" t="b">
        <v>0</v>
      </c>
      <c r="I600" s="84" t="b">
        <v>0</v>
      </c>
      <c r="J600" s="84" t="b">
        <v>0</v>
      </c>
      <c r="K600" s="84" t="b">
        <v>0</v>
      </c>
      <c r="L600" s="84" t="b">
        <v>0</v>
      </c>
    </row>
    <row r="601" spans="1:12" ht="15">
      <c r="A601" s="84" t="s">
        <v>3419</v>
      </c>
      <c r="B601" s="84" t="s">
        <v>3217</v>
      </c>
      <c r="C601" s="84">
        <v>2</v>
      </c>
      <c r="D601" s="122">
        <v>0.0024339930898039162</v>
      </c>
      <c r="E601" s="122">
        <v>2.5227701580858968</v>
      </c>
      <c r="F601" s="84" t="s">
        <v>2561</v>
      </c>
      <c r="G601" s="84" t="b">
        <v>0</v>
      </c>
      <c r="H601" s="84" t="b">
        <v>0</v>
      </c>
      <c r="I601" s="84" t="b">
        <v>0</v>
      </c>
      <c r="J601" s="84" t="b">
        <v>0</v>
      </c>
      <c r="K601" s="84" t="b">
        <v>0</v>
      </c>
      <c r="L601" s="84" t="b">
        <v>0</v>
      </c>
    </row>
    <row r="602" spans="1:12" ht="15">
      <c r="A602" s="84" t="s">
        <v>3217</v>
      </c>
      <c r="B602" s="84" t="s">
        <v>3284</v>
      </c>
      <c r="C602" s="84">
        <v>2</v>
      </c>
      <c r="D602" s="122">
        <v>0.0024339930898039162</v>
      </c>
      <c r="E602" s="122">
        <v>2.5227701580858968</v>
      </c>
      <c r="F602" s="84" t="s">
        <v>2561</v>
      </c>
      <c r="G602" s="84" t="b">
        <v>0</v>
      </c>
      <c r="H602" s="84" t="b">
        <v>0</v>
      </c>
      <c r="I602" s="84" t="b">
        <v>0</v>
      </c>
      <c r="J602" s="84" t="b">
        <v>0</v>
      </c>
      <c r="K602" s="84" t="b">
        <v>0</v>
      </c>
      <c r="L602" s="84" t="b">
        <v>0</v>
      </c>
    </row>
    <row r="603" spans="1:12" ht="15">
      <c r="A603" s="84" t="s">
        <v>3284</v>
      </c>
      <c r="B603" s="84" t="s">
        <v>3199</v>
      </c>
      <c r="C603" s="84">
        <v>2</v>
      </c>
      <c r="D603" s="122">
        <v>0.0024339930898039162</v>
      </c>
      <c r="E603" s="122">
        <v>2.2217401624219155</v>
      </c>
      <c r="F603" s="84" t="s">
        <v>2561</v>
      </c>
      <c r="G603" s="84" t="b">
        <v>0</v>
      </c>
      <c r="H603" s="84" t="b">
        <v>0</v>
      </c>
      <c r="I603" s="84" t="b">
        <v>0</v>
      </c>
      <c r="J603" s="84" t="b">
        <v>0</v>
      </c>
      <c r="K603" s="84" t="b">
        <v>0</v>
      </c>
      <c r="L603" s="84" t="b">
        <v>0</v>
      </c>
    </row>
    <row r="604" spans="1:12" ht="15">
      <c r="A604" s="84" t="s">
        <v>3199</v>
      </c>
      <c r="B604" s="84" t="s">
        <v>3325</v>
      </c>
      <c r="C604" s="84">
        <v>2</v>
      </c>
      <c r="D604" s="122">
        <v>0.0024339930898039162</v>
      </c>
      <c r="E604" s="122">
        <v>2.2217401624219155</v>
      </c>
      <c r="F604" s="84" t="s">
        <v>2561</v>
      </c>
      <c r="G604" s="84" t="b">
        <v>0</v>
      </c>
      <c r="H604" s="84" t="b">
        <v>0</v>
      </c>
      <c r="I604" s="84" t="b">
        <v>0</v>
      </c>
      <c r="J604" s="84" t="b">
        <v>0</v>
      </c>
      <c r="K604" s="84" t="b">
        <v>0</v>
      </c>
      <c r="L604" s="84" t="b">
        <v>0</v>
      </c>
    </row>
    <row r="605" spans="1:12" ht="15">
      <c r="A605" s="84" t="s">
        <v>3325</v>
      </c>
      <c r="B605" s="84" t="s">
        <v>343</v>
      </c>
      <c r="C605" s="84">
        <v>2</v>
      </c>
      <c r="D605" s="122">
        <v>0.0024339930898039162</v>
      </c>
      <c r="E605" s="122">
        <v>1.693466385254872</v>
      </c>
      <c r="F605" s="84" t="s">
        <v>2561</v>
      </c>
      <c r="G605" s="84" t="b">
        <v>0</v>
      </c>
      <c r="H605" s="84" t="b">
        <v>0</v>
      </c>
      <c r="I605" s="84" t="b">
        <v>0</v>
      </c>
      <c r="J605" s="84" t="b">
        <v>0</v>
      </c>
      <c r="K605" s="84" t="b">
        <v>0</v>
      </c>
      <c r="L605" s="84" t="b">
        <v>0</v>
      </c>
    </row>
    <row r="606" spans="1:12" ht="15">
      <c r="A606" s="84" t="s">
        <v>3282</v>
      </c>
      <c r="B606" s="84" t="s">
        <v>3420</v>
      </c>
      <c r="C606" s="84">
        <v>2</v>
      </c>
      <c r="D606" s="122">
        <v>0.0024339930898039162</v>
      </c>
      <c r="E606" s="122">
        <v>2.5227701580858968</v>
      </c>
      <c r="F606" s="84" t="s">
        <v>2561</v>
      </c>
      <c r="G606" s="84" t="b">
        <v>0</v>
      </c>
      <c r="H606" s="84" t="b">
        <v>0</v>
      </c>
      <c r="I606" s="84" t="b">
        <v>0</v>
      </c>
      <c r="J606" s="84" t="b">
        <v>0</v>
      </c>
      <c r="K606" s="84" t="b">
        <v>0</v>
      </c>
      <c r="L606" s="84" t="b">
        <v>0</v>
      </c>
    </row>
    <row r="607" spans="1:12" ht="15">
      <c r="A607" s="84" t="s">
        <v>3420</v>
      </c>
      <c r="B607" s="84" t="s">
        <v>3200</v>
      </c>
      <c r="C607" s="84">
        <v>2</v>
      </c>
      <c r="D607" s="122">
        <v>0.0024339930898039162</v>
      </c>
      <c r="E607" s="122">
        <v>2.823800153749878</v>
      </c>
      <c r="F607" s="84" t="s">
        <v>2561</v>
      </c>
      <c r="G607" s="84" t="b">
        <v>0</v>
      </c>
      <c r="H607" s="84" t="b">
        <v>0</v>
      </c>
      <c r="I607" s="84" t="b">
        <v>0</v>
      </c>
      <c r="J607" s="84" t="b">
        <v>0</v>
      </c>
      <c r="K607" s="84" t="b">
        <v>0</v>
      </c>
      <c r="L607" s="84" t="b">
        <v>0</v>
      </c>
    </row>
    <row r="608" spans="1:12" ht="15">
      <c r="A608" s="84" t="s">
        <v>3200</v>
      </c>
      <c r="B608" s="84" t="s">
        <v>3248</v>
      </c>
      <c r="C608" s="84">
        <v>2</v>
      </c>
      <c r="D608" s="122">
        <v>0.0024339930898039162</v>
      </c>
      <c r="E608" s="122">
        <v>2.4258601450778405</v>
      </c>
      <c r="F608" s="84" t="s">
        <v>2561</v>
      </c>
      <c r="G608" s="84" t="b">
        <v>0</v>
      </c>
      <c r="H608" s="84" t="b">
        <v>0</v>
      </c>
      <c r="I608" s="84" t="b">
        <v>0</v>
      </c>
      <c r="J608" s="84" t="b">
        <v>1</v>
      </c>
      <c r="K608" s="84" t="b">
        <v>0</v>
      </c>
      <c r="L608" s="84" t="b">
        <v>0</v>
      </c>
    </row>
    <row r="609" spans="1:12" ht="15">
      <c r="A609" s="84" t="s">
        <v>3219</v>
      </c>
      <c r="B609" s="84" t="s">
        <v>3249</v>
      </c>
      <c r="C609" s="84">
        <v>2</v>
      </c>
      <c r="D609" s="122">
        <v>0.0024339930898039162</v>
      </c>
      <c r="E609" s="122">
        <v>2.3466788990302154</v>
      </c>
      <c r="F609" s="84" t="s">
        <v>2561</v>
      </c>
      <c r="G609" s="84" t="b">
        <v>0</v>
      </c>
      <c r="H609" s="84" t="b">
        <v>0</v>
      </c>
      <c r="I609" s="84" t="b">
        <v>0</v>
      </c>
      <c r="J609" s="84" t="b">
        <v>0</v>
      </c>
      <c r="K609" s="84" t="b">
        <v>0</v>
      </c>
      <c r="L609" s="84" t="b">
        <v>0</v>
      </c>
    </row>
    <row r="610" spans="1:12" ht="15">
      <c r="A610" s="84" t="s">
        <v>3199</v>
      </c>
      <c r="B610" s="84" t="s">
        <v>2720</v>
      </c>
      <c r="C610" s="84">
        <v>2</v>
      </c>
      <c r="D610" s="122">
        <v>0.0024339930898039162</v>
      </c>
      <c r="E610" s="122">
        <v>0.9664676573186095</v>
      </c>
      <c r="F610" s="84" t="s">
        <v>2561</v>
      </c>
      <c r="G610" s="84" t="b">
        <v>0</v>
      </c>
      <c r="H610" s="84" t="b">
        <v>0</v>
      </c>
      <c r="I610" s="84" t="b">
        <v>0</v>
      </c>
      <c r="J610" s="84" t="b">
        <v>0</v>
      </c>
      <c r="K610" s="84" t="b">
        <v>0</v>
      </c>
      <c r="L610" s="84" t="b">
        <v>0</v>
      </c>
    </row>
    <row r="611" spans="1:12" ht="15">
      <c r="A611" s="84" t="s">
        <v>3412</v>
      </c>
      <c r="B611" s="84" t="s">
        <v>3210</v>
      </c>
      <c r="C611" s="84">
        <v>2</v>
      </c>
      <c r="D611" s="122">
        <v>0.0024339930898039162</v>
      </c>
      <c r="E611" s="122">
        <v>2.2797321093996024</v>
      </c>
      <c r="F611" s="84" t="s">
        <v>2561</v>
      </c>
      <c r="G611" s="84" t="b">
        <v>0</v>
      </c>
      <c r="H611" s="84" t="b">
        <v>0</v>
      </c>
      <c r="I611" s="84" t="b">
        <v>0</v>
      </c>
      <c r="J611" s="84" t="b">
        <v>1</v>
      </c>
      <c r="K611" s="84" t="b">
        <v>0</v>
      </c>
      <c r="L611" s="84" t="b">
        <v>0</v>
      </c>
    </row>
    <row r="612" spans="1:12" ht="15">
      <c r="A612" s="84" t="s">
        <v>3210</v>
      </c>
      <c r="B612" s="84" t="s">
        <v>3413</v>
      </c>
      <c r="C612" s="84">
        <v>2</v>
      </c>
      <c r="D612" s="122">
        <v>0.0024339930898039162</v>
      </c>
      <c r="E612" s="122">
        <v>2.2797321093996024</v>
      </c>
      <c r="F612" s="84" t="s">
        <v>2561</v>
      </c>
      <c r="G612" s="84" t="b">
        <v>1</v>
      </c>
      <c r="H612" s="84" t="b">
        <v>0</v>
      </c>
      <c r="I612" s="84" t="b">
        <v>0</v>
      </c>
      <c r="J612" s="84" t="b">
        <v>0</v>
      </c>
      <c r="K612" s="84" t="b">
        <v>0</v>
      </c>
      <c r="L612" s="84" t="b">
        <v>0</v>
      </c>
    </row>
    <row r="613" spans="1:12" ht="15">
      <c r="A613" s="84" t="s">
        <v>3413</v>
      </c>
      <c r="B613" s="84" t="s">
        <v>2722</v>
      </c>
      <c r="C613" s="84">
        <v>2</v>
      </c>
      <c r="D613" s="122">
        <v>0.0024339930898039162</v>
      </c>
      <c r="E613" s="122">
        <v>1.948738890358178</v>
      </c>
      <c r="F613" s="84" t="s">
        <v>2561</v>
      </c>
      <c r="G613" s="84" t="b">
        <v>0</v>
      </c>
      <c r="H613" s="84" t="b">
        <v>0</v>
      </c>
      <c r="I613" s="84" t="b">
        <v>0</v>
      </c>
      <c r="J613" s="84" t="b">
        <v>0</v>
      </c>
      <c r="K613" s="84" t="b">
        <v>0</v>
      </c>
      <c r="L613" s="84" t="b">
        <v>0</v>
      </c>
    </row>
    <row r="614" spans="1:12" ht="15">
      <c r="A614" s="84" t="s">
        <v>2722</v>
      </c>
      <c r="B614" s="84" t="s">
        <v>3414</v>
      </c>
      <c r="C614" s="84">
        <v>2</v>
      </c>
      <c r="D614" s="122">
        <v>0.0024339930898039162</v>
      </c>
      <c r="E614" s="122">
        <v>2.0108867971070223</v>
      </c>
      <c r="F614" s="84" t="s">
        <v>2561</v>
      </c>
      <c r="G614" s="84" t="b">
        <v>0</v>
      </c>
      <c r="H614" s="84" t="b">
        <v>0</v>
      </c>
      <c r="I614" s="84" t="b">
        <v>0</v>
      </c>
      <c r="J614" s="84" t="b">
        <v>0</v>
      </c>
      <c r="K614" s="84" t="b">
        <v>0</v>
      </c>
      <c r="L614" s="84" t="b">
        <v>0</v>
      </c>
    </row>
    <row r="615" spans="1:12" ht="15">
      <c r="A615" s="84" t="s">
        <v>3414</v>
      </c>
      <c r="B615" s="84" t="s">
        <v>3415</v>
      </c>
      <c r="C615" s="84">
        <v>2</v>
      </c>
      <c r="D615" s="122">
        <v>0.0024339930898039162</v>
      </c>
      <c r="E615" s="122">
        <v>2.823800153749878</v>
      </c>
      <c r="F615" s="84" t="s">
        <v>2561</v>
      </c>
      <c r="G615" s="84" t="b">
        <v>0</v>
      </c>
      <c r="H615" s="84" t="b">
        <v>0</v>
      </c>
      <c r="I615" s="84" t="b">
        <v>0</v>
      </c>
      <c r="J615" s="84" t="b">
        <v>0</v>
      </c>
      <c r="K615" s="84" t="b">
        <v>0</v>
      </c>
      <c r="L615" s="84" t="b">
        <v>0</v>
      </c>
    </row>
    <row r="616" spans="1:12" ht="15">
      <c r="A616" s="84" t="s">
        <v>3415</v>
      </c>
      <c r="B616" s="84" t="s">
        <v>3230</v>
      </c>
      <c r="C616" s="84">
        <v>2</v>
      </c>
      <c r="D616" s="122">
        <v>0.0024339930898039162</v>
      </c>
      <c r="E616" s="122">
        <v>2.4258601450778405</v>
      </c>
      <c r="F616" s="84" t="s">
        <v>2561</v>
      </c>
      <c r="G616" s="84" t="b">
        <v>0</v>
      </c>
      <c r="H616" s="84" t="b">
        <v>0</v>
      </c>
      <c r="I616" s="84" t="b">
        <v>0</v>
      </c>
      <c r="J616" s="84" t="b">
        <v>0</v>
      </c>
      <c r="K616" s="84" t="b">
        <v>0</v>
      </c>
      <c r="L616" s="84" t="b">
        <v>0</v>
      </c>
    </row>
    <row r="617" spans="1:12" ht="15">
      <c r="A617" s="84" t="s">
        <v>3230</v>
      </c>
      <c r="B617" s="84" t="s">
        <v>3416</v>
      </c>
      <c r="C617" s="84">
        <v>2</v>
      </c>
      <c r="D617" s="122">
        <v>0.0024339930898039162</v>
      </c>
      <c r="E617" s="122">
        <v>2.6477088946941967</v>
      </c>
      <c r="F617" s="84" t="s">
        <v>2561</v>
      </c>
      <c r="G617" s="84" t="b">
        <v>0</v>
      </c>
      <c r="H617" s="84" t="b">
        <v>0</v>
      </c>
      <c r="I617" s="84" t="b">
        <v>0</v>
      </c>
      <c r="J617" s="84" t="b">
        <v>0</v>
      </c>
      <c r="K617" s="84" t="b">
        <v>0</v>
      </c>
      <c r="L617" s="84" t="b">
        <v>0</v>
      </c>
    </row>
    <row r="618" spans="1:12" ht="15">
      <c r="A618" s="84" t="s">
        <v>3416</v>
      </c>
      <c r="B618" s="84" t="s">
        <v>3417</v>
      </c>
      <c r="C618" s="84">
        <v>2</v>
      </c>
      <c r="D618" s="122">
        <v>0.0024339930898039162</v>
      </c>
      <c r="E618" s="122">
        <v>2.823800153749878</v>
      </c>
      <c r="F618" s="84" t="s">
        <v>2561</v>
      </c>
      <c r="G618" s="84" t="b">
        <v>0</v>
      </c>
      <c r="H618" s="84" t="b">
        <v>0</v>
      </c>
      <c r="I618" s="84" t="b">
        <v>0</v>
      </c>
      <c r="J618" s="84" t="b">
        <v>0</v>
      </c>
      <c r="K618" s="84" t="b">
        <v>0</v>
      </c>
      <c r="L618" s="84" t="b">
        <v>0</v>
      </c>
    </row>
    <row r="619" spans="1:12" ht="15">
      <c r="A619" s="84" t="s">
        <v>2727</v>
      </c>
      <c r="B619" s="84" t="s">
        <v>3247</v>
      </c>
      <c r="C619" s="84">
        <v>2</v>
      </c>
      <c r="D619" s="122">
        <v>0.0024339930898039162</v>
      </c>
      <c r="E619" s="122">
        <v>1.823800153749878</v>
      </c>
      <c r="F619" s="84" t="s">
        <v>2561</v>
      </c>
      <c r="G619" s="84" t="b">
        <v>1</v>
      </c>
      <c r="H619" s="84" t="b">
        <v>0</v>
      </c>
      <c r="I619" s="84" t="b">
        <v>0</v>
      </c>
      <c r="J619" s="84" t="b">
        <v>0</v>
      </c>
      <c r="K619" s="84" t="b">
        <v>0</v>
      </c>
      <c r="L619" s="84" t="b">
        <v>0</v>
      </c>
    </row>
    <row r="620" spans="1:12" ht="15">
      <c r="A620" s="84" t="s">
        <v>268</v>
      </c>
      <c r="B620" s="84" t="s">
        <v>2780</v>
      </c>
      <c r="C620" s="84">
        <v>2</v>
      </c>
      <c r="D620" s="122">
        <v>0.0024339930898039162</v>
      </c>
      <c r="E620" s="122">
        <v>1.1803474772636906</v>
      </c>
      <c r="F620" s="84" t="s">
        <v>2561</v>
      </c>
      <c r="G620" s="84" t="b">
        <v>0</v>
      </c>
      <c r="H620" s="84" t="b">
        <v>0</v>
      </c>
      <c r="I620" s="84" t="b">
        <v>0</v>
      </c>
      <c r="J620" s="84" t="b">
        <v>0</v>
      </c>
      <c r="K620" s="84" t="b">
        <v>0</v>
      </c>
      <c r="L620" s="84" t="b">
        <v>0</v>
      </c>
    </row>
    <row r="621" spans="1:12" ht="15">
      <c r="A621" s="84" t="s">
        <v>3357</v>
      </c>
      <c r="B621" s="84" t="s">
        <v>3357</v>
      </c>
      <c r="C621" s="84">
        <v>2</v>
      </c>
      <c r="D621" s="122">
        <v>0.002849493428884636</v>
      </c>
      <c r="E621" s="122">
        <v>2.4716176356385153</v>
      </c>
      <c r="F621" s="84" t="s">
        <v>2561</v>
      </c>
      <c r="G621" s="84" t="b">
        <v>1</v>
      </c>
      <c r="H621" s="84" t="b">
        <v>0</v>
      </c>
      <c r="I621" s="84" t="b">
        <v>0</v>
      </c>
      <c r="J621" s="84" t="b">
        <v>1</v>
      </c>
      <c r="K621" s="84" t="b">
        <v>0</v>
      </c>
      <c r="L621" s="84" t="b">
        <v>0</v>
      </c>
    </row>
    <row r="622" spans="1:12" ht="15">
      <c r="A622" s="84" t="s">
        <v>2732</v>
      </c>
      <c r="B622" s="84" t="s">
        <v>2733</v>
      </c>
      <c r="C622" s="84">
        <v>9</v>
      </c>
      <c r="D622" s="122">
        <v>0.007088166746638356</v>
      </c>
      <c r="E622" s="122">
        <v>1.7931692984470984</v>
      </c>
      <c r="F622" s="84" t="s">
        <v>2562</v>
      </c>
      <c r="G622" s="84" t="b">
        <v>1</v>
      </c>
      <c r="H622" s="84" t="b">
        <v>0</v>
      </c>
      <c r="I622" s="84" t="b">
        <v>0</v>
      </c>
      <c r="J622" s="84" t="b">
        <v>0</v>
      </c>
      <c r="K622" s="84" t="b">
        <v>0</v>
      </c>
      <c r="L622" s="84" t="b">
        <v>0</v>
      </c>
    </row>
    <row r="623" spans="1:12" ht="15">
      <c r="A623" s="84" t="s">
        <v>2733</v>
      </c>
      <c r="B623" s="84" t="s">
        <v>2734</v>
      </c>
      <c r="C623" s="84">
        <v>9</v>
      </c>
      <c r="D623" s="122">
        <v>0.007088166746638356</v>
      </c>
      <c r="E623" s="122">
        <v>1.7931692984470984</v>
      </c>
      <c r="F623" s="84" t="s">
        <v>2562</v>
      </c>
      <c r="G623" s="84" t="b">
        <v>0</v>
      </c>
      <c r="H623" s="84" t="b">
        <v>0</v>
      </c>
      <c r="I623" s="84" t="b">
        <v>0</v>
      </c>
      <c r="J623" s="84" t="b">
        <v>0</v>
      </c>
      <c r="K623" s="84" t="b">
        <v>0</v>
      </c>
      <c r="L623" s="84" t="b">
        <v>0</v>
      </c>
    </row>
    <row r="624" spans="1:12" ht="15">
      <c r="A624" s="84" t="s">
        <v>2734</v>
      </c>
      <c r="B624" s="84" t="s">
        <v>2735</v>
      </c>
      <c r="C624" s="84">
        <v>9</v>
      </c>
      <c r="D624" s="122">
        <v>0.007088166746638356</v>
      </c>
      <c r="E624" s="122">
        <v>1.7931692984470984</v>
      </c>
      <c r="F624" s="84" t="s">
        <v>2562</v>
      </c>
      <c r="G624" s="84" t="b">
        <v>0</v>
      </c>
      <c r="H624" s="84" t="b">
        <v>0</v>
      </c>
      <c r="I624" s="84" t="b">
        <v>0</v>
      </c>
      <c r="J624" s="84" t="b">
        <v>0</v>
      </c>
      <c r="K624" s="84" t="b">
        <v>0</v>
      </c>
      <c r="L624" s="84" t="b">
        <v>0</v>
      </c>
    </row>
    <row r="625" spans="1:12" ht="15">
      <c r="A625" s="84" t="s">
        <v>2735</v>
      </c>
      <c r="B625" s="84" t="s">
        <v>2736</v>
      </c>
      <c r="C625" s="84">
        <v>9</v>
      </c>
      <c r="D625" s="122">
        <v>0.007088166746638356</v>
      </c>
      <c r="E625" s="122">
        <v>1.7931692984470984</v>
      </c>
      <c r="F625" s="84" t="s">
        <v>2562</v>
      </c>
      <c r="G625" s="84" t="b">
        <v>0</v>
      </c>
      <c r="H625" s="84" t="b">
        <v>0</v>
      </c>
      <c r="I625" s="84" t="b">
        <v>0</v>
      </c>
      <c r="J625" s="84" t="b">
        <v>0</v>
      </c>
      <c r="K625" s="84" t="b">
        <v>0</v>
      </c>
      <c r="L625" s="84" t="b">
        <v>0</v>
      </c>
    </row>
    <row r="626" spans="1:12" ht="15">
      <c r="A626" s="84" t="s">
        <v>2736</v>
      </c>
      <c r="B626" s="84" t="s">
        <v>2699</v>
      </c>
      <c r="C626" s="84">
        <v>9</v>
      </c>
      <c r="D626" s="122">
        <v>0.007088166746638356</v>
      </c>
      <c r="E626" s="122">
        <v>1.7931692984470984</v>
      </c>
      <c r="F626" s="84" t="s">
        <v>2562</v>
      </c>
      <c r="G626" s="84" t="b">
        <v>0</v>
      </c>
      <c r="H626" s="84" t="b">
        <v>0</v>
      </c>
      <c r="I626" s="84" t="b">
        <v>0</v>
      </c>
      <c r="J626" s="84" t="b">
        <v>0</v>
      </c>
      <c r="K626" s="84" t="b">
        <v>0</v>
      </c>
      <c r="L626" s="84" t="b">
        <v>0</v>
      </c>
    </row>
    <row r="627" spans="1:12" ht="15">
      <c r="A627" s="84" t="s">
        <v>2699</v>
      </c>
      <c r="B627" s="84" t="s">
        <v>2737</v>
      </c>
      <c r="C627" s="84">
        <v>9</v>
      </c>
      <c r="D627" s="122">
        <v>0.007088166746638356</v>
      </c>
      <c r="E627" s="122">
        <v>1.7931692984470984</v>
      </c>
      <c r="F627" s="84" t="s">
        <v>2562</v>
      </c>
      <c r="G627" s="84" t="b">
        <v>0</v>
      </c>
      <c r="H627" s="84" t="b">
        <v>0</v>
      </c>
      <c r="I627" s="84" t="b">
        <v>0</v>
      </c>
      <c r="J627" s="84" t="b">
        <v>0</v>
      </c>
      <c r="K627" s="84" t="b">
        <v>0</v>
      </c>
      <c r="L627" s="84" t="b">
        <v>0</v>
      </c>
    </row>
    <row r="628" spans="1:12" ht="15">
      <c r="A628" s="84" t="s">
        <v>2737</v>
      </c>
      <c r="B628" s="84" t="s">
        <v>2672</v>
      </c>
      <c r="C628" s="84">
        <v>9</v>
      </c>
      <c r="D628" s="122">
        <v>0.007088166746638356</v>
      </c>
      <c r="E628" s="122">
        <v>1.7931692984470984</v>
      </c>
      <c r="F628" s="84" t="s">
        <v>2562</v>
      </c>
      <c r="G628" s="84" t="b">
        <v>0</v>
      </c>
      <c r="H628" s="84" t="b">
        <v>0</v>
      </c>
      <c r="I628" s="84" t="b">
        <v>0</v>
      </c>
      <c r="J628" s="84" t="b">
        <v>0</v>
      </c>
      <c r="K628" s="84" t="b">
        <v>0</v>
      </c>
      <c r="L628" s="84" t="b">
        <v>0</v>
      </c>
    </row>
    <row r="629" spans="1:12" ht="15">
      <c r="A629" s="84" t="s">
        <v>2672</v>
      </c>
      <c r="B629" s="84" t="s">
        <v>3207</v>
      </c>
      <c r="C629" s="84">
        <v>9</v>
      </c>
      <c r="D629" s="122">
        <v>0.007088166746638356</v>
      </c>
      <c r="E629" s="122">
        <v>1.7931692984470984</v>
      </c>
      <c r="F629" s="84" t="s">
        <v>2562</v>
      </c>
      <c r="G629" s="84" t="b">
        <v>0</v>
      </c>
      <c r="H629" s="84" t="b">
        <v>0</v>
      </c>
      <c r="I629" s="84" t="b">
        <v>0</v>
      </c>
      <c r="J629" s="84" t="b">
        <v>0</v>
      </c>
      <c r="K629" s="84" t="b">
        <v>0</v>
      </c>
      <c r="L629" s="84" t="b">
        <v>0</v>
      </c>
    </row>
    <row r="630" spans="1:12" ht="15">
      <c r="A630" s="84" t="s">
        <v>3207</v>
      </c>
      <c r="B630" s="84" t="s">
        <v>3208</v>
      </c>
      <c r="C630" s="84">
        <v>9</v>
      </c>
      <c r="D630" s="122">
        <v>0.007088166746638356</v>
      </c>
      <c r="E630" s="122">
        <v>1.7931692984470984</v>
      </c>
      <c r="F630" s="84" t="s">
        <v>2562</v>
      </c>
      <c r="G630" s="84" t="b">
        <v>0</v>
      </c>
      <c r="H630" s="84" t="b">
        <v>0</v>
      </c>
      <c r="I630" s="84" t="b">
        <v>0</v>
      </c>
      <c r="J630" s="84" t="b">
        <v>0</v>
      </c>
      <c r="K630" s="84" t="b">
        <v>0</v>
      </c>
      <c r="L630" s="84" t="b">
        <v>0</v>
      </c>
    </row>
    <row r="631" spans="1:12" ht="15">
      <c r="A631" s="84" t="s">
        <v>239</v>
      </c>
      <c r="B631" s="84" t="s">
        <v>2732</v>
      </c>
      <c r="C631" s="84">
        <v>8</v>
      </c>
      <c r="D631" s="122">
        <v>0.00700011433817264</v>
      </c>
      <c r="E631" s="122">
        <v>1.8443218208944796</v>
      </c>
      <c r="F631" s="84" t="s">
        <v>2562</v>
      </c>
      <c r="G631" s="84" t="b">
        <v>0</v>
      </c>
      <c r="H631" s="84" t="b">
        <v>0</v>
      </c>
      <c r="I631" s="84" t="b">
        <v>0</v>
      </c>
      <c r="J631" s="84" t="b">
        <v>1</v>
      </c>
      <c r="K631" s="84" t="b">
        <v>0</v>
      </c>
      <c r="L631" s="84" t="b">
        <v>0</v>
      </c>
    </row>
    <row r="632" spans="1:12" ht="15">
      <c r="A632" s="84" t="s">
        <v>3208</v>
      </c>
      <c r="B632" s="84" t="s">
        <v>311</v>
      </c>
      <c r="C632" s="84">
        <v>8</v>
      </c>
      <c r="D632" s="122">
        <v>0.00700011433817264</v>
      </c>
      <c r="E632" s="122">
        <v>1.7931692984470984</v>
      </c>
      <c r="F632" s="84" t="s">
        <v>2562</v>
      </c>
      <c r="G632" s="84" t="b">
        <v>0</v>
      </c>
      <c r="H632" s="84" t="b">
        <v>0</v>
      </c>
      <c r="I632" s="84" t="b">
        <v>0</v>
      </c>
      <c r="J632" s="84" t="b">
        <v>0</v>
      </c>
      <c r="K632" s="84" t="b">
        <v>0</v>
      </c>
      <c r="L632" s="84" t="b">
        <v>0</v>
      </c>
    </row>
    <row r="633" spans="1:12" ht="15">
      <c r="A633" s="84" t="s">
        <v>3205</v>
      </c>
      <c r="B633" s="84" t="s">
        <v>2729</v>
      </c>
      <c r="C633" s="84">
        <v>3</v>
      </c>
      <c r="D633" s="122">
        <v>0.0057125300118299315</v>
      </c>
      <c r="E633" s="122">
        <v>0.8029291357362546</v>
      </c>
      <c r="F633" s="84" t="s">
        <v>2562</v>
      </c>
      <c r="G633" s="84" t="b">
        <v>0</v>
      </c>
      <c r="H633" s="84" t="b">
        <v>0</v>
      </c>
      <c r="I633" s="84" t="b">
        <v>0</v>
      </c>
      <c r="J633" s="84" t="b">
        <v>0</v>
      </c>
      <c r="K633" s="84" t="b">
        <v>0</v>
      </c>
      <c r="L633" s="84" t="b">
        <v>0</v>
      </c>
    </row>
    <row r="634" spans="1:12" ht="15">
      <c r="A634" s="84" t="s">
        <v>3390</v>
      </c>
      <c r="B634" s="84" t="s">
        <v>2729</v>
      </c>
      <c r="C634" s="84">
        <v>3</v>
      </c>
      <c r="D634" s="122">
        <v>0.00480949791410849</v>
      </c>
      <c r="E634" s="122">
        <v>1.2288978680085358</v>
      </c>
      <c r="F634" s="84" t="s">
        <v>2562</v>
      </c>
      <c r="G634" s="84" t="b">
        <v>0</v>
      </c>
      <c r="H634" s="84" t="b">
        <v>0</v>
      </c>
      <c r="I634" s="84" t="b">
        <v>0</v>
      </c>
      <c r="J634" s="84" t="b">
        <v>0</v>
      </c>
      <c r="K634" s="84" t="b">
        <v>0</v>
      </c>
      <c r="L634" s="84" t="b">
        <v>0</v>
      </c>
    </row>
    <row r="635" spans="1:12" ht="15">
      <c r="A635" s="84" t="s">
        <v>2731</v>
      </c>
      <c r="B635" s="84" t="s">
        <v>3310</v>
      </c>
      <c r="C635" s="84">
        <v>2</v>
      </c>
      <c r="D635" s="122">
        <v>0.004837515719558352</v>
      </c>
      <c r="E635" s="122">
        <v>1.571320548830742</v>
      </c>
      <c r="F635" s="84" t="s">
        <v>2562</v>
      </c>
      <c r="G635" s="84" t="b">
        <v>0</v>
      </c>
      <c r="H635" s="84" t="b">
        <v>0</v>
      </c>
      <c r="I635" s="84" t="b">
        <v>0</v>
      </c>
      <c r="J635" s="84" t="b">
        <v>0</v>
      </c>
      <c r="K635" s="84" t="b">
        <v>0</v>
      </c>
      <c r="L635" s="84" t="b">
        <v>0</v>
      </c>
    </row>
    <row r="636" spans="1:12" ht="15">
      <c r="A636" s="84" t="s">
        <v>3383</v>
      </c>
      <c r="B636" s="84" t="s">
        <v>3384</v>
      </c>
      <c r="C636" s="84">
        <v>2</v>
      </c>
      <c r="D636" s="122">
        <v>0.0038083533412199546</v>
      </c>
      <c r="E636" s="122">
        <v>2.0941992941110796</v>
      </c>
      <c r="F636" s="84" t="s">
        <v>2562</v>
      </c>
      <c r="G636" s="84" t="b">
        <v>0</v>
      </c>
      <c r="H636" s="84" t="b">
        <v>0</v>
      </c>
      <c r="I636" s="84" t="b">
        <v>0</v>
      </c>
      <c r="J636" s="84" t="b">
        <v>0</v>
      </c>
      <c r="K636" s="84" t="b">
        <v>0</v>
      </c>
      <c r="L636" s="84" t="b">
        <v>0</v>
      </c>
    </row>
    <row r="637" spans="1:12" ht="15">
      <c r="A637" s="84" t="s">
        <v>2731</v>
      </c>
      <c r="B637" s="84" t="s">
        <v>3590</v>
      </c>
      <c r="C637" s="84">
        <v>2</v>
      </c>
      <c r="D637" s="122">
        <v>0.0038083533412199546</v>
      </c>
      <c r="E637" s="122">
        <v>1.7474118078864234</v>
      </c>
      <c r="F637" s="84" t="s">
        <v>2562</v>
      </c>
      <c r="G637" s="84" t="b">
        <v>0</v>
      </c>
      <c r="H637" s="84" t="b">
        <v>0</v>
      </c>
      <c r="I637" s="84" t="b">
        <v>0</v>
      </c>
      <c r="J637" s="84" t="b">
        <v>0</v>
      </c>
      <c r="K637" s="84" t="b">
        <v>0</v>
      </c>
      <c r="L637" s="84" t="b">
        <v>0</v>
      </c>
    </row>
    <row r="638" spans="1:12" ht="15">
      <c r="A638" s="84" t="s">
        <v>3590</v>
      </c>
      <c r="B638" s="84" t="s">
        <v>3251</v>
      </c>
      <c r="C638" s="84">
        <v>2</v>
      </c>
      <c r="D638" s="122">
        <v>0.0038083533412199546</v>
      </c>
      <c r="E638" s="122">
        <v>2.446381812222442</v>
      </c>
      <c r="F638" s="84" t="s">
        <v>2562</v>
      </c>
      <c r="G638" s="84" t="b">
        <v>0</v>
      </c>
      <c r="H638" s="84" t="b">
        <v>0</v>
      </c>
      <c r="I638" s="84" t="b">
        <v>0</v>
      </c>
      <c r="J638" s="84" t="b">
        <v>0</v>
      </c>
      <c r="K638" s="84" t="b">
        <v>0</v>
      </c>
      <c r="L638" s="84" t="b">
        <v>0</v>
      </c>
    </row>
    <row r="639" spans="1:12" ht="15">
      <c r="A639" s="84" t="s">
        <v>2729</v>
      </c>
      <c r="B639" s="84" t="s">
        <v>2729</v>
      </c>
      <c r="C639" s="84">
        <v>2</v>
      </c>
      <c r="D639" s="122">
        <v>0.0038083533412199546</v>
      </c>
      <c r="E639" s="122">
        <v>-0.014140180677758544</v>
      </c>
      <c r="F639" s="84" t="s">
        <v>2562</v>
      </c>
      <c r="G639" s="84" t="b">
        <v>0</v>
      </c>
      <c r="H639" s="84" t="b">
        <v>0</v>
      </c>
      <c r="I639" s="84" t="b">
        <v>0</v>
      </c>
      <c r="J639" s="84" t="b">
        <v>0</v>
      </c>
      <c r="K639" s="84" t="b">
        <v>0</v>
      </c>
      <c r="L639" s="84" t="b">
        <v>0</v>
      </c>
    </row>
    <row r="640" spans="1:12" ht="15">
      <c r="A640" s="84" t="s">
        <v>3592</v>
      </c>
      <c r="B640" s="84" t="s">
        <v>2730</v>
      </c>
      <c r="C640" s="84">
        <v>2</v>
      </c>
      <c r="D640" s="122">
        <v>0.0038083533412199546</v>
      </c>
      <c r="E640" s="122">
        <v>1.571320548830742</v>
      </c>
      <c r="F640" s="84" t="s">
        <v>2562</v>
      </c>
      <c r="G640" s="84" t="b">
        <v>0</v>
      </c>
      <c r="H640" s="84" t="b">
        <v>0</v>
      </c>
      <c r="I640" s="84" t="b">
        <v>0</v>
      </c>
      <c r="J640" s="84" t="b">
        <v>0</v>
      </c>
      <c r="K640" s="84" t="b">
        <v>0</v>
      </c>
      <c r="L640" s="84" t="b">
        <v>0</v>
      </c>
    </row>
    <row r="641" spans="1:12" ht="15">
      <c r="A641" s="84" t="s">
        <v>3613</v>
      </c>
      <c r="B641" s="84" t="s">
        <v>2729</v>
      </c>
      <c r="C641" s="84">
        <v>2</v>
      </c>
      <c r="D641" s="122">
        <v>0.0038083533412199546</v>
      </c>
      <c r="E641" s="122">
        <v>1.2288978680085358</v>
      </c>
      <c r="F641" s="84" t="s">
        <v>2562</v>
      </c>
      <c r="G641" s="84" t="b">
        <v>0</v>
      </c>
      <c r="H641" s="84" t="b">
        <v>0</v>
      </c>
      <c r="I641" s="84" t="b">
        <v>0</v>
      </c>
      <c r="J641" s="84" t="b">
        <v>0</v>
      </c>
      <c r="K641" s="84" t="b">
        <v>0</v>
      </c>
      <c r="L641" s="84" t="b">
        <v>0</v>
      </c>
    </row>
    <row r="642" spans="1:12" ht="15">
      <c r="A642" s="84" t="s">
        <v>3268</v>
      </c>
      <c r="B642" s="84" t="s">
        <v>3605</v>
      </c>
      <c r="C642" s="84">
        <v>2</v>
      </c>
      <c r="D642" s="122">
        <v>0.0038083533412199546</v>
      </c>
      <c r="E642" s="122">
        <v>2.0484418035504044</v>
      </c>
      <c r="F642" s="84" t="s">
        <v>2562</v>
      </c>
      <c r="G642" s="84" t="b">
        <v>0</v>
      </c>
      <c r="H642" s="84" t="b">
        <v>0</v>
      </c>
      <c r="I642" s="84" t="b">
        <v>0</v>
      </c>
      <c r="J642" s="84" t="b">
        <v>0</v>
      </c>
      <c r="K642" s="84" t="b">
        <v>0</v>
      </c>
      <c r="L642" s="84" t="b">
        <v>0</v>
      </c>
    </row>
    <row r="643" spans="1:12" ht="15">
      <c r="A643" s="84" t="s">
        <v>2729</v>
      </c>
      <c r="B643" s="84" t="s">
        <v>3240</v>
      </c>
      <c r="C643" s="84">
        <v>2</v>
      </c>
      <c r="D643" s="122">
        <v>0.0038083533412199546</v>
      </c>
      <c r="E643" s="122">
        <v>0.7262225088164853</v>
      </c>
      <c r="F643" s="84" t="s">
        <v>2562</v>
      </c>
      <c r="G643" s="84" t="b">
        <v>0</v>
      </c>
      <c r="H643" s="84" t="b">
        <v>0</v>
      </c>
      <c r="I643" s="84" t="b">
        <v>0</v>
      </c>
      <c r="J643" s="84" t="b">
        <v>0</v>
      </c>
      <c r="K643" s="84" t="b">
        <v>0</v>
      </c>
      <c r="L643" s="84" t="b">
        <v>0</v>
      </c>
    </row>
    <row r="644" spans="1:12" ht="15">
      <c r="A644" s="84" t="s">
        <v>343</v>
      </c>
      <c r="B644" s="84" t="s">
        <v>3269</v>
      </c>
      <c r="C644" s="84">
        <v>2</v>
      </c>
      <c r="D644" s="122">
        <v>0.0038083533412199546</v>
      </c>
      <c r="E644" s="122">
        <v>1.7474118078864234</v>
      </c>
      <c r="F644" s="84" t="s">
        <v>2562</v>
      </c>
      <c r="G644" s="84" t="b">
        <v>0</v>
      </c>
      <c r="H644" s="84" t="b">
        <v>0</v>
      </c>
      <c r="I644" s="84" t="b">
        <v>0</v>
      </c>
      <c r="J644" s="84" t="b">
        <v>0</v>
      </c>
      <c r="K644" s="84" t="b">
        <v>0</v>
      </c>
      <c r="L644" s="84" t="b">
        <v>0</v>
      </c>
    </row>
    <row r="645" spans="1:12" ht="15">
      <c r="A645" s="84" t="s">
        <v>3598</v>
      </c>
      <c r="B645" s="84" t="s">
        <v>3390</v>
      </c>
      <c r="C645" s="84">
        <v>2</v>
      </c>
      <c r="D645" s="122">
        <v>0.0038083533412199546</v>
      </c>
      <c r="E645" s="122">
        <v>2.270290553166761</v>
      </c>
      <c r="F645" s="84" t="s">
        <v>2562</v>
      </c>
      <c r="G645" s="84" t="b">
        <v>0</v>
      </c>
      <c r="H645" s="84" t="b">
        <v>0</v>
      </c>
      <c r="I645" s="84" t="b">
        <v>0</v>
      </c>
      <c r="J645" s="84" t="b">
        <v>0</v>
      </c>
      <c r="K645" s="84" t="b">
        <v>0</v>
      </c>
      <c r="L645" s="84" t="b">
        <v>0</v>
      </c>
    </row>
    <row r="646" spans="1:12" ht="15">
      <c r="A646" s="84" t="s">
        <v>3386</v>
      </c>
      <c r="B646" s="84" t="s">
        <v>3599</v>
      </c>
      <c r="C646" s="84">
        <v>2</v>
      </c>
      <c r="D646" s="122">
        <v>0.0038083533412199546</v>
      </c>
      <c r="E646" s="122">
        <v>2.270290553166761</v>
      </c>
      <c r="F646" s="84" t="s">
        <v>2562</v>
      </c>
      <c r="G646" s="84" t="b">
        <v>0</v>
      </c>
      <c r="H646" s="84" t="b">
        <v>0</v>
      </c>
      <c r="I646" s="84" t="b">
        <v>0</v>
      </c>
      <c r="J646" s="84" t="b">
        <v>0</v>
      </c>
      <c r="K646" s="84" t="b">
        <v>0</v>
      </c>
      <c r="L646" s="84" t="b">
        <v>0</v>
      </c>
    </row>
    <row r="647" spans="1:12" ht="15">
      <c r="A647" s="84" t="s">
        <v>2729</v>
      </c>
      <c r="B647" s="84" t="s">
        <v>3391</v>
      </c>
      <c r="C647" s="84">
        <v>2</v>
      </c>
      <c r="D647" s="122">
        <v>0.0038083533412199546</v>
      </c>
      <c r="E647" s="122">
        <v>1.0272525044804666</v>
      </c>
      <c r="F647" s="84" t="s">
        <v>2562</v>
      </c>
      <c r="G647" s="84" t="b">
        <v>0</v>
      </c>
      <c r="H647" s="84" t="b">
        <v>0</v>
      </c>
      <c r="I647" s="84" t="b">
        <v>0</v>
      </c>
      <c r="J647" s="84" t="b">
        <v>0</v>
      </c>
      <c r="K647" s="84" t="b">
        <v>0</v>
      </c>
      <c r="L647" s="84" t="b">
        <v>0</v>
      </c>
    </row>
    <row r="648" spans="1:12" ht="15">
      <c r="A648" s="84" t="s">
        <v>3380</v>
      </c>
      <c r="B648" s="84" t="s">
        <v>2717</v>
      </c>
      <c r="C648" s="84">
        <v>2</v>
      </c>
      <c r="D648" s="122">
        <v>0.0038083533412199546</v>
      </c>
      <c r="E648" s="122">
        <v>2.270290553166761</v>
      </c>
      <c r="F648" s="84" t="s">
        <v>2562</v>
      </c>
      <c r="G648" s="84" t="b">
        <v>0</v>
      </c>
      <c r="H648" s="84" t="b">
        <v>0</v>
      </c>
      <c r="I648" s="84" t="b">
        <v>0</v>
      </c>
      <c r="J648" s="84" t="b">
        <v>0</v>
      </c>
      <c r="K648" s="84" t="b">
        <v>0</v>
      </c>
      <c r="L648" s="84" t="b">
        <v>0</v>
      </c>
    </row>
    <row r="649" spans="1:12" ht="15">
      <c r="A649" s="84" t="s">
        <v>2787</v>
      </c>
      <c r="B649" s="84" t="s">
        <v>2746</v>
      </c>
      <c r="C649" s="84">
        <v>2</v>
      </c>
      <c r="D649" s="122">
        <v>0.0038083533412199546</v>
      </c>
      <c r="E649" s="122">
        <v>1.9692605575027797</v>
      </c>
      <c r="F649" s="84" t="s">
        <v>2562</v>
      </c>
      <c r="G649" s="84" t="b">
        <v>0</v>
      </c>
      <c r="H649" s="84" t="b">
        <v>0</v>
      </c>
      <c r="I649" s="84" t="b">
        <v>0</v>
      </c>
      <c r="J649" s="84" t="b">
        <v>0</v>
      </c>
      <c r="K649" s="84" t="b">
        <v>0</v>
      </c>
      <c r="L649" s="84" t="b">
        <v>0</v>
      </c>
    </row>
    <row r="650" spans="1:12" ht="15">
      <c r="A650" s="84" t="s">
        <v>3595</v>
      </c>
      <c r="B650" s="84" t="s">
        <v>3387</v>
      </c>
      <c r="C650" s="84">
        <v>2</v>
      </c>
      <c r="D650" s="122">
        <v>0.004837515719558352</v>
      </c>
      <c r="E650" s="122">
        <v>2.270290553166761</v>
      </c>
      <c r="F650" s="84" t="s">
        <v>2562</v>
      </c>
      <c r="G650" s="84" t="b">
        <v>0</v>
      </c>
      <c r="H650" s="84" t="b">
        <v>0</v>
      </c>
      <c r="I650" s="84" t="b">
        <v>0</v>
      </c>
      <c r="J650" s="84" t="b">
        <v>0</v>
      </c>
      <c r="K650" s="84" t="b">
        <v>0</v>
      </c>
      <c r="L650" s="84" t="b">
        <v>0</v>
      </c>
    </row>
    <row r="651" spans="1:12" ht="15">
      <c r="A651" s="84" t="s">
        <v>2730</v>
      </c>
      <c r="B651" s="84" t="s">
        <v>2787</v>
      </c>
      <c r="C651" s="84">
        <v>2</v>
      </c>
      <c r="D651" s="122">
        <v>0.0038083533412199546</v>
      </c>
      <c r="E651" s="122">
        <v>1.3952292897750609</v>
      </c>
      <c r="F651" s="84" t="s">
        <v>2562</v>
      </c>
      <c r="G651" s="84" t="b">
        <v>0</v>
      </c>
      <c r="H651" s="84" t="b">
        <v>0</v>
      </c>
      <c r="I651" s="84" t="b">
        <v>0</v>
      </c>
      <c r="J651" s="84" t="b">
        <v>0</v>
      </c>
      <c r="K651" s="84" t="b">
        <v>0</v>
      </c>
      <c r="L651" s="84" t="b">
        <v>0</v>
      </c>
    </row>
    <row r="652" spans="1:12" ht="15">
      <c r="A652" s="84" t="s">
        <v>2739</v>
      </c>
      <c r="B652" s="84" t="s">
        <v>2740</v>
      </c>
      <c r="C652" s="84">
        <v>15</v>
      </c>
      <c r="D652" s="122">
        <v>0</v>
      </c>
      <c r="E652" s="122">
        <v>1.1117104708745447</v>
      </c>
      <c r="F652" s="84" t="s">
        <v>2563</v>
      </c>
      <c r="G652" s="84" t="b">
        <v>0</v>
      </c>
      <c r="H652" s="84" t="b">
        <v>0</v>
      </c>
      <c r="I652" s="84" t="b">
        <v>0</v>
      </c>
      <c r="J652" s="84" t="b">
        <v>0</v>
      </c>
      <c r="K652" s="84" t="b">
        <v>0</v>
      </c>
      <c r="L652" s="84" t="b">
        <v>0</v>
      </c>
    </row>
    <row r="653" spans="1:12" ht="15">
      <c r="A653" s="84" t="s">
        <v>2740</v>
      </c>
      <c r="B653" s="84" t="s">
        <v>2741</v>
      </c>
      <c r="C653" s="84">
        <v>15</v>
      </c>
      <c r="D653" s="122">
        <v>0</v>
      </c>
      <c r="E653" s="122">
        <v>1.1117104708745447</v>
      </c>
      <c r="F653" s="84" t="s">
        <v>2563</v>
      </c>
      <c r="G653" s="84" t="b">
        <v>0</v>
      </c>
      <c r="H653" s="84" t="b">
        <v>0</v>
      </c>
      <c r="I653" s="84" t="b">
        <v>0</v>
      </c>
      <c r="J653" s="84" t="b">
        <v>0</v>
      </c>
      <c r="K653" s="84" t="b">
        <v>0</v>
      </c>
      <c r="L653" s="84" t="b">
        <v>0</v>
      </c>
    </row>
    <row r="654" spans="1:12" ht="15">
      <c r="A654" s="84" t="s">
        <v>2741</v>
      </c>
      <c r="B654" s="84" t="s">
        <v>2742</v>
      </c>
      <c r="C654" s="84">
        <v>15</v>
      </c>
      <c r="D654" s="122">
        <v>0</v>
      </c>
      <c r="E654" s="122">
        <v>1.1117104708745447</v>
      </c>
      <c r="F654" s="84" t="s">
        <v>2563</v>
      </c>
      <c r="G654" s="84" t="b">
        <v>0</v>
      </c>
      <c r="H654" s="84" t="b">
        <v>0</v>
      </c>
      <c r="I654" s="84" t="b">
        <v>0</v>
      </c>
      <c r="J654" s="84" t="b">
        <v>0</v>
      </c>
      <c r="K654" s="84" t="b">
        <v>0</v>
      </c>
      <c r="L654" s="84" t="b">
        <v>0</v>
      </c>
    </row>
    <row r="655" spans="1:12" ht="15">
      <c r="A655" s="84" t="s">
        <v>2742</v>
      </c>
      <c r="B655" s="84" t="s">
        <v>2743</v>
      </c>
      <c r="C655" s="84">
        <v>15</v>
      </c>
      <c r="D655" s="122">
        <v>0</v>
      </c>
      <c r="E655" s="122">
        <v>1.1117104708745447</v>
      </c>
      <c r="F655" s="84" t="s">
        <v>2563</v>
      </c>
      <c r="G655" s="84" t="b">
        <v>0</v>
      </c>
      <c r="H655" s="84" t="b">
        <v>0</v>
      </c>
      <c r="I655" s="84" t="b">
        <v>0</v>
      </c>
      <c r="J655" s="84" t="b">
        <v>0</v>
      </c>
      <c r="K655" s="84" t="b">
        <v>0</v>
      </c>
      <c r="L655" s="84" t="b">
        <v>0</v>
      </c>
    </row>
    <row r="656" spans="1:12" ht="15">
      <c r="A656" s="84" t="s">
        <v>2743</v>
      </c>
      <c r="B656" s="84" t="s">
        <v>268</v>
      </c>
      <c r="C656" s="84">
        <v>15</v>
      </c>
      <c r="D656" s="122">
        <v>0</v>
      </c>
      <c r="E656" s="122">
        <v>1.1117104708745447</v>
      </c>
      <c r="F656" s="84" t="s">
        <v>2563</v>
      </c>
      <c r="G656" s="84" t="b">
        <v>0</v>
      </c>
      <c r="H656" s="84" t="b">
        <v>0</v>
      </c>
      <c r="I656" s="84" t="b">
        <v>0</v>
      </c>
      <c r="J656" s="84" t="b">
        <v>0</v>
      </c>
      <c r="K656" s="84" t="b">
        <v>0</v>
      </c>
      <c r="L656" s="84" t="b">
        <v>0</v>
      </c>
    </row>
    <row r="657" spans="1:12" ht="15">
      <c r="A657" s="84" t="s">
        <v>268</v>
      </c>
      <c r="B657" s="84" t="s">
        <v>2668</v>
      </c>
      <c r="C657" s="84">
        <v>15</v>
      </c>
      <c r="D657" s="122">
        <v>0</v>
      </c>
      <c r="E657" s="122">
        <v>1.1117104708745447</v>
      </c>
      <c r="F657" s="84" t="s">
        <v>2563</v>
      </c>
      <c r="G657" s="84" t="b">
        <v>0</v>
      </c>
      <c r="H657" s="84" t="b">
        <v>0</v>
      </c>
      <c r="I657" s="84" t="b">
        <v>0</v>
      </c>
      <c r="J657" s="84" t="b">
        <v>0</v>
      </c>
      <c r="K657" s="84" t="b">
        <v>0</v>
      </c>
      <c r="L657" s="84" t="b">
        <v>0</v>
      </c>
    </row>
    <row r="658" spans="1:12" ht="15">
      <c r="A658" s="84" t="s">
        <v>2668</v>
      </c>
      <c r="B658" s="84" t="s">
        <v>2717</v>
      </c>
      <c r="C658" s="84">
        <v>15</v>
      </c>
      <c r="D658" s="122">
        <v>0</v>
      </c>
      <c r="E658" s="122">
        <v>1.1117104708745447</v>
      </c>
      <c r="F658" s="84" t="s">
        <v>2563</v>
      </c>
      <c r="G658" s="84" t="b">
        <v>0</v>
      </c>
      <c r="H658" s="84" t="b">
        <v>0</v>
      </c>
      <c r="I658" s="84" t="b">
        <v>0</v>
      </c>
      <c r="J658" s="84" t="b">
        <v>0</v>
      </c>
      <c r="K658" s="84" t="b">
        <v>0</v>
      </c>
      <c r="L658" s="84" t="b">
        <v>0</v>
      </c>
    </row>
    <row r="659" spans="1:12" ht="15">
      <c r="A659" s="84" t="s">
        <v>2717</v>
      </c>
      <c r="B659" s="84" t="s">
        <v>2744</v>
      </c>
      <c r="C659" s="84">
        <v>15</v>
      </c>
      <c r="D659" s="122">
        <v>0</v>
      </c>
      <c r="E659" s="122">
        <v>1.1117104708745447</v>
      </c>
      <c r="F659" s="84" t="s">
        <v>2563</v>
      </c>
      <c r="G659" s="84" t="b">
        <v>0</v>
      </c>
      <c r="H659" s="84" t="b">
        <v>0</v>
      </c>
      <c r="I659" s="84" t="b">
        <v>0</v>
      </c>
      <c r="J659" s="84" t="b">
        <v>0</v>
      </c>
      <c r="K659" s="84" t="b">
        <v>0</v>
      </c>
      <c r="L659" s="84" t="b">
        <v>0</v>
      </c>
    </row>
    <row r="660" spans="1:12" ht="15">
      <c r="A660" s="84" t="s">
        <v>2744</v>
      </c>
      <c r="B660" s="84" t="s">
        <v>2730</v>
      </c>
      <c r="C660" s="84">
        <v>15</v>
      </c>
      <c r="D660" s="122">
        <v>0</v>
      </c>
      <c r="E660" s="122">
        <v>1.1117104708745447</v>
      </c>
      <c r="F660" s="84" t="s">
        <v>2563</v>
      </c>
      <c r="G660" s="84" t="b">
        <v>0</v>
      </c>
      <c r="H660" s="84" t="b">
        <v>0</v>
      </c>
      <c r="I660" s="84" t="b">
        <v>0</v>
      </c>
      <c r="J660" s="84" t="b">
        <v>0</v>
      </c>
      <c r="K660" s="84" t="b">
        <v>0</v>
      </c>
      <c r="L660" s="84" t="b">
        <v>0</v>
      </c>
    </row>
    <row r="661" spans="1:12" ht="15">
      <c r="A661" s="84" t="s">
        <v>2730</v>
      </c>
      <c r="B661" s="84" t="s">
        <v>3179</v>
      </c>
      <c r="C661" s="84">
        <v>15</v>
      </c>
      <c r="D661" s="122">
        <v>0</v>
      </c>
      <c r="E661" s="122">
        <v>1.1117104708745447</v>
      </c>
      <c r="F661" s="84" t="s">
        <v>2563</v>
      </c>
      <c r="G661" s="84" t="b">
        <v>0</v>
      </c>
      <c r="H661" s="84" t="b">
        <v>0</v>
      </c>
      <c r="I661" s="84" t="b">
        <v>0</v>
      </c>
      <c r="J661" s="84" t="b">
        <v>0</v>
      </c>
      <c r="K661" s="84" t="b">
        <v>0</v>
      </c>
      <c r="L661" s="84" t="b">
        <v>0</v>
      </c>
    </row>
    <row r="662" spans="1:12" ht="15">
      <c r="A662" s="84" t="s">
        <v>3179</v>
      </c>
      <c r="B662" s="84" t="s">
        <v>3180</v>
      </c>
      <c r="C662" s="84">
        <v>15</v>
      </c>
      <c r="D662" s="122">
        <v>0</v>
      </c>
      <c r="E662" s="122">
        <v>1.1117104708745447</v>
      </c>
      <c r="F662" s="84" t="s">
        <v>2563</v>
      </c>
      <c r="G662" s="84" t="b">
        <v>0</v>
      </c>
      <c r="H662" s="84" t="b">
        <v>0</v>
      </c>
      <c r="I662" s="84" t="b">
        <v>0</v>
      </c>
      <c r="J662" s="84" t="b">
        <v>0</v>
      </c>
      <c r="K662" s="84" t="b">
        <v>0</v>
      </c>
      <c r="L662" s="84" t="b">
        <v>0</v>
      </c>
    </row>
    <row r="663" spans="1:12" ht="15">
      <c r="A663" s="84" t="s">
        <v>282</v>
      </c>
      <c r="B663" s="84" t="s">
        <v>2739</v>
      </c>
      <c r="C663" s="84">
        <v>14</v>
      </c>
      <c r="D663" s="122">
        <v>0.002007105872173229</v>
      </c>
      <c r="E663" s="122">
        <v>1.141673694251988</v>
      </c>
      <c r="F663" s="84" t="s">
        <v>2563</v>
      </c>
      <c r="G663" s="84" t="b">
        <v>0</v>
      </c>
      <c r="H663" s="84" t="b">
        <v>0</v>
      </c>
      <c r="I663" s="84" t="b">
        <v>0</v>
      </c>
      <c r="J663" s="84" t="b">
        <v>0</v>
      </c>
      <c r="K663" s="84" t="b">
        <v>0</v>
      </c>
      <c r="L663" s="84" t="b">
        <v>0</v>
      </c>
    </row>
    <row r="664" spans="1:12" ht="15">
      <c r="A664" s="84" t="s">
        <v>2750</v>
      </c>
      <c r="B664" s="84" t="s">
        <v>2751</v>
      </c>
      <c r="C664" s="84">
        <v>4</v>
      </c>
      <c r="D664" s="122">
        <v>0.007266218578831884</v>
      </c>
      <c r="E664" s="122">
        <v>1.876506504265881</v>
      </c>
      <c r="F664" s="84" t="s">
        <v>2564</v>
      </c>
      <c r="G664" s="84" t="b">
        <v>0</v>
      </c>
      <c r="H664" s="84" t="b">
        <v>0</v>
      </c>
      <c r="I664" s="84" t="b">
        <v>0</v>
      </c>
      <c r="J664" s="84" t="b">
        <v>0</v>
      </c>
      <c r="K664" s="84" t="b">
        <v>0</v>
      </c>
      <c r="L664" s="84" t="b">
        <v>0</v>
      </c>
    </row>
    <row r="665" spans="1:12" ht="15">
      <c r="A665" s="84" t="s">
        <v>2751</v>
      </c>
      <c r="B665" s="84" t="s">
        <v>2747</v>
      </c>
      <c r="C665" s="84">
        <v>4</v>
      </c>
      <c r="D665" s="122">
        <v>0.007266218578831884</v>
      </c>
      <c r="E665" s="122">
        <v>1.7795964912578246</v>
      </c>
      <c r="F665" s="84" t="s">
        <v>2564</v>
      </c>
      <c r="G665" s="84" t="b">
        <v>0</v>
      </c>
      <c r="H665" s="84" t="b">
        <v>0</v>
      </c>
      <c r="I665" s="84" t="b">
        <v>0</v>
      </c>
      <c r="J665" s="84" t="b">
        <v>0</v>
      </c>
      <c r="K665" s="84" t="b">
        <v>0</v>
      </c>
      <c r="L665" s="84" t="b">
        <v>0</v>
      </c>
    </row>
    <row r="666" spans="1:12" ht="15">
      <c r="A666" s="84" t="s">
        <v>2747</v>
      </c>
      <c r="B666" s="84" t="s">
        <v>2752</v>
      </c>
      <c r="C666" s="84">
        <v>4</v>
      </c>
      <c r="D666" s="122">
        <v>0.007266218578831884</v>
      </c>
      <c r="E666" s="122">
        <v>1.7795964912578246</v>
      </c>
      <c r="F666" s="84" t="s">
        <v>2564</v>
      </c>
      <c r="G666" s="84" t="b">
        <v>0</v>
      </c>
      <c r="H666" s="84" t="b">
        <v>0</v>
      </c>
      <c r="I666" s="84" t="b">
        <v>0</v>
      </c>
      <c r="J666" s="84" t="b">
        <v>0</v>
      </c>
      <c r="K666" s="84" t="b">
        <v>0</v>
      </c>
      <c r="L666" s="84" t="b">
        <v>0</v>
      </c>
    </row>
    <row r="667" spans="1:12" ht="15">
      <c r="A667" s="84" t="s">
        <v>2752</v>
      </c>
      <c r="B667" s="84" t="s">
        <v>2753</v>
      </c>
      <c r="C667" s="84">
        <v>4</v>
      </c>
      <c r="D667" s="122">
        <v>0.007266218578831884</v>
      </c>
      <c r="E667" s="122">
        <v>1.876506504265881</v>
      </c>
      <c r="F667" s="84" t="s">
        <v>2564</v>
      </c>
      <c r="G667" s="84" t="b">
        <v>0</v>
      </c>
      <c r="H667" s="84" t="b">
        <v>0</v>
      </c>
      <c r="I667" s="84" t="b">
        <v>0</v>
      </c>
      <c r="J667" s="84" t="b">
        <v>0</v>
      </c>
      <c r="K667" s="84" t="b">
        <v>0</v>
      </c>
      <c r="L667" s="84" t="b">
        <v>0</v>
      </c>
    </row>
    <row r="668" spans="1:12" ht="15">
      <c r="A668" s="84" t="s">
        <v>2753</v>
      </c>
      <c r="B668" s="84" t="s">
        <v>324</v>
      </c>
      <c r="C668" s="84">
        <v>4</v>
      </c>
      <c r="D668" s="122">
        <v>0.007266218578831884</v>
      </c>
      <c r="E668" s="122">
        <v>1.876506504265881</v>
      </c>
      <c r="F668" s="84" t="s">
        <v>2564</v>
      </c>
      <c r="G668" s="84" t="b">
        <v>0</v>
      </c>
      <c r="H668" s="84" t="b">
        <v>0</v>
      </c>
      <c r="I668" s="84" t="b">
        <v>0</v>
      </c>
      <c r="J668" s="84" t="b">
        <v>0</v>
      </c>
      <c r="K668" s="84" t="b">
        <v>0</v>
      </c>
      <c r="L668" s="84" t="b">
        <v>0</v>
      </c>
    </row>
    <row r="669" spans="1:12" ht="15">
      <c r="A669" s="84" t="s">
        <v>324</v>
      </c>
      <c r="B669" s="84" t="s">
        <v>2718</v>
      </c>
      <c r="C669" s="84">
        <v>4</v>
      </c>
      <c r="D669" s="122">
        <v>0.007266218578831884</v>
      </c>
      <c r="E669" s="122">
        <v>1.876506504265881</v>
      </c>
      <c r="F669" s="84" t="s">
        <v>2564</v>
      </c>
      <c r="G669" s="84" t="b">
        <v>0</v>
      </c>
      <c r="H669" s="84" t="b">
        <v>0</v>
      </c>
      <c r="I669" s="84" t="b">
        <v>0</v>
      </c>
      <c r="J669" s="84" t="b">
        <v>0</v>
      </c>
      <c r="K669" s="84" t="b">
        <v>0</v>
      </c>
      <c r="L669" s="84" t="b">
        <v>0</v>
      </c>
    </row>
    <row r="670" spans="1:12" ht="15">
      <c r="A670" s="84" t="s">
        <v>2718</v>
      </c>
      <c r="B670" s="84" t="s">
        <v>268</v>
      </c>
      <c r="C670" s="84">
        <v>4</v>
      </c>
      <c r="D670" s="122">
        <v>0.007266218578831884</v>
      </c>
      <c r="E670" s="122">
        <v>1.4785664955938433</v>
      </c>
      <c r="F670" s="84" t="s">
        <v>2564</v>
      </c>
      <c r="G670" s="84" t="b">
        <v>0</v>
      </c>
      <c r="H670" s="84" t="b">
        <v>0</v>
      </c>
      <c r="I670" s="84" t="b">
        <v>0</v>
      </c>
      <c r="J670" s="84" t="b">
        <v>0</v>
      </c>
      <c r="K670" s="84" t="b">
        <v>0</v>
      </c>
      <c r="L670" s="84" t="b">
        <v>0</v>
      </c>
    </row>
    <row r="671" spans="1:12" ht="15">
      <c r="A671" s="84" t="s">
        <v>268</v>
      </c>
      <c r="B671" s="84" t="s">
        <v>3303</v>
      </c>
      <c r="C671" s="84">
        <v>4</v>
      </c>
      <c r="D671" s="122">
        <v>0.007266218578831884</v>
      </c>
      <c r="E671" s="122">
        <v>1.3024752365381622</v>
      </c>
      <c r="F671" s="84" t="s">
        <v>2564</v>
      </c>
      <c r="G671" s="84" t="b">
        <v>0</v>
      </c>
      <c r="H671" s="84" t="b">
        <v>0</v>
      </c>
      <c r="I671" s="84" t="b">
        <v>0</v>
      </c>
      <c r="J671" s="84" t="b">
        <v>0</v>
      </c>
      <c r="K671" s="84" t="b">
        <v>0</v>
      </c>
      <c r="L671" s="84" t="b">
        <v>0</v>
      </c>
    </row>
    <row r="672" spans="1:12" ht="15">
      <c r="A672" s="84" t="s">
        <v>3303</v>
      </c>
      <c r="B672" s="84" t="s">
        <v>3219</v>
      </c>
      <c r="C672" s="84">
        <v>4</v>
      </c>
      <c r="D672" s="122">
        <v>0.007266218578831884</v>
      </c>
      <c r="E672" s="122">
        <v>1.876506504265881</v>
      </c>
      <c r="F672" s="84" t="s">
        <v>2564</v>
      </c>
      <c r="G672" s="84" t="b">
        <v>0</v>
      </c>
      <c r="H672" s="84" t="b">
        <v>0</v>
      </c>
      <c r="I672" s="84" t="b">
        <v>0</v>
      </c>
      <c r="J672" s="84" t="b">
        <v>0</v>
      </c>
      <c r="K672" s="84" t="b">
        <v>0</v>
      </c>
      <c r="L672" s="84" t="b">
        <v>0</v>
      </c>
    </row>
    <row r="673" spans="1:12" ht="15">
      <c r="A673" s="84" t="s">
        <v>3219</v>
      </c>
      <c r="B673" s="84" t="s">
        <v>3304</v>
      </c>
      <c r="C673" s="84">
        <v>4</v>
      </c>
      <c r="D673" s="122">
        <v>0.007266218578831884</v>
      </c>
      <c r="E673" s="122">
        <v>1.876506504265881</v>
      </c>
      <c r="F673" s="84" t="s">
        <v>2564</v>
      </c>
      <c r="G673" s="84" t="b">
        <v>0</v>
      </c>
      <c r="H673" s="84" t="b">
        <v>0</v>
      </c>
      <c r="I673" s="84" t="b">
        <v>0</v>
      </c>
      <c r="J673" s="84" t="b">
        <v>0</v>
      </c>
      <c r="K673" s="84" t="b">
        <v>0</v>
      </c>
      <c r="L673" s="84" t="b">
        <v>0</v>
      </c>
    </row>
    <row r="674" spans="1:12" ht="15">
      <c r="A674" s="84" t="s">
        <v>3304</v>
      </c>
      <c r="B674" s="84" t="s">
        <v>3196</v>
      </c>
      <c r="C674" s="84">
        <v>3</v>
      </c>
      <c r="D674" s="122">
        <v>0.006635791180405242</v>
      </c>
      <c r="E674" s="122">
        <v>1.876506504265881</v>
      </c>
      <c r="F674" s="84" t="s">
        <v>2564</v>
      </c>
      <c r="G674" s="84" t="b">
        <v>0</v>
      </c>
      <c r="H674" s="84" t="b">
        <v>0</v>
      </c>
      <c r="I674" s="84" t="b">
        <v>0</v>
      </c>
      <c r="J674" s="84" t="b">
        <v>0</v>
      </c>
      <c r="K674" s="84" t="b">
        <v>0</v>
      </c>
      <c r="L674" s="84" t="b">
        <v>0</v>
      </c>
    </row>
    <row r="675" spans="1:12" ht="15">
      <c r="A675" s="84" t="s">
        <v>3196</v>
      </c>
      <c r="B675" s="84" t="s">
        <v>2782</v>
      </c>
      <c r="C675" s="84">
        <v>3</v>
      </c>
      <c r="D675" s="122">
        <v>0.006635791180405242</v>
      </c>
      <c r="E675" s="122">
        <v>1.876506504265881</v>
      </c>
      <c r="F675" s="84" t="s">
        <v>2564</v>
      </c>
      <c r="G675" s="84" t="b">
        <v>0</v>
      </c>
      <c r="H675" s="84" t="b">
        <v>0</v>
      </c>
      <c r="I675" s="84" t="b">
        <v>0</v>
      </c>
      <c r="J675" s="84" t="b">
        <v>0</v>
      </c>
      <c r="K675" s="84" t="b">
        <v>0</v>
      </c>
      <c r="L675" s="84" t="b">
        <v>0</v>
      </c>
    </row>
    <row r="676" spans="1:12" ht="15">
      <c r="A676" s="84" t="s">
        <v>2782</v>
      </c>
      <c r="B676" s="84" t="s">
        <v>2783</v>
      </c>
      <c r="C676" s="84">
        <v>3</v>
      </c>
      <c r="D676" s="122">
        <v>0.006635791180405242</v>
      </c>
      <c r="E676" s="122">
        <v>1.876506504265881</v>
      </c>
      <c r="F676" s="84" t="s">
        <v>2564</v>
      </c>
      <c r="G676" s="84" t="b">
        <v>0</v>
      </c>
      <c r="H676" s="84" t="b">
        <v>0</v>
      </c>
      <c r="I676" s="84" t="b">
        <v>0</v>
      </c>
      <c r="J676" s="84" t="b">
        <v>0</v>
      </c>
      <c r="K676" s="84" t="b">
        <v>0</v>
      </c>
      <c r="L676" s="84" t="b">
        <v>0</v>
      </c>
    </row>
    <row r="677" spans="1:12" ht="15">
      <c r="A677" s="84" t="s">
        <v>2783</v>
      </c>
      <c r="B677" s="84" t="s">
        <v>3220</v>
      </c>
      <c r="C677" s="84">
        <v>3</v>
      </c>
      <c r="D677" s="122">
        <v>0.006635791180405242</v>
      </c>
      <c r="E677" s="122">
        <v>1.876506504265881</v>
      </c>
      <c r="F677" s="84" t="s">
        <v>2564</v>
      </c>
      <c r="G677" s="84" t="b">
        <v>0</v>
      </c>
      <c r="H677" s="84" t="b">
        <v>0</v>
      </c>
      <c r="I677" s="84" t="b">
        <v>0</v>
      </c>
      <c r="J677" s="84" t="b">
        <v>0</v>
      </c>
      <c r="K677" s="84" t="b">
        <v>0</v>
      </c>
      <c r="L677" s="84" t="b">
        <v>0</v>
      </c>
    </row>
    <row r="678" spans="1:12" ht="15">
      <c r="A678" s="84" t="s">
        <v>3220</v>
      </c>
      <c r="B678" s="84" t="s">
        <v>2722</v>
      </c>
      <c r="C678" s="84">
        <v>3</v>
      </c>
      <c r="D678" s="122">
        <v>0.006635791180405242</v>
      </c>
      <c r="E678" s="122">
        <v>1.876506504265881</v>
      </c>
      <c r="F678" s="84" t="s">
        <v>2564</v>
      </c>
      <c r="G678" s="84" t="b">
        <v>0</v>
      </c>
      <c r="H678" s="84" t="b">
        <v>0</v>
      </c>
      <c r="I678" s="84" t="b">
        <v>0</v>
      </c>
      <c r="J678" s="84" t="b">
        <v>0</v>
      </c>
      <c r="K678" s="84" t="b">
        <v>0</v>
      </c>
      <c r="L678" s="84" t="b">
        <v>0</v>
      </c>
    </row>
    <row r="679" spans="1:12" ht="15">
      <c r="A679" s="84" t="s">
        <v>2722</v>
      </c>
      <c r="B679" s="84" t="s">
        <v>3373</v>
      </c>
      <c r="C679" s="84">
        <v>3</v>
      </c>
      <c r="D679" s="122">
        <v>0.006635791180405242</v>
      </c>
      <c r="E679" s="122">
        <v>1.876506504265881</v>
      </c>
      <c r="F679" s="84" t="s">
        <v>2564</v>
      </c>
      <c r="G679" s="84" t="b">
        <v>0</v>
      </c>
      <c r="H679" s="84" t="b">
        <v>0</v>
      </c>
      <c r="I679" s="84" t="b">
        <v>0</v>
      </c>
      <c r="J679" s="84" t="b">
        <v>0</v>
      </c>
      <c r="K679" s="84" t="b">
        <v>0</v>
      </c>
      <c r="L679" s="84" t="b">
        <v>0</v>
      </c>
    </row>
    <row r="680" spans="1:12" ht="15">
      <c r="A680" s="84" t="s">
        <v>3373</v>
      </c>
      <c r="B680" s="84" t="s">
        <v>3374</v>
      </c>
      <c r="C680" s="84">
        <v>3</v>
      </c>
      <c r="D680" s="122">
        <v>0.006635791180405242</v>
      </c>
      <c r="E680" s="122">
        <v>2.001445240874181</v>
      </c>
      <c r="F680" s="84" t="s">
        <v>2564</v>
      </c>
      <c r="G680" s="84" t="b">
        <v>0</v>
      </c>
      <c r="H680" s="84" t="b">
        <v>0</v>
      </c>
      <c r="I680" s="84" t="b">
        <v>0</v>
      </c>
      <c r="J680" s="84" t="b">
        <v>0</v>
      </c>
      <c r="K680" s="84" t="b">
        <v>0</v>
      </c>
      <c r="L680" s="84" t="b">
        <v>0</v>
      </c>
    </row>
    <row r="681" spans="1:12" ht="15">
      <c r="A681" s="84" t="s">
        <v>3374</v>
      </c>
      <c r="B681" s="84" t="s">
        <v>2721</v>
      </c>
      <c r="C681" s="84">
        <v>3</v>
      </c>
      <c r="D681" s="122">
        <v>0.006635791180405242</v>
      </c>
      <c r="E681" s="122">
        <v>2.001445240874181</v>
      </c>
      <c r="F681" s="84" t="s">
        <v>2564</v>
      </c>
      <c r="G681" s="84" t="b">
        <v>0</v>
      </c>
      <c r="H681" s="84" t="b">
        <v>0</v>
      </c>
      <c r="I681" s="84" t="b">
        <v>0</v>
      </c>
      <c r="J681" s="84" t="b">
        <v>0</v>
      </c>
      <c r="K681" s="84" t="b">
        <v>0</v>
      </c>
      <c r="L681" s="84" t="b">
        <v>0</v>
      </c>
    </row>
    <row r="682" spans="1:12" ht="15">
      <c r="A682" s="84" t="s">
        <v>2721</v>
      </c>
      <c r="B682" s="84" t="s">
        <v>3375</v>
      </c>
      <c r="C682" s="84">
        <v>3</v>
      </c>
      <c r="D682" s="122">
        <v>0.006635791180405242</v>
      </c>
      <c r="E682" s="122">
        <v>2.001445240874181</v>
      </c>
      <c r="F682" s="84" t="s">
        <v>2564</v>
      </c>
      <c r="G682" s="84" t="b">
        <v>0</v>
      </c>
      <c r="H682" s="84" t="b">
        <v>0</v>
      </c>
      <c r="I682" s="84" t="b">
        <v>0</v>
      </c>
      <c r="J682" s="84" t="b">
        <v>0</v>
      </c>
      <c r="K682" s="84" t="b">
        <v>0</v>
      </c>
      <c r="L682" s="84" t="b">
        <v>0</v>
      </c>
    </row>
    <row r="683" spans="1:12" ht="15">
      <c r="A683" s="84" t="s">
        <v>268</v>
      </c>
      <c r="B683" s="84" t="s">
        <v>3309</v>
      </c>
      <c r="C683" s="84">
        <v>2</v>
      </c>
      <c r="D683" s="122">
        <v>0.005538362426529747</v>
      </c>
      <c r="E683" s="122">
        <v>1.3024752365381622</v>
      </c>
      <c r="F683" s="84" t="s">
        <v>2564</v>
      </c>
      <c r="G683" s="84" t="b">
        <v>0</v>
      </c>
      <c r="H683" s="84" t="b">
        <v>0</v>
      </c>
      <c r="I683" s="84" t="b">
        <v>0</v>
      </c>
      <c r="J683" s="84" t="b">
        <v>0</v>
      </c>
      <c r="K683" s="84" t="b">
        <v>0</v>
      </c>
      <c r="L683" s="84" t="b">
        <v>0</v>
      </c>
    </row>
    <row r="684" spans="1:12" ht="15">
      <c r="A684" s="84" t="s">
        <v>3359</v>
      </c>
      <c r="B684" s="84" t="s">
        <v>3626</v>
      </c>
      <c r="C684" s="84">
        <v>2</v>
      </c>
      <c r="D684" s="122">
        <v>0.005538362426529747</v>
      </c>
      <c r="E684" s="122">
        <v>2.1775364999298623</v>
      </c>
      <c r="F684" s="84" t="s">
        <v>2564</v>
      </c>
      <c r="G684" s="84" t="b">
        <v>0</v>
      </c>
      <c r="H684" s="84" t="b">
        <v>0</v>
      </c>
      <c r="I684" s="84" t="b">
        <v>0</v>
      </c>
      <c r="J684" s="84" t="b">
        <v>0</v>
      </c>
      <c r="K684" s="84" t="b">
        <v>0</v>
      </c>
      <c r="L684" s="84" t="b">
        <v>0</v>
      </c>
    </row>
    <row r="685" spans="1:12" ht="15">
      <c r="A685" s="84" t="s">
        <v>314</v>
      </c>
      <c r="B685" s="84" t="s">
        <v>3621</v>
      </c>
      <c r="C685" s="84">
        <v>2</v>
      </c>
      <c r="D685" s="122">
        <v>0.005538362426529747</v>
      </c>
      <c r="E685" s="122">
        <v>1.7795964912578246</v>
      </c>
      <c r="F685" s="84" t="s">
        <v>2564</v>
      </c>
      <c r="G685" s="84" t="b">
        <v>0</v>
      </c>
      <c r="H685" s="84" t="b">
        <v>0</v>
      </c>
      <c r="I685" s="84" t="b">
        <v>0</v>
      </c>
      <c r="J685" s="84" t="b">
        <v>0</v>
      </c>
      <c r="K685" s="84" t="b">
        <v>0</v>
      </c>
      <c r="L685" s="84" t="b">
        <v>0</v>
      </c>
    </row>
    <row r="686" spans="1:12" ht="15">
      <c r="A686" s="84" t="s">
        <v>3181</v>
      </c>
      <c r="B686" s="84" t="s">
        <v>3290</v>
      </c>
      <c r="C686" s="84">
        <v>2</v>
      </c>
      <c r="D686" s="122">
        <v>0.005538362426529747</v>
      </c>
      <c r="E686" s="122">
        <v>2.1775364999298623</v>
      </c>
      <c r="F686" s="84" t="s">
        <v>2564</v>
      </c>
      <c r="G686" s="84" t="b">
        <v>0</v>
      </c>
      <c r="H686" s="84" t="b">
        <v>0</v>
      </c>
      <c r="I686" s="84" t="b">
        <v>0</v>
      </c>
      <c r="J686" s="84" t="b">
        <v>0</v>
      </c>
      <c r="K686" s="84" t="b">
        <v>0</v>
      </c>
      <c r="L686" s="84" t="b">
        <v>0</v>
      </c>
    </row>
    <row r="687" spans="1:12" ht="15">
      <c r="A687" s="84" t="s">
        <v>3231</v>
      </c>
      <c r="B687" s="84" t="s">
        <v>3620</v>
      </c>
      <c r="C687" s="84">
        <v>2</v>
      </c>
      <c r="D687" s="122">
        <v>0.005538362426529747</v>
      </c>
      <c r="E687" s="122">
        <v>2.1775364999298623</v>
      </c>
      <c r="F687" s="84" t="s">
        <v>2564</v>
      </c>
      <c r="G687" s="84" t="b">
        <v>0</v>
      </c>
      <c r="H687" s="84" t="b">
        <v>0</v>
      </c>
      <c r="I687" s="84" t="b">
        <v>0</v>
      </c>
      <c r="J687" s="84" t="b">
        <v>0</v>
      </c>
      <c r="K687" s="84" t="b">
        <v>0</v>
      </c>
      <c r="L687" s="84" t="b">
        <v>0</v>
      </c>
    </row>
    <row r="688" spans="1:12" ht="15">
      <c r="A688" s="84" t="s">
        <v>2758</v>
      </c>
      <c r="B688" s="84" t="s">
        <v>2759</v>
      </c>
      <c r="C688" s="84">
        <v>2</v>
      </c>
      <c r="D688" s="122">
        <v>0.01036845259960863</v>
      </c>
      <c r="E688" s="122">
        <v>1.7708520116421442</v>
      </c>
      <c r="F688" s="84" t="s">
        <v>2565</v>
      </c>
      <c r="G688" s="84" t="b">
        <v>0</v>
      </c>
      <c r="H688" s="84" t="b">
        <v>0</v>
      </c>
      <c r="I688" s="84" t="b">
        <v>0</v>
      </c>
      <c r="J688" s="84" t="b">
        <v>1</v>
      </c>
      <c r="K688" s="84" t="b">
        <v>0</v>
      </c>
      <c r="L688" s="84" t="b">
        <v>0</v>
      </c>
    </row>
    <row r="689" spans="1:12" ht="15">
      <c r="A689" s="84" t="s">
        <v>2759</v>
      </c>
      <c r="B689" s="84" t="s">
        <v>2760</v>
      </c>
      <c r="C689" s="84">
        <v>2</v>
      </c>
      <c r="D689" s="122">
        <v>0.01036845259960863</v>
      </c>
      <c r="E689" s="122">
        <v>1.7708520116421442</v>
      </c>
      <c r="F689" s="84" t="s">
        <v>2565</v>
      </c>
      <c r="G689" s="84" t="b">
        <v>1</v>
      </c>
      <c r="H689" s="84" t="b">
        <v>0</v>
      </c>
      <c r="I689" s="84" t="b">
        <v>0</v>
      </c>
      <c r="J689" s="84" t="b">
        <v>0</v>
      </c>
      <c r="K689" s="84" t="b">
        <v>0</v>
      </c>
      <c r="L689" s="84" t="b">
        <v>0</v>
      </c>
    </row>
    <row r="690" spans="1:12" ht="15">
      <c r="A690" s="84" t="s">
        <v>2760</v>
      </c>
      <c r="B690" s="84" t="s">
        <v>718</v>
      </c>
      <c r="C690" s="84">
        <v>2</v>
      </c>
      <c r="D690" s="122">
        <v>0.01036845259960863</v>
      </c>
      <c r="E690" s="122">
        <v>1.3729120029701065</v>
      </c>
      <c r="F690" s="84" t="s">
        <v>2565</v>
      </c>
      <c r="G690" s="84" t="b">
        <v>0</v>
      </c>
      <c r="H690" s="84" t="b">
        <v>0</v>
      </c>
      <c r="I690" s="84" t="b">
        <v>0</v>
      </c>
      <c r="J690" s="84" t="b">
        <v>0</v>
      </c>
      <c r="K690" s="84" t="b">
        <v>0</v>
      </c>
      <c r="L690" s="84" t="b">
        <v>0</v>
      </c>
    </row>
    <row r="691" spans="1:12" ht="15">
      <c r="A691" s="84" t="s">
        <v>718</v>
      </c>
      <c r="B691" s="84" t="s">
        <v>2755</v>
      </c>
      <c r="C691" s="84">
        <v>2</v>
      </c>
      <c r="D691" s="122">
        <v>0.01036845259960863</v>
      </c>
      <c r="E691" s="122">
        <v>1.1968207439144254</v>
      </c>
      <c r="F691" s="84" t="s">
        <v>2565</v>
      </c>
      <c r="G691" s="84" t="b">
        <v>0</v>
      </c>
      <c r="H691" s="84" t="b">
        <v>0</v>
      </c>
      <c r="I691" s="84" t="b">
        <v>0</v>
      </c>
      <c r="J691" s="84" t="b">
        <v>0</v>
      </c>
      <c r="K691" s="84" t="b">
        <v>0</v>
      </c>
      <c r="L691" s="84" t="b">
        <v>0</v>
      </c>
    </row>
    <row r="692" spans="1:12" ht="15">
      <c r="A692" s="84" t="s">
        <v>2755</v>
      </c>
      <c r="B692" s="84" t="s">
        <v>2761</v>
      </c>
      <c r="C692" s="84">
        <v>2</v>
      </c>
      <c r="D692" s="122">
        <v>0.01036845259960863</v>
      </c>
      <c r="E692" s="122">
        <v>1.5947607525864629</v>
      </c>
      <c r="F692" s="84" t="s">
        <v>2565</v>
      </c>
      <c r="G692" s="84" t="b">
        <v>0</v>
      </c>
      <c r="H692" s="84" t="b">
        <v>0</v>
      </c>
      <c r="I692" s="84" t="b">
        <v>0</v>
      </c>
      <c r="J692" s="84" t="b">
        <v>0</v>
      </c>
      <c r="K692" s="84" t="b">
        <v>0</v>
      </c>
      <c r="L692" s="84" t="b">
        <v>0</v>
      </c>
    </row>
    <row r="693" spans="1:12" ht="15">
      <c r="A693" s="84" t="s">
        <v>2761</v>
      </c>
      <c r="B693" s="84" t="s">
        <v>3186</v>
      </c>
      <c r="C693" s="84">
        <v>2</v>
      </c>
      <c r="D693" s="122">
        <v>0.01036845259960863</v>
      </c>
      <c r="E693" s="122">
        <v>1.7708520116421442</v>
      </c>
      <c r="F693" s="84" t="s">
        <v>2565</v>
      </c>
      <c r="G693" s="84" t="b">
        <v>0</v>
      </c>
      <c r="H693" s="84" t="b">
        <v>0</v>
      </c>
      <c r="I693" s="84" t="b">
        <v>0</v>
      </c>
      <c r="J693" s="84" t="b">
        <v>0</v>
      </c>
      <c r="K693" s="84" t="b">
        <v>0</v>
      </c>
      <c r="L693" s="84" t="b">
        <v>0</v>
      </c>
    </row>
    <row r="694" spans="1:12" ht="15">
      <c r="A694" s="84" t="s">
        <v>3186</v>
      </c>
      <c r="B694" s="84" t="s">
        <v>3201</v>
      </c>
      <c r="C694" s="84">
        <v>2</v>
      </c>
      <c r="D694" s="122">
        <v>0.01036845259960863</v>
      </c>
      <c r="E694" s="122">
        <v>1.7708520116421442</v>
      </c>
      <c r="F694" s="84" t="s">
        <v>2565</v>
      </c>
      <c r="G694" s="84" t="b">
        <v>0</v>
      </c>
      <c r="H694" s="84" t="b">
        <v>0</v>
      </c>
      <c r="I694" s="84" t="b">
        <v>0</v>
      </c>
      <c r="J694" s="84" t="b">
        <v>0</v>
      </c>
      <c r="K694" s="84" t="b">
        <v>0</v>
      </c>
      <c r="L694" s="84" t="b">
        <v>0</v>
      </c>
    </row>
    <row r="695" spans="1:12" ht="15">
      <c r="A695" s="84" t="s">
        <v>2716</v>
      </c>
      <c r="B695" s="84" t="s">
        <v>302</v>
      </c>
      <c r="C695" s="84">
        <v>38</v>
      </c>
      <c r="D695" s="122">
        <v>0.003089942573481912</v>
      </c>
      <c r="E695" s="122">
        <v>1.171506902945862</v>
      </c>
      <c r="F695" s="84" t="s">
        <v>2566</v>
      </c>
      <c r="G695" s="84" t="b">
        <v>0</v>
      </c>
      <c r="H695" s="84" t="b">
        <v>0</v>
      </c>
      <c r="I695" s="84" t="b">
        <v>0</v>
      </c>
      <c r="J695" s="84" t="b">
        <v>0</v>
      </c>
      <c r="K695" s="84" t="b">
        <v>0</v>
      </c>
      <c r="L695" s="84" t="b">
        <v>0</v>
      </c>
    </row>
    <row r="696" spans="1:12" ht="15">
      <c r="A696" s="84" t="s">
        <v>2668</v>
      </c>
      <c r="B696" s="84" t="s">
        <v>2717</v>
      </c>
      <c r="C696" s="84">
        <v>35</v>
      </c>
      <c r="D696" s="122">
        <v>0.004442480363674218</v>
      </c>
      <c r="E696" s="122">
        <v>1.2251917619086383</v>
      </c>
      <c r="F696" s="84" t="s">
        <v>2566</v>
      </c>
      <c r="G696" s="84" t="b">
        <v>0</v>
      </c>
      <c r="H696" s="84" t="b">
        <v>0</v>
      </c>
      <c r="I696" s="84" t="b">
        <v>0</v>
      </c>
      <c r="J696" s="84" t="b">
        <v>0</v>
      </c>
      <c r="K696" s="84" t="b">
        <v>0</v>
      </c>
      <c r="L696" s="84" t="b">
        <v>0</v>
      </c>
    </row>
    <row r="697" spans="1:12" ht="15">
      <c r="A697" s="84" t="s">
        <v>2763</v>
      </c>
      <c r="B697" s="84" t="s">
        <v>2765</v>
      </c>
      <c r="C697" s="84">
        <v>29</v>
      </c>
      <c r="D697" s="122">
        <v>0.006705728836564122</v>
      </c>
      <c r="E697" s="122">
        <v>1.2888608417780156</v>
      </c>
      <c r="F697" s="84" t="s">
        <v>2566</v>
      </c>
      <c r="G697" s="84" t="b">
        <v>0</v>
      </c>
      <c r="H697" s="84" t="b">
        <v>0</v>
      </c>
      <c r="I697" s="84" t="b">
        <v>0</v>
      </c>
      <c r="J697" s="84" t="b">
        <v>0</v>
      </c>
      <c r="K697" s="84" t="b">
        <v>0</v>
      </c>
      <c r="L697" s="84" t="b">
        <v>0</v>
      </c>
    </row>
    <row r="698" spans="1:12" ht="15">
      <c r="A698" s="84" t="s">
        <v>3165</v>
      </c>
      <c r="B698" s="84" t="s">
        <v>2718</v>
      </c>
      <c r="C698" s="84">
        <v>23</v>
      </c>
      <c r="D698" s="122">
        <v>0.008275442312615166</v>
      </c>
      <c r="E698" s="122">
        <v>1.2453951479969252</v>
      </c>
      <c r="F698" s="84" t="s">
        <v>2566</v>
      </c>
      <c r="G698" s="84" t="b">
        <v>0</v>
      </c>
      <c r="H698" s="84" t="b">
        <v>0</v>
      </c>
      <c r="I698" s="84" t="b">
        <v>0</v>
      </c>
      <c r="J698" s="84" t="b">
        <v>0</v>
      </c>
      <c r="K698" s="84" t="b">
        <v>0</v>
      </c>
      <c r="L698" s="84" t="b">
        <v>0</v>
      </c>
    </row>
    <row r="699" spans="1:12" ht="15">
      <c r="A699" s="84" t="s">
        <v>2718</v>
      </c>
      <c r="B699" s="84" t="s">
        <v>2668</v>
      </c>
      <c r="C699" s="84">
        <v>21</v>
      </c>
      <c r="D699" s="122">
        <v>0.008615454683011024</v>
      </c>
      <c r="E699" s="122">
        <v>0.9298388991363477</v>
      </c>
      <c r="F699" s="84" t="s">
        <v>2566</v>
      </c>
      <c r="G699" s="84" t="b">
        <v>0</v>
      </c>
      <c r="H699" s="84" t="b">
        <v>0</v>
      </c>
      <c r="I699" s="84" t="b">
        <v>0</v>
      </c>
      <c r="J699" s="84" t="b">
        <v>0</v>
      </c>
      <c r="K699" s="84" t="b">
        <v>0</v>
      </c>
      <c r="L699" s="84" t="b">
        <v>0</v>
      </c>
    </row>
    <row r="700" spans="1:12" ht="15">
      <c r="A700" s="84" t="s">
        <v>3173</v>
      </c>
      <c r="B700" s="84" t="s">
        <v>3166</v>
      </c>
      <c r="C700" s="84">
        <v>18</v>
      </c>
      <c r="D700" s="122">
        <v>0.008923682100755894</v>
      </c>
      <c r="E700" s="122">
        <v>1.6133719332915197</v>
      </c>
      <c r="F700" s="84" t="s">
        <v>2566</v>
      </c>
      <c r="G700" s="84" t="b">
        <v>0</v>
      </c>
      <c r="H700" s="84" t="b">
        <v>0</v>
      </c>
      <c r="I700" s="84" t="b">
        <v>0</v>
      </c>
      <c r="J700" s="84" t="b">
        <v>1</v>
      </c>
      <c r="K700" s="84" t="b">
        <v>0</v>
      </c>
      <c r="L700" s="84" t="b">
        <v>0</v>
      </c>
    </row>
    <row r="701" spans="1:12" ht="15">
      <c r="A701" s="84" t="s">
        <v>2717</v>
      </c>
      <c r="B701" s="84" t="s">
        <v>3171</v>
      </c>
      <c r="C701" s="84">
        <v>17</v>
      </c>
      <c r="D701" s="122">
        <v>0.008966875909111788</v>
      </c>
      <c r="E701" s="122">
        <v>1.32457639404455</v>
      </c>
      <c r="F701" s="84" t="s">
        <v>2566</v>
      </c>
      <c r="G701" s="84" t="b">
        <v>0</v>
      </c>
      <c r="H701" s="84" t="b">
        <v>0</v>
      </c>
      <c r="I701" s="84" t="b">
        <v>0</v>
      </c>
      <c r="J701" s="84" t="b">
        <v>0</v>
      </c>
      <c r="K701" s="84" t="b">
        <v>0</v>
      </c>
      <c r="L701" s="84" t="b">
        <v>0</v>
      </c>
    </row>
    <row r="702" spans="1:12" ht="15">
      <c r="A702" s="84" t="s">
        <v>3176</v>
      </c>
      <c r="B702" s="84" t="s">
        <v>2723</v>
      </c>
      <c r="C702" s="84">
        <v>17</v>
      </c>
      <c r="D702" s="122">
        <v>0.008966875909111788</v>
      </c>
      <c r="E702" s="122">
        <v>1.6381955170165519</v>
      </c>
      <c r="F702" s="84" t="s">
        <v>2566</v>
      </c>
      <c r="G702" s="84" t="b">
        <v>0</v>
      </c>
      <c r="H702" s="84" t="b">
        <v>0</v>
      </c>
      <c r="I702" s="84" t="b">
        <v>0</v>
      </c>
      <c r="J702" s="84" t="b">
        <v>0</v>
      </c>
      <c r="K702" s="84" t="b">
        <v>0</v>
      </c>
      <c r="L702" s="84" t="b">
        <v>0</v>
      </c>
    </row>
    <row r="703" spans="1:12" ht="15">
      <c r="A703" s="84" t="s">
        <v>2723</v>
      </c>
      <c r="B703" s="84" t="s">
        <v>3172</v>
      </c>
      <c r="C703" s="84">
        <v>17</v>
      </c>
      <c r="D703" s="122">
        <v>0.008966875909111788</v>
      </c>
      <c r="E703" s="122">
        <v>1.6133719332915197</v>
      </c>
      <c r="F703" s="84" t="s">
        <v>2566</v>
      </c>
      <c r="G703" s="84" t="b">
        <v>0</v>
      </c>
      <c r="H703" s="84" t="b">
        <v>0</v>
      </c>
      <c r="I703" s="84" t="b">
        <v>0</v>
      </c>
      <c r="J703" s="84" t="b">
        <v>0</v>
      </c>
      <c r="K703" s="84" t="b">
        <v>0</v>
      </c>
      <c r="L703" s="84" t="b">
        <v>0</v>
      </c>
    </row>
    <row r="704" spans="1:12" ht="15">
      <c r="A704" s="84" t="s">
        <v>2764</v>
      </c>
      <c r="B704" s="84" t="s">
        <v>3173</v>
      </c>
      <c r="C704" s="84">
        <v>17</v>
      </c>
      <c r="D704" s="122">
        <v>0.008966875909111788</v>
      </c>
      <c r="E704" s="122">
        <v>1.3123419376275385</v>
      </c>
      <c r="F704" s="84" t="s">
        <v>2566</v>
      </c>
      <c r="G704" s="84" t="b">
        <v>0</v>
      </c>
      <c r="H704" s="84" t="b">
        <v>0</v>
      </c>
      <c r="I704" s="84" t="b">
        <v>0</v>
      </c>
      <c r="J704" s="84" t="b">
        <v>0</v>
      </c>
      <c r="K704" s="84" t="b">
        <v>0</v>
      </c>
      <c r="L704" s="84" t="b">
        <v>0</v>
      </c>
    </row>
    <row r="705" spans="1:12" ht="15">
      <c r="A705" s="84" t="s">
        <v>3166</v>
      </c>
      <c r="B705" s="84" t="s">
        <v>3174</v>
      </c>
      <c r="C705" s="84">
        <v>17</v>
      </c>
      <c r="D705" s="122">
        <v>0.008966875909111788</v>
      </c>
      <c r="E705" s="122">
        <v>1.5885483495664876</v>
      </c>
      <c r="F705" s="84" t="s">
        <v>2566</v>
      </c>
      <c r="G705" s="84" t="b">
        <v>1</v>
      </c>
      <c r="H705" s="84" t="b">
        <v>0</v>
      </c>
      <c r="I705" s="84" t="b">
        <v>0</v>
      </c>
      <c r="J705" s="84" t="b">
        <v>0</v>
      </c>
      <c r="K705" s="84" t="b">
        <v>0</v>
      </c>
      <c r="L705" s="84" t="b">
        <v>0</v>
      </c>
    </row>
    <row r="706" spans="1:12" ht="15">
      <c r="A706" s="84" t="s">
        <v>3174</v>
      </c>
      <c r="B706" s="84" t="s">
        <v>2716</v>
      </c>
      <c r="C706" s="84">
        <v>17</v>
      </c>
      <c r="D706" s="122">
        <v>0.008966875909111788</v>
      </c>
      <c r="E706" s="122">
        <v>1.19060834089445</v>
      </c>
      <c r="F706" s="84" t="s">
        <v>2566</v>
      </c>
      <c r="G706" s="84" t="b">
        <v>0</v>
      </c>
      <c r="H706" s="84" t="b">
        <v>0</v>
      </c>
      <c r="I706" s="84" t="b">
        <v>0</v>
      </c>
      <c r="J706" s="84" t="b">
        <v>0</v>
      </c>
      <c r="K706" s="84" t="b">
        <v>0</v>
      </c>
      <c r="L706" s="84" t="b">
        <v>0</v>
      </c>
    </row>
    <row r="707" spans="1:12" ht="15">
      <c r="A707" s="84" t="s">
        <v>2765</v>
      </c>
      <c r="B707" s="84" t="s">
        <v>2718</v>
      </c>
      <c r="C707" s="84">
        <v>17</v>
      </c>
      <c r="D707" s="122">
        <v>0.008966875909111788</v>
      </c>
      <c r="E707" s="122">
        <v>1.013446071476243</v>
      </c>
      <c r="F707" s="84" t="s">
        <v>2566</v>
      </c>
      <c r="G707" s="84" t="b">
        <v>0</v>
      </c>
      <c r="H707" s="84" t="b">
        <v>0</v>
      </c>
      <c r="I707" s="84" t="b">
        <v>0</v>
      </c>
      <c r="J707" s="84" t="b">
        <v>0</v>
      </c>
      <c r="K707" s="84" t="b">
        <v>0</v>
      </c>
      <c r="L707" s="84" t="b">
        <v>0</v>
      </c>
    </row>
    <row r="708" spans="1:12" ht="15">
      <c r="A708" s="84" t="s">
        <v>2717</v>
      </c>
      <c r="B708" s="84" t="s">
        <v>2766</v>
      </c>
      <c r="C708" s="84">
        <v>16</v>
      </c>
      <c r="D708" s="122">
        <v>0.00897742413957114</v>
      </c>
      <c r="E708" s="122">
        <v>1.1307563680284374</v>
      </c>
      <c r="F708" s="84" t="s">
        <v>2566</v>
      </c>
      <c r="G708" s="84" t="b">
        <v>0</v>
      </c>
      <c r="H708" s="84" t="b">
        <v>0</v>
      </c>
      <c r="I708" s="84" t="b">
        <v>0</v>
      </c>
      <c r="J708" s="84" t="b">
        <v>0</v>
      </c>
      <c r="K708" s="84" t="b">
        <v>0</v>
      </c>
      <c r="L708" s="84" t="b">
        <v>0</v>
      </c>
    </row>
    <row r="709" spans="1:12" ht="15">
      <c r="A709" s="84" t="s">
        <v>2766</v>
      </c>
      <c r="B709" s="84" t="s">
        <v>3165</v>
      </c>
      <c r="C709" s="84">
        <v>16</v>
      </c>
      <c r="D709" s="122">
        <v>0.00897742413957114</v>
      </c>
      <c r="E709" s="122">
        <v>1.3130965763611202</v>
      </c>
      <c r="F709" s="84" t="s">
        <v>2566</v>
      </c>
      <c r="G709" s="84" t="b">
        <v>0</v>
      </c>
      <c r="H709" s="84" t="b">
        <v>0</v>
      </c>
      <c r="I709" s="84" t="b">
        <v>0</v>
      </c>
      <c r="J709" s="84" t="b">
        <v>0</v>
      </c>
      <c r="K709" s="84" t="b">
        <v>0</v>
      </c>
      <c r="L709" s="84" t="b">
        <v>0</v>
      </c>
    </row>
    <row r="710" spans="1:12" ht="15">
      <c r="A710" s="84" t="s">
        <v>3177</v>
      </c>
      <c r="B710" s="84" t="s">
        <v>3169</v>
      </c>
      <c r="C710" s="84">
        <v>16</v>
      </c>
      <c r="D710" s="122">
        <v>0.00897742413957114</v>
      </c>
      <c r="E710" s="122">
        <v>1.664524455738901</v>
      </c>
      <c r="F710" s="84" t="s">
        <v>2566</v>
      </c>
      <c r="G710" s="84" t="b">
        <v>0</v>
      </c>
      <c r="H710" s="84" t="b">
        <v>0</v>
      </c>
      <c r="I710" s="84" t="b">
        <v>0</v>
      </c>
      <c r="J710" s="84" t="b">
        <v>0</v>
      </c>
      <c r="K710" s="84" t="b">
        <v>0</v>
      </c>
      <c r="L710" s="84" t="b">
        <v>0</v>
      </c>
    </row>
    <row r="711" spans="1:12" ht="15">
      <c r="A711" s="84" t="s">
        <v>3169</v>
      </c>
      <c r="B711" s="84" t="s">
        <v>3164</v>
      </c>
      <c r="C711" s="84">
        <v>16</v>
      </c>
      <c r="D711" s="122">
        <v>0.00897742413957114</v>
      </c>
      <c r="E711" s="122">
        <v>1.664524455738901</v>
      </c>
      <c r="F711" s="84" t="s">
        <v>2566</v>
      </c>
      <c r="G711" s="84" t="b">
        <v>0</v>
      </c>
      <c r="H711" s="84" t="b">
        <v>0</v>
      </c>
      <c r="I711" s="84" t="b">
        <v>0</v>
      </c>
      <c r="J711" s="84" t="b">
        <v>0</v>
      </c>
      <c r="K711" s="84" t="b">
        <v>0</v>
      </c>
      <c r="L711" s="84" t="b">
        <v>0</v>
      </c>
    </row>
    <row r="712" spans="1:12" ht="15">
      <c r="A712" s="84" t="s">
        <v>3164</v>
      </c>
      <c r="B712" s="84" t="s">
        <v>2764</v>
      </c>
      <c r="C712" s="84">
        <v>16</v>
      </c>
      <c r="D712" s="122">
        <v>0.00897742413957114</v>
      </c>
      <c r="E712" s="122">
        <v>1.3371655213525706</v>
      </c>
      <c r="F712" s="84" t="s">
        <v>2566</v>
      </c>
      <c r="G712" s="84" t="b">
        <v>0</v>
      </c>
      <c r="H712" s="84" t="b">
        <v>0</v>
      </c>
      <c r="I712" s="84" t="b">
        <v>0</v>
      </c>
      <c r="J712" s="84" t="b">
        <v>0</v>
      </c>
      <c r="K712" s="84" t="b">
        <v>0</v>
      </c>
      <c r="L712" s="84" t="b">
        <v>0</v>
      </c>
    </row>
    <row r="713" spans="1:12" ht="15">
      <c r="A713" s="84" t="s">
        <v>2718</v>
      </c>
      <c r="B713" s="84" t="s">
        <v>2767</v>
      </c>
      <c r="C713" s="84">
        <v>15</v>
      </c>
      <c r="D713" s="122">
        <v>0.008953283858821956</v>
      </c>
      <c r="E713" s="122">
        <v>1.0017666240573269</v>
      </c>
      <c r="F713" s="84" t="s">
        <v>2566</v>
      </c>
      <c r="G713" s="84" t="b">
        <v>0</v>
      </c>
      <c r="H713" s="84" t="b">
        <v>0</v>
      </c>
      <c r="I713" s="84" t="b">
        <v>0</v>
      </c>
      <c r="J713" s="84" t="b">
        <v>0</v>
      </c>
      <c r="K713" s="84" t="b">
        <v>0</v>
      </c>
      <c r="L713" s="84" t="b">
        <v>0</v>
      </c>
    </row>
    <row r="714" spans="1:12" ht="15">
      <c r="A714" s="84" t="s">
        <v>2767</v>
      </c>
      <c r="B714" s="84" t="s">
        <v>3177</v>
      </c>
      <c r="C714" s="84">
        <v>14</v>
      </c>
      <c r="D714" s="122">
        <v>0.008892139171534216</v>
      </c>
      <c r="E714" s="122">
        <v>1.448924655399546</v>
      </c>
      <c r="F714" s="84" t="s">
        <v>2566</v>
      </c>
      <c r="G714" s="84" t="b">
        <v>0</v>
      </c>
      <c r="H714" s="84" t="b">
        <v>0</v>
      </c>
      <c r="I714" s="84" t="b">
        <v>0</v>
      </c>
      <c r="J714" s="84" t="b">
        <v>0</v>
      </c>
      <c r="K714" s="84" t="b">
        <v>0</v>
      </c>
      <c r="L714" s="84" t="b">
        <v>0</v>
      </c>
    </row>
    <row r="715" spans="1:12" ht="15">
      <c r="A715" s="84" t="s">
        <v>3171</v>
      </c>
      <c r="B715" s="84" t="s">
        <v>3176</v>
      </c>
      <c r="C715" s="84">
        <v>13</v>
      </c>
      <c r="D715" s="122">
        <v>0.008791342547039028</v>
      </c>
      <c r="E715" s="122">
        <v>1.5216899479451147</v>
      </c>
      <c r="F715" s="84" t="s">
        <v>2566</v>
      </c>
      <c r="G715" s="84" t="b">
        <v>0</v>
      </c>
      <c r="H715" s="84" t="b">
        <v>0</v>
      </c>
      <c r="I715" s="84" t="b">
        <v>0</v>
      </c>
      <c r="J715" s="84" t="b">
        <v>0</v>
      </c>
      <c r="K715" s="84" t="b">
        <v>0</v>
      </c>
      <c r="L715" s="84" t="b">
        <v>0</v>
      </c>
    </row>
    <row r="716" spans="1:12" ht="15">
      <c r="A716" s="84" t="s">
        <v>3170</v>
      </c>
      <c r="B716" s="84" t="s">
        <v>2716</v>
      </c>
      <c r="C716" s="84">
        <v>11</v>
      </c>
      <c r="D716" s="122">
        <v>0.008458058626574184</v>
      </c>
      <c r="E716" s="122">
        <v>0.9780710088248781</v>
      </c>
      <c r="F716" s="84" t="s">
        <v>2566</v>
      </c>
      <c r="G716" s="84" t="b">
        <v>0</v>
      </c>
      <c r="H716" s="84" t="b">
        <v>0</v>
      </c>
      <c r="I716" s="84" t="b">
        <v>0</v>
      </c>
      <c r="J716" s="84" t="b">
        <v>0</v>
      </c>
      <c r="K716" s="84" t="b">
        <v>0</v>
      </c>
      <c r="L716" s="84" t="b">
        <v>0</v>
      </c>
    </row>
    <row r="717" spans="1:12" ht="15">
      <c r="A717" s="84" t="s">
        <v>2765</v>
      </c>
      <c r="B717" s="84" t="s">
        <v>2668</v>
      </c>
      <c r="C717" s="84">
        <v>10</v>
      </c>
      <c r="D717" s="122">
        <v>0.008217786417448115</v>
      </c>
      <c r="E717" s="122">
        <v>0.8264628438790594</v>
      </c>
      <c r="F717" s="84" t="s">
        <v>2566</v>
      </c>
      <c r="G717" s="84" t="b">
        <v>0</v>
      </c>
      <c r="H717" s="84" t="b">
        <v>0</v>
      </c>
      <c r="I717" s="84" t="b">
        <v>0</v>
      </c>
      <c r="J717" s="84" t="b">
        <v>0</v>
      </c>
      <c r="K717" s="84" t="b">
        <v>0</v>
      </c>
      <c r="L717" s="84" t="b">
        <v>0</v>
      </c>
    </row>
    <row r="718" spans="1:12" ht="15">
      <c r="A718" s="84" t="s">
        <v>2764</v>
      </c>
      <c r="B718" s="84" t="s">
        <v>3175</v>
      </c>
      <c r="C718" s="84">
        <v>10</v>
      </c>
      <c r="D718" s="122">
        <v>0.008217786417448115</v>
      </c>
      <c r="E718" s="122">
        <v>1.3371655213525706</v>
      </c>
      <c r="F718" s="84" t="s">
        <v>2566</v>
      </c>
      <c r="G718" s="84" t="b">
        <v>0</v>
      </c>
      <c r="H718" s="84" t="b">
        <v>0</v>
      </c>
      <c r="I718" s="84" t="b">
        <v>0</v>
      </c>
      <c r="J718" s="84" t="b">
        <v>0</v>
      </c>
      <c r="K718" s="84" t="b">
        <v>0</v>
      </c>
      <c r="L718" s="84" t="b">
        <v>0</v>
      </c>
    </row>
    <row r="719" spans="1:12" ht="15">
      <c r="A719" s="84" t="s">
        <v>3175</v>
      </c>
      <c r="B719" s="84" t="s">
        <v>3170</v>
      </c>
      <c r="C719" s="84">
        <v>10</v>
      </c>
      <c r="D719" s="122">
        <v>0.008217786417448115</v>
      </c>
      <c r="E719" s="122">
        <v>1.5898908374419969</v>
      </c>
      <c r="F719" s="84" t="s">
        <v>2566</v>
      </c>
      <c r="G719" s="84" t="b">
        <v>0</v>
      </c>
      <c r="H719" s="84" t="b">
        <v>0</v>
      </c>
      <c r="I719" s="84" t="b">
        <v>0</v>
      </c>
      <c r="J719" s="84" t="b">
        <v>0</v>
      </c>
      <c r="K719" s="84" t="b">
        <v>0</v>
      </c>
      <c r="L719" s="84" t="b">
        <v>0</v>
      </c>
    </row>
    <row r="720" spans="1:12" ht="15">
      <c r="A720" s="84" t="s">
        <v>3181</v>
      </c>
      <c r="B720" s="84" t="s">
        <v>3184</v>
      </c>
      <c r="C720" s="84">
        <v>10</v>
      </c>
      <c r="D720" s="122">
        <v>0.008217786417448115</v>
      </c>
      <c r="E720" s="122">
        <v>1.8686444383948257</v>
      </c>
      <c r="F720" s="84" t="s">
        <v>2566</v>
      </c>
      <c r="G720" s="84" t="b">
        <v>0</v>
      </c>
      <c r="H720" s="84" t="b">
        <v>0</v>
      </c>
      <c r="I720" s="84" t="b">
        <v>0</v>
      </c>
      <c r="J720" s="84" t="b">
        <v>0</v>
      </c>
      <c r="K720" s="84" t="b">
        <v>0</v>
      </c>
      <c r="L720" s="84" t="b">
        <v>0</v>
      </c>
    </row>
    <row r="721" spans="1:12" ht="15">
      <c r="A721" s="84" t="s">
        <v>3184</v>
      </c>
      <c r="B721" s="84" t="s">
        <v>3193</v>
      </c>
      <c r="C721" s="84">
        <v>10</v>
      </c>
      <c r="D721" s="122">
        <v>0.008217786417448115</v>
      </c>
      <c r="E721" s="122">
        <v>1.8686444383948257</v>
      </c>
      <c r="F721" s="84" t="s">
        <v>2566</v>
      </c>
      <c r="G721" s="84" t="b">
        <v>0</v>
      </c>
      <c r="H721" s="84" t="b">
        <v>0</v>
      </c>
      <c r="I721" s="84" t="b">
        <v>0</v>
      </c>
      <c r="J721" s="84" t="b">
        <v>0</v>
      </c>
      <c r="K721" s="84" t="b">
        <v>0</v>
      </c>
      <c r="L721" s="84" t="b">
        <v>0</v>
      </c>
    </row>
    <row r="722" spans="1:12" ht="15">
      <c r="A722" s="84" t="s">
        <v>3193</v>
      </c>
      <c r="B722" s="84" t="s">
        <v>3185</v>
      </c>
      <c r="C722" s="84">
        <v>10</v>
      </c>
      <c r="D722" s="122">
        <v>0.008217786417448115</v>
      </c>
      <c r="E722" s="122">
        <v>1.8686444383948257</v>
      </c>
      <c r="F722" s="84" t="s">
        <v>2566</v>
      </c>
      <c r="G722" s="84" t="b">
        <v>0</v>
      </c>
      <c r="H722" s="84" t="b">
        <v>0</v>
      </c>
      <c r="I722" s="84" t="b">
        <v>0</v>
      </c>
      <c r="J722" s="84" t="b">
        <v>0</v>
      </c>
      <c r="K722" s="84" t="b">
        <v>0</v>
      </c>
      <c r="L722" s="84" t="b">
        <v>0</v>
      </c>
    </row>
    <row r="723" spans="1:12" ht="15">
      <c r="A723" s="84" t="s">
        <v>3206</v>
      </c>
      <c r="B723" s="84" t="s">
        <v>2764</v>
      </c>
      <c r="C723" s="84">
        <v>9</v>
      </c>
      <c r="D723" s="122">
        <v>0.007921955943067386</v>
      </c>
      <c r="E723" s="122">
        <v>1.3371655213525706</v>
      </c>
      <c r="F723" s="84" t="s">
        <v>2566</v>
      </c>
      <c r="G723" s="84" t="b">
        <v>0</v>
      </c>
      <c r="H723" s="84" t="b">
        <v>0</v>
      </c>
      <c r="I723" s="84" t="b">
        <v>0</v>
      </c>
      <c r="J723" s="84" t="b">
        <v>0</v>
      </c>
      <c r="K723" s="84" t="b">
        <v>0</v>
      </c>
      <c r="L723" s="84" t="b">
        <v>0</v>
      </c>
    </row>
    <row r="724" spans="1:12" ht="15">
      <c r="A724" s="84" t="s">
        <v>2668</v>
      </c>
      <c r="B724" s="84" t="s">
        <v>2763</v>
      </c>
      <c r="C724" s="84">
        <v>9</v>
      </c>
      <c r="D724" s="122">
        <v>0.007921955943067386</v>
      </c>
      <c r="E724" s="122">
        <v>1.179434271347963</v>
      </c>
      <c r="F724" s="84" t="s">
        <v>2566</v>
      </c>
      <c r="G724" s="84" t="b">
        <v>0</v>
      </c>
      <c r="H724" s="84" t="b">
        <v>0</v>
      </c>
      <c r="I724" s="84" t="b">
        <v>0</v>
      </c>
      <c r="J724" s="84" t="b">
        <v>0</v>
      </c>
      <c r="K724" s="84" t="b">
        <v>0</v>
      </c>
      <c r="L724" s="84" t="b">
        <v>0</v>
      </c>
    </row>
    <row r="725" spans="1:12" ht="15">
      <c r="A725" s="84" t="s">
        <v>2763</v>
      </c>
      <c r="B725" s="84" t="s">
        <v>2766</v>
      </c>
      <c r="C725" s="84">
        <v>9</v>
      </c>
      <c r="D725" s="122">
        <v>0.007921955943067386</v>
      </c>
      <c r="E725" s="122">
        <v>0.8451633425453028</v>
      </c>
      <c r="F725" s="84" t="s">
        <v>2566</v>
      </c>
      <c r="G725" s="84" t="b">
        <v>0</v>
      </c>
      <c r="H725" s="84" t="b">
        <v>0</v>
      </c>
      <c r="I725" s="84" t="b">
        <v>0</v>
      </c>
      <c r="J725" s="84" t="b">
        <v>0</v>
      </c>
      <c r="K725" s="84" t="b">
        <v>0</v>
      </c>
      <c r="L725" s="84" t="b">
        <v>0</v>
      </c>
    </row>
    <row r="726" spans="1:12" ht="15">
      <c r="A726" s="84" t="s">
        <v>2766</v>
      </c>
      <c r="B726" s="84" t="s">
        <v>3181</v>
      </c>
      <c r="C726" s="84">
        <v>9</v>
      </c>
      <c r="D726" s="122">
        <v>0.007921955943067386</v>
      </c>
      <c r="E726" s="122">
        <v>1.424946939162113</v>
      </c>
      <c r="F726" s="84" t="s">
        <v>2566</v>
      </c>
      <c r="G726" s="84" t="b">
        <v>0</v>
      </c>
      <c r="H726" s="84" t="b">
        <v>0</v>
      </c>
      <c r="I726" s="84" t="b">
        <v>0</v>
      </c>
      <c r="J726" s="84" t="b">
        <v>0</v>
      </c>
      <c r="K726" s="84" t="b">
        <v>0</v>
      </c>
      <c r="L726" s="84" t="b">
        <v>0</v>
      </c>
    </row>
    <row r="727" spans="1:12" ht="15">
      <c r="A727" s="84" t="s">
        <v>3185</v>
      </c>
      <c r="B727" s="84" t="s">
        <v>3187</v>
      </c>
      <c r="C727" s="84">
        <v>9</v>
      </c>
      <c r="D727" s="122">
        <v>0.007921955943067386</v>
      </c>
      <c r="E727" s="122">
        <v>1.8686444383948257</v>
      </c>
      <c r="F727" s="84" t="s">
        <v>2566</v>
      </c>
      <c r="G727" s="84" t="b">
        <v>0</v>
      </c>
      <c r="H727" s="84" t="b">
        <v>0</v>
      </c>
      <c r="I727" s="84" t="b">
        <v>0</v>
      </c>
      <c r="J727" s="84" t="b">
        <v>0</v>
      </c>
      <c r="K727" s="84" t="b">
        <v>0</v>
      </c>
      <c r="L727" s="84" t="b">
        <v>0</v>
      </c>
    </row>
    <row r="728" spans="1:12" ht="15">
      <c r="A728" s="84" t="s">
        <v>3187</v>
      </c>
      <c r="B728" s="84" t="s">
        <v>3168</v>
      </c>
      <c r="C728" s="84">
        <v>9</v>
      </c>
      <c r="D728" s="122">
        <v>0.007921955943067386</v>
      </c>
      <c r="E728" s="122">
        <v>1.914401928955501</v>
      </c>
      <c r="F728" s="84" t="s">
        <v>2566</v>
      </c>
      <c r="G728" s="84" t="b">
        <v>0</v>
      </c>
      <c r="H728" s="84" t="b">
        <v>0</v>
      </c>
      <c r="I728" s="84" t="b">
        <v>0</v>
      </c>
      <c r="J728" s="84" t="b">
        <v>1</v>
      </c>
      <c r="K728" s="84" t="b">
        <v>0</v>
      </c>
      <c r="L728" s="84" t="b">
        <v>0</v>
      </c>
    </row>
    <row r="729" spans="1:12" ht="15">
      <c r="A729" s="84" t="s">
        <v>3168</v>
      </c>
      <c r="B729" s="84" t="s">
        <v>2716</v>
      </c>
      <c r="C729" s="84">
        <v>9</v>
      </c>
      <c r="D729" s="122">
        <v>0.007921955943067386</v>
      </c>
      <c r="E729" s="122">
        <v>1.215431924619482</v>
      </c>
      <c r="F729" s="84" t="s">
        <v>2566</v>
      </c>
      <c r="G729" s="84" t="b">
        <v>1</v>
      </c>
      <c r="H729" s="84" t="b">
        <v>0</v>
      </c>
      <c r="I729" s="84" t="b">
        <v>0</v>
      </c>
      <c r="J729" s="84" t="b">
        <v>0</v>
      </c>
      <c r="K729" s="84" t="b">
        <v>0</v>
      </c>
      <c r="L729" s="84" t="b">
        <v>0</v>
      </c>
    </row>
    <row r="730" spans="1:12" ht="15">
      <c r="A730" s="84" t="s">
        <v>3172</v>
      </c>
      <c r="B730" s="84" t="s">
        <v>2764</v>
      </c>
      <c r="C730" s="84">
        <v>9</v>
      </c>
      <c r="D730" s="122">
        <v>0.007921955943067386</v>
      </c>
      <c r="E730" s="122">
        <v>1.0361355256885896</v>
      </c>
      <c r="F730" s="84" t="s">
        <v>2566</v>
      </c>
      <c r="G730" s="84" t="b">
        <v>0</v>
      </c>
      <c r="H730" s="84" t="b">
        <v>0</v>
      </c>
      <c r="I730" s="84" t="b">
        <v>0</v>
      </c>
      <c r="J730" s="84" t="b">
        <v>0</v>
      </c>
      <c r="K730" s="84" t="b">
        <v>0</v>
      </c>
      <c r="L730" s="84" t="b">
        <v>0</v>
      </c>
    </row>
    <row r="731" spans="1:12" ht="15">
      <c r="A731" s="84" t="s">
        <v>3172</v>
      </c>
      <c r="B731" s="84" t="s">
        <v>2804</v>
      </c>
      <c r="C731" s="84">
        <v>8</v>
      </c>
      <c r="D731" s="122">
        <v>0.007564369752176183</v>
      </c>
      <c r="E731" s="122">
        <v>1.6133719332915197</v>
      </c>
      <c r="F731" s="84" t="s">
        <v>2566</v>
      </c>
      <c r="G731" s="84" t="b">
        <v>0</v>
      </c>
      <c r="H731" s="84" t="b">
        <v>0</v>
      </c>
      <c r="I731" s="84" t="b">
        <v>0</v>
      </c>
      <c r="J731" s="84" t="b">
        <v>0</v>
      </c>
      <c r="K731" s="84" t="b">
        <v>0</v>
      </c>
      <c r="L731" s="84" t="b">
        <v>0</v>
      </c>
    </row>
    <row r="732" spans="1:12" ht="15">
      <c r="A732" s="84" t="s">
        <v>2804</v>
      </c>
      <c r="B732" s="84" t="s">
        <v>2767</v>
      </c>
      <c r="C732" s="84">
        <v>8</v>
      </c>
      <c r="D732" s="122">
        <v>0.007564369752176183</v>
      </c>
      <c r="E732" s="122">
        <v>1.506916602377233</v>
      </c>
      <c r="F732" s="84" t="s">
        <v>2566</v>
      </c>
      <c r="G732" s="84" t="b">
        <v>0</v>
      </c>
      <c r="H732" s="84" t="b">
        <v>0</v>
      </c>
      <c r="I732" s="84" t="b">
        <v>0</v>
      </c>
      <c r="J732" s="84" t="b">
        <v>0</v>
      </c>
      <c r="K732" s="84" t="b">
        <v>0</v>
      </c>
      <c r="L732" s="84" t="b">
        <v>0</v>
      </c>
    </row>
    <row r="733" spans="1:12" ht="15">
      <c r="A733" s="84" t="s">
        <v>2767</v>
      </c>
      <c r="B733" s="84" t="s">
        <v>3206</v>
      </c>
      <c r="C733" s="84">
        <v>8</v>
      </c>
      <c r="D733" s="122">
        <v>0.007564369752176183</v>
      </c>
      <c r="E733" s="122">
        <v>1.4557640799298517</v>
      </c>
      <c r="F733" s="84" t="s">
        <v>2566</v>
      </c>
      <c r="G733" s="84" t="b">
        <v>0</v>
      </c>
      <c r="H733" s="84" t="b">
        <v>0</v>
      </c>
      <c r="I733" s="84" t="b">
        <v>0</v>
      </c>
      <c r="J733" s="84" t="b">
        <v>0</v>
      </c>
      <c r="K733" s="84" t="b">
        <v>0</v>
      </c>
      <c r="L733" s="84" t="b">
        <v>0</v>
      </c>
    </row>
    <row r="734" spans="1:12" ht="15">
      <c r="A734" s="84" t="s">
        <v>2718</v>
      </c>
      <c r="B734" s="84" t="s">
        <v>3178</v>
      </c>
      <c r="C734" s="84">
        <v>8</v>
      </c>
      <c r="D734" s="122">
        <v>0.007564369752176183</v>
      </c>
      <c r="E734" s="122">
        <v>0.8863732053552573</v>
      </c>
      <c r="F734" s="84" t="s">
        <v>2566</v>
      </c>
      <c r="G734" s="84" t="b">
        <v>0</v>
      </c>
      <c r="H734" s="84" t="b">
        <v>0</v>
      </c>
      <c r="I734" s="84" t="b">
        <v>0</v>
      </c>
      <c r="J734" s="84" t="b">
        <v>0</v>
      </c>
      <c r="K734" s="84" t="b">
        <v>0</v>
      </c>
      <c r="L734" s="84" t="b">
        <v>0</v>
      </c>
    </row>
    <row r="735" spans="1:12" ht="15">
      <c r="A735" s="84" t="s">
        <v>3233</v>
      </c>
      <c r="B735" s="84" t="s">
        <v>3178</v>
      </c>
      <c r="C735" s="84">
        <v>6</v>
      </c>
      <c r="D735" s="122">
        <v>0.0066306622689850095</v>
      </c>
      <c r="E735" s="122">
        <v>1.664524455738901</v>
      </c>
      <c r="F735" s="84" t="s">
        <v>2566</v>
      </c>
      <c r="G735" s="84" t="b">
        <v>0</v>
      </c>
      <c r="H735" s="84" t="b">
        <v>0</v>
      </c>
      <c r="I735" s="84" t="b">
        <v>0</v>
      </c>
      <c r="J735" s="84" t="b">
        <v>0</v>
      </c>
      <c r="K735" s="84" t="b">
        <v>0</v>
      </c>
      <c r="L735" s="84" t="b">
        <v>0</v>
      </c>
    </row>
    <row r="736" spans="1:12" ht="15">
      <c r="A736" s="84" t="s">
        <v>2764</v>
      </c>
      <c r="B736" s="84" t="s">
        <v>3200</v>
      </c>
      <c r="C736" s="84">
        <v>6</v>
      </c>
      <c r="D736" s="122">
        <v>0.0066306622689850095</v>
      </c>
      <c r="E736" s="122">
        <v>1.3371655213525706</v>
      </c>
      <c r="F736" s="84" t="s">
        <v>2566</v>
      </c>
      <c r="G736" s="84" t="b">
        <v>0</v>
      </c>
      <c r="H736" s="84" t="b">
        <v>0</v>
      </c>
      <c r="I736" s="84" t="b">
        <v>0</v>
      </c>
      <c r="J736" s="84" t="b">
        <v>0</v>
      </c>
      <c r="K736" s="84" t="b">
        <v>0</v>
      </c>
      <c r="L736" s="84" t="b">
        <v>0</v>
      </c>
    </row>
    <row r="737" spans="1:12" ht="15">
      <c r="A737" s="84" t="s">
        <v>3200</v>
      </c>
      <c r="B737" s="84" t="s">
        <v>3170</v>
      </c>
      <c r="C737" s="84">
        <v>6</v>
      </c>
      <c r="D737" s="122">
        <v>0.0066306622689850095</v>
      </c>
      <c r="E737" s="122">
        <v>1.5898908374419969</v>
      </c>
      <c r="F737" s="84" t="s">
        <v>2566</v>
      </c>
      <c r="G737" s="84" t="b">
        <v>0</v>
      </c>
      <c r="H737" s="84" t="b">
        <v>0</v>
      </c>
      <c r="I737" s="84" t="b">
        <v>0</v>
      </c>
      <c r="J737" s="84" t="b">
        <v>0</v>
      </c>
      <c r="K737" s="84" t="b">
        <v>0</v>
      </c>
      <c r="L737" s="84" t="b">
        <v>0</v>
      </c>
    </row>
    <row r="738" spans="1:12" ht="15">
      <c r="A738" s="84" t="s">
        <v>3183</v>
      </c>
      <c r="B738" s="84" t="s">
        <v>3165</v>
      </c>
      <c r="C738" s="84">
        <v>6</v>
      </c>
      <c r="D738" s="122">
        <v>0.0066306622689850095</v>
      </c>
      <c r="E738" s="122">
        <v>1.3308253433215516</v>
      </c>
      <c r="F738" s="84" t="s">
        <v>2566</v>
      </c>
      <c r="G738" s="84" t="b">
        <v>0</v>
      </c>
      <c r="H738" s="84" t="b">
        <v>0</v>
      </c>
      <c r="I738" s="84" t="b">
        <v>0</v>
      </c>
      <c r="J738" s="84" t="b">
        <v>0</v>
      </c>
      <c r="K738" s="84" t="b">
        <v>0</v>
      </c>
      <c r="L738" s="84" t="b">
        <v>0</v>
      </c>
    </row>
    <row r="739" spans="1:12" ht="15">
      <c r="A739" s="84" t="s">
        <v>302</v>
      </c>
      <c r="B739" s="84" t="s">
        <v>2716</v>
      </c>
      <c r="C739" s="84">
        <v>5</v>
      </c>
      <c r="D739" s="122">
        <v>0.006031179260218191</v>
      </c>
      <c r="E739" s="122">
        <v>0.9144019289555009</v>
      </c>
      <c r="F739" s="84" t="s">
        <v>2566</v>
      </c>
      <c r="G739" s="84" t="b">
        <v>0</v>
      </c>
      <c r="H739" s="84" t="b">
        <v>0</v>
      </c>
      <c r="I739" s="84" t="b">
        <v>0</v>
      </c>
      <c r="J739" s="84" t="b">
        <v>0</v>
      </c>
      <c r="K739" s="84" t="b">
        <v>0</v>
      </c>
      <c r="L739" s="84" t="b">
        <v>0</v>
      </c>
    </row>
    <row r="740" spans="1:12" ht="15">
      <c r="A740" s="84" t="s">
        <v>3170</v>
      </c>
      <c r="B740" s="84" t="s">
        <v>3233</v>
      </c>
      <c r="C740" s="84">
        <v>4</v>
      </c>
      <c r="D740" s="122">
        <v>0.005320013717283399</v>
      </c>
      <c r="E740" s="122">
        <v>1.4137995783863155</v>
      </c>
      <c r="F740" s="84" t="s">
        <v>2566</v>
      </c>
      <c r="G740" s="84" t="b">
        <v>0</v>
      </c>
      <c r="H740" s="84" t="b">
        <v>0</v>
      </c>
      <c r="I740" s="84" t="b">
        <v>0</v>
      </c>
      <c r="J740" s="84" t="b">
        <v>0</v>
      </c>
      <c r="K740" s="84" t="b">
        <v>0</v>
      </c>
      <c r="L740" s="84" t="b">
        <v>0</v>
      </c>
    </row>
    <row r="741" spans="1:12" ht="15">
      <c r="A741" s="84" t="s">
        <v>3178</v>
      </c>
      <c r="B741" s="84" t="s">
        <v>3229</v>
      </c>
      <c r="C741" s="84">
        <v>4</v>
      </c>
      <c r="D741" s="122">
        <v>0.005320013717283399</v>
      </c>
      <c r="E741" s="122">
        <v>1.664524455738901</v>
      </c>
      <c r="F741" s="84" t="s">
        <v>2566</v>
      </c>
      <c r="G741" s="84" t="b">
        <v>0</v>
      </c>
      <c r="H741" s="84" t="b">
        <v>0</v>
      </c>
      <c r="I741" s="84" t="b">
        <v>0</v>
      </c>
      <c r="J741" s="84" t="b">
        <v>1</v>
      </c>
      <c r="K741" s="84" t="b">
        <v>0</v>
      </c>
      <c r="L741" s="84" t="b">
        <v>0</v>
      </c>
    </row>
    <row r="742" spans="1:12" ht="15">
      <c r="A742" s="84" t="s">
        <v>3229</v>
      </c>
      <c r="B742" s="84" t="s">
        <v>302</v>
      </c>
      <c r="C742" s="84">
        <v>4</v>
      </c>
      <c r="D742" s="122">
        <v>0.005320013717283399</v>
      </c>
      <c r="E742" s="122">
        <v>1.2351759828152393</v>
      </c>
      <c r="F742" s="84" t="s">
        <v>2566</v>
      </c>
      <c r="G742" s="84" t="b">
        <v>1</v>
      </c>
      <c r="H742" s="84" t="b">
        <v>0</v>
      </c>
      <c r="I742" s="84" t="b">
        <v>0</v>
      </c>
      <c r="J742" s="84" t="b">
        <v>0</v>
      </c>
      <c r="K742" s="84" t="b">
        <v>0</v>
      </c>
      <c r="L742" s="84" t="b">
        <v>0</v>
      </c>
    </row>
    <row r="743" spans="1:12" ht="15">
      <c r="A743" s="84" t="s">
        <v>2716</v>
      </c>
      <c r="B743" s="84" t="s">
        <v>3234</v>
      </c>
      <c r="C743" s="84">
        <v>4</v>
      </c>
      <c r="D743" s="122">
        <v>0.005320013717283399</v>
      </c>
      <c r="E743" s="122">
        <v>1.049100502852957</v>
      </c>
      <c r="F743" s="84" t="s">
        <v>2566</v>
      </c>
      <c r="G743" s="84" t="b">
        <v>0</v>
      </c>
      <c r="H743" s="84" t="b">
        <v>0</v>
      </c>
      <c r="I743" s="84" t="b">
        <v>0</v>
      </c>
      <c r="J743" s="84" t="b">
        <v>0</v>
      </c>
      <c r="K743" s="84" t="b">
        <v>0</v>
      </c>
      <c r="L743" s="84" t="b">
        <v>0</v>
      </c>
    </row>
    <row r="744" spans="1:12" ht="15">
      <c r="A744" s="84" t="s">
        <v>3171</v>
      </c>
      <c r="B744" s="84" t="s">
        <v>3183</v>
      </c>
      <c r="C744" s="84">
        <v>4</v>
      </c>
      <c r="D744" s="122">
        <v>0.005320013717283399</v>
      </c>
      <c r="E744" s="122">
        <v>1.2860129989051894</v>
      </c>
      <c r="F744" s="84" t="s">
        <v>2566</v>
      </c>
      <c r="G744" s="84" t="b">
        <v>0</v>
      </c>
      <c r="H744" s="84" t="b">
        <v>0</v>
      </c>
      <c r="I744" s="84" t="b">
        <v>0</v>
      </c>
      <c r="J744" s="84" t="b">
        <v>0</v>
      </c>
      <c r="K744" s="84" t="b">
        <v>0</v>
      </c>
      <c r="L744" s="84" t="b">
        <v>0</v>
      </c>
    </row>
    <row r="745" spans="1:12" ht="15">
      <c r="A745" s="84" t="s">
        <v>3178</v>
      </c>
      <c r="B745" s="84" t="s">
        <v>3176</v>
      </c>
      <c r="C745" s="84">
        <v>4</v>
      </c>
      <c r="D745" s="122">
        <v>0.005320013717283399</v>
      </c>
      <c r="E745" s="122">
        <v>1.0361355256885896</v>
      </c>
      <c r="F745" s="84" t="s">
        <v>2566</v>
      </c>
      <c r="G745" s="84" t="b">
        <v>0</v>
      </c>
      <c r="H745" s="84" t="b">
        <v>0</v>
      </c>
      <c r="I745" s="84" t="b">
        <v>0</v>
      </c>
      <c r="J745" s="84" t="b">
        <v>0</v>
      </c>
      <c r="K745" s="84" t="b">
        <v>0</v>
      </c>
      <c r="L745" s="84" t="b">
        <v>0</v>
      </c>
    </row>
    <row r="746" spans="1:12" ht="15">
      <c r="A746" s="84" t="s">
        <v>3178</v>
      </c>
      <c r="B746" s="84" t="s">
        <v>2668</v>
      </c>
      <c r="C746" s="84">
        <v>4</v>
      </c>
      <c r="D746" s="122">
        <v>0.005320013717283399</v>
      </c>
      <c r="E746" s="122">
        <v>0.6868008504500531</v>
      </c>
      <c r="F746" s="84" t="s">
        <v>2566</v>
      </c>
      <c r="G746" s="84" t="b">
        <v>0</v>
      </c>
      <c r="H746" s="84" t="b">
        <v>0</v>
      </c>
      <c r="I746" s="84" t="b">
        <v>0</v>
      </c>
      <c r="J746" s="84" t="b">
        <v>0</v>
      </c>
      <c r="K746" s="84" t="b">
        <v>0</v>
      </c>
      <c r="L746" s="84" t="b">
        <v>0</v>
      </c>
    </row>
    <row r="747" spans="1:12" ht="15">
      <c r="A747" s="84" t="s">
        <v>3192</v>
      </c>
      <c r="B747" s="84" t="s">
        <v>3223</v>
      </c>
      <c r="C747" s="84">
        <v>3</v>
      </c>
      <c r="D747" s="122">
        <v>0.004468702765388985</v>
      </c>
      <c r="E747" s="122">
        <v>1.5006676531002314</v>
      </c>
      <c r="F747" s="84" t="s">
        <v>2566</v>
      </c>
      <c r="G747" s="84" t="b">
        <v>0</v>
      </c>
      <c r="H747" s="84" t="b">
        <v>0</v>
      </c>
      <c r="I747" s="84" t="b">
        <v>0</v>
      </c>
      <c r="J747" s="84" t="b">
        <v>0</v>
      </c>
      <c r="K747" s="84" t="b">
        <v>0</v>
      </c>
      <c r="L747" s="84" t="b">
        <v>0</v>
      </c>
    </row>
    <row r="748" spans="1:12" ht="15">
      <c r="A748" s="84" t="s">
        <v>3235</v>
      </c>
      <c r="B748" s="84" t="s">
        <v>3305</v>
      </c>
      <c r="C748" s="84">
        <v>3</v>
      </c>
      <c r="D748" s="122">
        <v>0.004468702765388985</v>
      </c>
      <c r="E748" s="122">
        <v>1.9655544514028822</v>
      </c>
      <c r="F748" s="84" t="s">
        <v>2566</v>
      </c>
      <c r="G748" s="84" t="b">
        <v>0</v>
      </c>
      <c r="H748" s="84" t="b">
        <v>0</v>
      </c>
      <c r="I748" s="84" t="b">
        <v>0</v>
      </c>
      <c r="J748" s="84" t="b">
        <v>0</v>
      </c>
      <c r="K748" s="84" t="b">
        <v>0</v>
      </c>
      <c r="L748" s="84" t="b">
        <v>0</v>
      </c>
    </row>
    <row r="749" spans="1:12" ht="15">
      <c r="A749" s="84" t="s">
        <v>3553</v>
      </c>
      <c r="B749" s="84" t="s">
        <v>2668</v>
      </c>
      <c r="C749" s="84">
        <v>2</v>
      </c>
      <c r="D749" s="122">
        <v>0.003428921279239352</v>
      </c>
      <c r="E749" s="122">
        <v>1.2888608417780156</v>
      </c>
      <c r="F749" s="84" t="s">
        <v>2566</v>
      </c>
      <c r="G749" s="84" t="b">
        <v>0</v>
      </c>
      <c r="H749" s="84" t="b">
        <v>0</v>
      </c>
      <c r="I749" s="84" t="b">
        <v>0</v>
      </c>
      <c r="J749" s="84" t="b">
        <v>0</v>
      </c>
      <c r="K749" s="84" t="b">
        <v>0</v>
      </c>
      <c r="L749" s="84" t="b">
        <v>0</v>
      </c>
    </row>
    <row r="750" spans="1:12" ht="15">
      <c r="A750" s="84" t="s">
        <v>3234</v>
      </c>
      <c r="B750" s="84" t="s">
        <v>3235</v>
      </c>
      <c r="C750" s="84">
        <v>2</v>
      </c>
      <c r="D750" s="122">
        <v>0.003428921279239352</v>
      </c>
      <c r="E750" s="122">
        <v>1.6133719332915197</v>
      </c>
      <c r="F750" s="84" t="s">
        <v>2566</v>
      </c>
      <c r="G750" s="84" t="b">
        <v>0</v>
      </c>
      <c r="H750" s="84" t="b">
        <v>0</v>
      </c>
      <c r="I750" s="84" t="b">
        <v>0</v>
      </c>
      <c r="J750" s="84" t="b">
        <v>0</v>
      </c>
      <c r="K750" s="84" t="b">
        <v>0</v>
      </c>
      <c r="L750" s="84" t="b">
        <v>0</v>
      </c>
    </row>
    <row r="751" spans="1:12" ht="15">
      <c r="A751" s="84" t="s">
        <v>3234</v>
      </c>
      <c r="B751" s="84" t="s">
        <v>3554</v>
      </c>
      <c r="C751" s="84">
        <v>2</v>
      </c>
      <c r="D751" s="122">
        <v>0.003428921279239352</v>
      </c>
      <c r="E751" s="122">
        <v>2.090493188011182</v>
      </c>
      <c r="F751" s="84" t="s">
        <v>2566</v>
      </c>
      <c r="G751" s="84" t="b">
        <v>0</v>
      </c>
      <c r="H751" s="84" t="b">
        <v>0</v>
      </c>
      <c r="I751" s="84" t="b">
        <v>0</v>
      </c>
      <c r="J751" s="84" t="b">
        <v>0</v>
      </c>
      <c r="K751" s="84" t="b">
        <v>0</v>
      </c>
      <c r="L751" s="84" t="b">
        <v>0</v>
      </c>
    </row>
    <row r="752" spans="1:12" ht="15">
      <c r="A752" s="84" t="s">
        <v>3554</v>
      </c>
      <c r="B752" s="84" t="s">
        <v>3555</v>
      </c>
      <c r="C752" s="84">
        <v>2</v>
      </c>
      <c r="D752" s="122">
        <v>0.003428921279239352</v>
      </c>
      <c r="E752" s="122">
        <v>2.5676144427308443</v>
      </c>
      <c r="F752" s="84" t="s">
        <v>2566</v>
      </c>
      <c r="G752" s="84" t="b">
        <v>0</v>
      </c>
      <c r="H752" s="84" t="b">
        <v>0</v>
      </c>
      <c r="I752" s="84" t="b">
        <v>0</v>
      </c>
      <c r="J752" s="84" t="b">
        <v>0</v>
      </c>
      <c r="K752" s="84" t="b">
        <v>0</v>
      </c>
      <c r="L752" s="84" t="b">
        <v>0</v>
      </c>
    </row>
    <row r="753" spans="1:12" ht="15">
      <c r="A753" s="84" t="s">
        <v>3555</v>
      </c>
      <c r="B753" s="84" t="s">
        <v>3192</v>
      </c>
      <c r="C753" s="84">
        <v>2</v>
      </c>
      <c r="D753" s="122">
        <v>0.003428921279239352</v>
      </c>
      <c r="E753" s="122">
        <v>1.8686444383948257</v>
      </c>
      <c r="F753" s="84" t="s">
        <v>2566</v>
      </c>
      <c r="G753" s="84" t="b">
        <v>0</v>
      </c>
      <c r="H753" s="84" t="b">
        <v>0</v>
      </c>
      <c r="I753" s="84" t="b">
        <v>0</v>
      </c>
      <c r="J753" s="84" t="b">
        <v>0</v>
      </c>
      <c r="K753" s="84" t="b">
        <v>0</v>
      </c>
      <c r="L753" s="84" t="b">
        <v>0</v>
      </c>
    </row>
    <row r="754" spans="1:12" ht="15">
      <c r="A754" s="84" t="s">
        <v>3192</v>
      </c>
      <c r="B754" s="84" t="s">
        <v>3556</v>
      </c>
      <c r="C754" s="84">
        <v>2</v>
      </c>
      <c r="D754" s="122">
        <v>0.003428921279239352</v>
      </c>
      <c r="E754" s="122">
        <v>1.8686444383948257</v>
      </c>
      <c r="F754" s="84" t="s">
        <v>2566</v>
      </c>
      <c r="G754" s="84" t="b">
        <v>0</v>
      </c>
      <c r="H754" s="84" t="b">
        <v>0</v>
      </c>
      <c r="I754" s="84" t="b">
        <v>0</v>
      </c>
      <c r="J754" s="84" t="b">
        <v>0</v>
      </c>
      <c r="K754" s="84" t="b">
        <v>0</v>
      </c>
      <c r="L754" s="84" t="b">
        <v>0</v>
      </c>
    </row>
    <row r="755" spans="1:12" ht="15">
      <c r="A755" s="84" t="s">
        <v>3556</v>
      </c>
      <c r="B755" s="84" t="s">
        <v>3170</v>
      </c>
      <c r="C755" s="84">
        <v>2</v>
      </c>
      <c r="D755" s="122">
        <v>0.003428921279239352</v>
      </c>
      <c r="E755" s="122">
        <v>1.5898908374419967</v>
      </c>
      <c r="F755" s="84" t="s">
        <v>2566</v>
      </c>
      <c r="G755" s="84" t="b">
        <v>0</v>
      </c>
      <c r="H755" s="84" t="b">
        <v>0</v>
      </c>
      <c r="I755" s="84" t="b">
        <v>0</v>
      </c>
      <c r="J755" s="84" t="b">
        <v>0</v>
      </c>
      <c r="K755" s="84" t="b">
        <v>0</v>
      </c>
      <c r="L755" s="84" t="b">
        <v>0</v>
      </c>
    </row>
    <row r="756" spans="1:12" ht="15">
      <c r="A756" s="84" t="s">
        <v>3170</v>
      </c>
      <c r="B756" s="84" t="s">
        <v>3235</v>
      </c>
      <c r="C756" s="84">
        <v>2</v>
      </c>
      <c r="D756" s="122">
        <v>0.003428921279239352</v>
      </c>
      <c r="E756" s="122">
        <v>1.1127695827223345</v>
      </c>
      <c r="F756" s="84" t="s">
        <v>2566</v>
      </c>
      <c r="G756" s="84" t="b">
        <v>0</v>
      </c>
      <c r="H756" s="84" t="b">
        <v>0</v>
      </c>
      <c r="I756" s="84" t="b">
        <v>0</v>
      </c>
      <c r="J756" s="84" t="b">
        <v>0</v>
      </c>
      <c r="K756" s="84" t="b">
        <v>0</v>
      </c>
      <c r="L756" s="84" t="b">
        <v>0</v>
      </c>
    </row>
    <row r="757" spans="1:12" ht="15">
      <c r="A757" s="84" t="s">
        <v>3178</v>
      </c>
      <c r="B757" s="84" t="s">
        <v>3177</v>
      </c>
      <c r="C757" s="84">
        <v>2</v>
      </c>
      <c r="D757" s="122">
        <v>0.003428921279239352</v>
      </c>
      <c r="E757" s="122">
        <v>0.7614344687469573</v>
      </c>
      <c r="F757" s="84" t="s">
        <v>2566</v>
      </c>
      <c r="G757" s="84" t="b">
        <v>0</v>
      </c>
      <c r="H757" s="84" t="b">
        <v>0</v>
      </c>
      <c r="I757" s="84" t="b">
        <v>0</v>
      </c>
      <c r="J757" s="84" t="b">
        <v>0</v>
      </c>
      <c r="K757" s="84" t="b">
        <v>0</v>
      </c>
      <c r="L757" s="84" t="b">
        <v>0</v>
      </c>
    </row>
    <row r="758" spans="1:12" ht="15">
      <c r="A758" s="84" t="s">
        <v>2765</v>
      </c>
      <c r="B758" s="84" t="s">
        <v>3183</v>
      </c>
      <c r="C758" s="84">
        <v>2</v>
      </c>
      <c r="D758" s="122">
        <v>0.003428921279239352</v>
      </c>
      <c r="E758" s="122">
        <v>0.753033926720526</v>
      </c>
      <c r="F758" s="84" t="s">
        <v>2566</v>
      </c>
      <c r="G758" s="84" t="b">
        <v>0</v>
      </c>
      <c r="H758" s="84" t="b">
        <v>0</v>
      </c>
      <c r="I758" s="84" t="b">
        <v>0</v>
      </c>
      <c r="J758" s="84" t="b">
        <v>0</v>
      </c>
      <c r="K758" s="84" t="b">
        <v>0</v>
      </c>
      <c r="L758" s="84" t="b">
        <v>0</v>
      </c>
    </row>
    <row r="759" spans="1:12" ht="15">
      <c r="A759" s="84" t="s">
        <v>2718</v>
      </c>
      <c r="B759" s="84" t="s">
        <v>3183</v>
      </c>
      <c r="C759" s="84">
        <v>2</v>
      </c>
      <c r="D759" s="122">
        <v>0.003428921279239352</v>
      </c>
      <c r="E759" s="122">
        <v>0.5341906872438948</v>
      </c>
      <c r="F759" s="84" t="s">
        <v>2566</v>
      </c>
      <c r="G759" s="84" t="b">
        <v>0</v>
      </c>
      <c r="H759" s="84" t="b">
        <v>0</v>
      </c>
      <c r="I759" s="84" t="b">
        <v>0</v>
      </c>
      <c r="J759" s="84" t="b">
        <v>0</v>
      </c>
      <c r="K759" s="84" t="b">
        <v>0</v>
      </c>
      <c r="L759" s="84" t="b">
        <v>0</v>
      </c>
    </row>
    <row r="760" spans="1:12" ht="15">
      <c r="A760" s="84" t="s">
        <v>3183</v>
      </c>
      <c r="B760" s="84" t="s">
        <v>3178</v>
      </c>
      <c r="C760" s="84">
        <v>2</v>
      </c>
      <c r="D760" s="122">
        <v>0.003428921279239352</v>
      </c>
      <c r="E760" s="122">
        <v>1.0113119419635572</v>
      </c>
      <c r="F760" s="84" t="s">
        <v>2566</v>
      </c>
      <c r="G760" s="84" t="b">
        <v>0</v>
      </c>
      <c r="H760" s="84" t="b">
        <v>0</v>
      </c>
      <c r="I760" s="84" t="b">
        <v>0</v>
      </c>
      <c r="J760" s="84" t="b">
        <v>0</v>
      </c>
      <c r="K760" s="84" t="b">
        <v>0</v>
      </c>
      <c r="L760" s="84" t="b">
        <v>0</v>
      </c>
    </row>
    <row r="761" spans="1:12" ht="15">
      <c r="A761" s="84" t="s">
        <v>2668</v>
      </c>
      <c r="B761" s="84" t="s">
        <v>2717</v>
      </c>
      <c r="C761" s="84">
        <v>4</v>
      </c>
      <c r="D761" s="122">
        <v>0.013841391605983917</v>
      </c>
      <c r="E761" s="122">
        <v>1.4191293077419755</v>
      </c>
      <c r="F761" s="84" t="s">
        <v>2568</v>
      </c>
      <c r="G761" s="84" t="b">
        <v>0</v>
      </c>
      <c r="H761" s="84" t="b">
        <v>0</v>
      </c>
      <c r="I761" s="84" t="b">
        <v>0</v>
      </c>
      <c r="J761" s="84" t="b">
        <v>0</v>
      </c>
      <c r="K761" s="84" t="b">
        <v>0</v>
      </c>
      <c r="L761" s="84" t="b">
        <v>0</v>
      </c>
    </row>
    <row r="762" spans="1:12" ht="15">
      <c r="A762" s="84" t="s">
        <v>2717</v>
      </c>
      <c r="B762" s="84" t="s">
        <v>2771</v>
      </c>
      <c r="C762" s="84">
        <v>3</v>
      </c>
      <c r="D762" s="122">
        <v>0.013640315094269675</v>
      </c>
      <c r="E762" s="122">
        <v>1.4191293077419758</v>
      </c>
      <c r="F762" s="84" t="s">
        <v>2568</v>
      </c>
      <c r="G762" s="84" t="b">
        <v>0</v>
      </c>
      <c r="H762" s="84" t="b">
        <v>0</v>
      </c>
      <c r="I762" s="84" t="b">
        <v>0</v>
      </c>
      <c r="J762" s="84" t="b">
        <v>0</v>
      </c>
      <c r="K762" s="84" t="b">
        <v>0</v>
      </c>
      <c r="L762" s="84" t="b">
        <v>0</v>
      </c>
    </row>
    <row r="763" spans="1:12" ht="15">
      <c r="A763" s="84" t="s">
        <v>2773</v>
      </c>
      <c r="B763" s="84" t="s">
        <v>2774</v>
      </c>
      <c r="C763" s="84">
        <v>2</v>
      </c>
      <c r="D763" s="122">
        <v>0.012156000075409023</v>
      </c>
      <c r="E763" s="122">
        <v>1.7201593034059568</v>
      </c>
      <c r="F763" s="84" t="s">
        <v>2568</v>
      </c>
      <c r="G763" s="84" t="b">
        <v>0</v>
      </c>
      <c r="H763" s="84" t="b">
        <v>0</v>
      </c>
      <c r="I763" s="84" t="b">
        <v>0</v>
      </c>
      <c r="J763" s="84" t="b">
        <v>0</v>
      </c>
      <c r="K763" s="84" t="b">
        <v>0</v>
      </c>
      <c r="L763" s="84" t="b">
        <v>0</v>
      </c>
    </row>
    <row r="764" spans="1:12" ht="15">
      <c r="A764" s="84" t="s">
        <v>2774</v>
      </c>
      <c r="B764" s="84" t="s">
        <v>2775</v>
      </c>
      <c r="C764" s="84">
        <v>2</v>
      </c>
      <c r="D764" s="122">
        <v>0.012156000075409023</v>
      </c>
      <c r="E764" s="122">
        <v>1.7201593034059568</v>
      </c>
      <c r="F764" s="84" t="s">
        <v>2568</v>
      </c>
      <c r="G764" s="84" t="b">
        <v>0</v>
      </c>
      <c r="H764" s="84" t="b">
        <v>0</v>
      </c>
      <c r="I764" s="84" t="b">
        <v>0</v>
      </c>
      <c r="J764" s="84" t="b">
        <v>0</v>
      </c>
      <c r="K764" s="84" t="b">
        <v>0</v>
      </c>
      <c r="L764" s="84" t="b">
        <v>0</v>
      </c>
    </row>
    <row r="765" spans="1:12" ht="15">
      <c r="A765" s="84" t="s">
        <v>2775</v>
      </c>
      <c r="B765" s="84" t="s">
        <v>2776</v>
      </c>
      <c r="C765" s="84">
        <v>2</v>
      </c>
      <c r="D765" s="122">
        <v>0.012156000075409023</v>
      </c>
      <c r="E765" s="122">
        <v>1.7201593034059568</v>
      </c>
      <c r="F765" s="84" t="s">
        <v>2568</v>
      </c>
      <c r="G765" s="84" t="b">
        <v>0</v>
      </c>
      <c r="H765" s="84" t="b">
        <v>0</v>
      </c>
      <c r="I765" s="84" t="b">
        <v>0</v>
      </c>
      <c r="J765" s="84" t="b">
        <v>0</v>
      </c>
      <c r="K765" s="84" t="b">
        <v>0</v>
      </c>
      <c r="L765" s="84" t="b">
        <v>0</v>
      </c>
    </row>
    <row r="766" spans="1:12" ht="15">
      <c r="A766" s="84" t="s">
        <v>2776</v>
      </c>
      <c r="B766" s="84" t="s">
        <v>2777</v>
      </c>
      <c r="C766" s="84">
        <v>2</v>
      </c>
      <c r="D766" s="122">
        <v>0.012156000075409023</v>
      </c>
      <c r="E766" s="122">
        <v>1.7201593034059568</v>
      </c>
      <c r="F766" s="84" t="s">
        <v>2568</v>
      </c>
      <c r="G766" s="84" t="b">
        <v>0</v>
      </c>
      <c r="H766" s="84" t="b">
        <v>0</v>
      </c>
      <c r="I766" s="84" t="b">
        <v>0</v>
      </c>
      <c r="J766" s="84" t="b">
        <v>0</v>
      </c>
      <c r="K766" s="84" t="b">
        <v>0</v>
      </c>
      <c r="L766" s="84" t="b">
        <v>0</v>
      </c>
    </row>
    <row r="767" spans="1:12" ht="15">
      <c r="A767" s="84" t="s">
        <v>2777</v>
      </c>
      <c r="B767" s="84" t="s">
        <v>2778</v>
      </c>
      <c r="C767" s="84">
        <v>2</v>
      </c>
      <c r="D767" s="122">
        <v>0.012156000075409023</v>
      </c>
      <c r="E767" s="122">
        <v>1.7201593034059568</v>
      </c>
      <c r="F767" s="84" t="s">
        <v>2568</v>
      </c>
      <c r="G767" s="84" t="b">
        <v>0</v>
      </c>
      <c r="H767" s="84" t="b">
        <v>0</v>
      </c>
      <c r="I767" s="84" t="b">
        <v>0</v>
      </c>
      <c r="J767" s="84" t="b">
        <v>0</v>
      </c>
      <c r="K767" s="84" t="b">
        <v>0</v>
      </c>
      <c r="L767" s="84" t="b">
        <v>0</v>
      </c>
    </row>
    <row r="768" spans="1:12" ht="15">
      <c r="A768" s="84" t="s">
        <v>2778</v>
      </c>
      <c r="B768" s="84" t="s">
        <v>3643</v>
      </c>
      <c r="C768" s="84">
        <v>2</v>
      </c>
      <c r="D768" s="122">
        <v>0.012156000075409023</v>
      </c>
      <c r="E768" s="122">
        <v>1.7201593034059568</v>
      </c>
      <c r="F768" s="84" t="s">
        <v>2568</v>
      </c>
      <c r="G768" s="84" t="b">
        <v>0</v>
      </c>
      <c r="H768" s="84" t="b">
        <v>0</v>
      </c>
      <c r="I768" s="84" t="b">
        <v>0</v>
      </c>
      <c r="J768" s="84" t="b">
        <v>0</v>
      </c>
      <c r="K768" s="84" t="b">
        <v>0</v>
      </c>
      <c r="L768" s="84" t="b">
        <v>0</v>
      </c>
    </row>
    <row r="769" spans="1:12" ht="15">
      <c r="A769" s="84" t="s">
        <v>3643</v>
      </c>
      <c r="B769" s="84" t="s">
        <v>2716</v>
      </c>
      <c r="C769" s="84">
        <v>2</v>
      </c>
      <c r="D769" s="122">
        <v>0.012156000075409023</v>
      </c>
      <c r="E769" s="122">
        <v>1.7201593034059568</v>
      </c>
      <c r="F769" s="84" t="s">
        <v>2568</v>
      </c>
      <c r="G769" s="84" t="b">
        <v>0</v>
      </c>
      <c r="H769" s="84" t="b">
        <v>0</v>
      </c>
      <c r="I769" s="84" t="b">
        <v>0</v>
      </c>
      <c r="J769" s="84" t="b">
        <v>0</v>
      </c>
      <c r="K769" s="84" t="b">
        <v>0</v>
      </c>
      <c r="L769" s="84" t="b">
        <v>0</v>
      </c>
    </row>
    <row r="770" spans="1:12" ht="15">
      <c r="A770" s="84" t="s">
        <v>3394</v>
      </c>
      <c r="B770" s="84" t="s">
        <v>3642</v>
      </c>
      <c r="C770" s="84">
        <v>2</v>
      </c>
      <c r="D770" s="122">
        <v>0.012156000075409023</v>
      </c>
      <c r="E770" s="122">
        <v>1.7201593034059568</v>
      </c>
      <c r="F770" s="84" t="s">
        <v>2568</v>
      </c>
      <c r="G770" s="84" t="b">
        <v>0</v>
      </c>
      <c r="H770" s="84" t="b">
        <v>0</v>
      </c>
      <c r="I770" s="84" t="b">
        <v>0</v>
      </c>
      <c r="J770" s="84" t="b">
        <v>0</v>
      </c>
      <c r="K770" s="84" t="b">
        <v>0</v>
      </c>
      <c r="L770" s="84" t="b">
        <v>0</v>
      </c>
    </row>
    <row r="771" spans="1:12" ht="15">
      <c r="A771" s="84" t="s">
        <v>268</v>
      </c>
      <c r="B771" s="84" t="s">
        <v>322</v>
      </c>
      <c r="C771" s="84">
        <v>2</v>
      </c>
      <c r="D771" s="122">
        <v>0</v>
      </c>
      <c r="E771" s="122">
        <v>1.130333768495006</v>
      </c>
      <c r="F771" s="84" t="s">
        <v>2569</v>
      </c>
      <c r="G771" s="84" t="b">
        <v>0</v>
      </c>
      <c r="H771" s="84" t="b">
        <v>0</v>
      </c>
      <c r="I771" s="84" t="b">
        <v>0</v>
      </c>
      <c r="J771" s="84" t="b">
        <v>0</v>
      </c>
      <c r="K771" s="84" t="b">
        <v>0</v>
      </c>
      <c r="L771" s="84" t="b">
        <v>0</v>
      </c>
    </row>
    <row r="772" spans="1:12" ht="15">
      <c r="A772" s="84" t="s">
        <v>2780</v>
      </c>
      <c r="B772" s="84" t="s">
        <v>2747</v>
      </c>
      <c r="C772" s="84">
        <v>2</v>
      </c>
      <c r="D772" s="122">
        <v>0.020760689356136633</v>
      </c>
      <c r="E772" s="122">
        <v>1.130333768495006</v>
      </c>
      <c r="F772" s="84" t="s">
        <v>2569</v>
      </c>
      <c r="G772" s="84" t="b">
        <v>0</v>
      </c>
      <c r="H772" s="84" t="b">
        <v>0</v>
      </c>
      <c r="I772" s="84" t="b">
        <v>0</v>
      </c>
      <c r="J772" s="84" t="b">
        <v>0</v>
      </c>
      <c r="K772" s="84" t="b">
        <v>0</v>
      </c>
      <c r="L772" s="84" t="b">
        <v>0</v>
      </c>
    </row>
    <row r="773" spans="1:12" ht="15">
      <c r="A773" s="84" t="s">
        <v>2783</v>
      </c>
      <c r="B773" s="84" t="s">
        <v>2784</v>
      </c>
      <c r="C773" s="84">
        <v>10</v>
      </c>
      <c r="D773" s="122">
        <v>0.0038251809684842907</v>
      </c>
      <c r="E773" s="122">
        <v>1.290034611362518</v>
      </c>
      <c r="F773" s="84" t="s">
        <v>2570</v>
      </c>
      <c r="G773" s="84" t="b">
        <v>0</v>
      </c>
      <c r="H773" s="84" t="b">
        <v>0</v>
      </c>
      <c r="I773" s="84" t="b">
        <v>0</v>
      </c>
      <c r="J773" s="84" t="b">
        <v>0</v>
      </c>
      <c r="K773" s="84" t="b">
        <v>0</v>
      </c>
      <c r="L773" s="84" t="b">
        <v>0</v>
      </c>
    </row>
    <row r="774" spans="1:12" ht="15">
      <c r="A774" s="84" t="s">
        <v>2784</v>
      </c>
      <c r="B774" s="84" t="s">
        <v>2785</v>
      </c>
      <c r="C774" s="84">
        <v>10</v>
      </c>
      <c r="D774" s="122">
        <v>0.0038251809684842907</v>
      </c>
      <c r="E774" s="122">
        <v>1.290034611362518</v>
      </c>
      <c r="F774" s="84" t="s">
        <v>2570</v>
      </c>
      <c r="G774" s="84" t="b">
        <v>0</v>
      </c>
      <c r="H774" s="84" t="b">
        <v>0</v>
      </c>
      <c r="I774" s="84" t="b">
        <v>0</v>
      </c>
      <c r="J774" s="84" t="b">
        <v>0</v>
      </c>
      <c r="K774" s="84" t="b">
        <v>0</v>
      </c>
      <c r="L774" s="84" t="b">
        <v>0</v>
      </c>
    </row>
    <row r="775" spans="1:12" ht="15">
      <c r="A775" s="84" t="s">
        <v>2787</v>
      </c>
      <c r="B775" s="84" t="s">
        <v>2782</v>
      </c>
      <c r="C775" s="84">
        <v>10</v>
      </c>
      <c r="D775" s="122">
        <v>0.0038251809684842907</v>
      </c>
      <c r="E775" s="122">
        <v>1.248641926204293</v>
      </c>
      <c r="F775" s="84" t="s">
        <v>2570</v>
      </c>
      <c r="G775" s="84" t="b">
        <v>0</v>
      </c>
      <c r="H775" s="84" t="b">
        <v>0</v>
      </c>
      <c r="I775" s="84" t="b">
        <v>0</v>
      </c>
      <c r="J775" s="84" t="b">
        <v>0</v>
      </c>
      <c r="K775" s="84" t="b">
        <v>0</v>
      </c>
      <c r="L775" s="84" t="b">
        <v>0</v>
      </c>
    </row>
    <row r="776" spans="1:12" ht="15">
      <c r="A776" s="84" t="s">
        <v>2721</v>
      </c>
      <c r="B776" s="84" t="s">
        <v>2722</v>
      </c>
      <c r="C776" s="84">
        <v>9</v>
      </c>
      <c r="D776" s="122">
        <v>0.005432118982969562</v>
      </c>
      <c r="E776" s="122">
        <v>1.244277120801843</v>
      </c>
      <c r="F776" s="84" t="s">
        <v>2570</v>
      </c>
      <c r="G776" s="84" t="b">
        <v>0</v>
      </c>
      <c r="H776" s="84" t="b">
        <v>0</v>
      </c>
      <c r="I776" s="84" t="b">
        <v>0</v>
      </c>
      <c r="J776" s="84" t="b">
        <v>0</v>
      </c>
      <c r="K776" s="84" t="b">
        <v>0</v>
      </c>
      <c r="L776" s="84" t="b">
        <v>0</v>
      </c>
    </row>
    <row r="777" spans="1:12" ht="15">
      <c r="A777" s="84" t="s">
        <v>2722</v>
      </c>
      <c r="B777" s="84" t="s">
        <v>2783</v>
      </c>
      <c r="C777" s="84">
        <v>9</v>
      </c>
      <c r="D777" s="122">
        <v>0.005432118982969562</v>
      </c>
      <c r="E777" s="122">
        <v>1.244277120801843</v>
      </c>
      <c r="F777" s="84" t="s">
        <v>2570</v>
      </c>
      <c r="G777" s="84" t="b">
        <v>0</v>
      </c>
      <c r="H777" s="84" t="b">
        <v>0</v>
      </c>
      <c r="I777" s="84" t="b">
        <v>0</v>
      </c>
      <c r="J777" s="84" t="b">
        <v>0</v>
      </c>
      <c r="K777" s="84" t="b">
        <v>0</v>
      </c>
      <c r="L777" s="84" t="b">
        <v>0</v>
      </c>
    </row>
    <row r="778" spans="1:12" ht="15">
      <c r="A778" s="84" t="s">
        <v>2786</v>
      </c>
      <c r="B778" s="84" t="s">
        <v>2788</v>
      </c>
      <c r="C778" s="84">
        <v>8</v>
      </c>
      <c r="D778" s="122">
        <v>0.0068054592871760865</v>
      </c>
      <c r="E778" s="122">
        <v>1.3869446243705745</v>
      </c>
      <c r="F778" s="84" t="s">
        <v>2570</v>
      </c>
      <c r="G778" s="84" t="b">
        <v>0</v>
      </c>
      <c r="H778" s="84" t="b">
        <v>0</v>
      </c>
      <c r="I778" s="84" t="b">
        <v>0</v>
      </c>
      <c r="J778" s="84" t="b">
        <v>0</v>
      </c>
      <c r="K778" s="84" t="b">
        <v>0</v>
      </c>
      <c r="L778" s="84" t="b">
        <v>0</v>
      </c>
    </row>
    <row r="779" spans="1:12" ht="15">
      <c r="A779" s="84" t="s">
        <v>2782</v>
      </c>
      <c r="B779" s="84" t="s">
        <v>2721</v>
      </c>
      <c r="C779" s="84">
        <v>8</v>
      </c>
      <c r="D779" s="122">
        <v>0.0068054592871760865</v>
      </c>
      <c r="E779" s="122">
        <v>1.1517319131962367</v>
      </c>
      <c r="F779" s="84" t="s">
        <v>2570</v>
      </c>
      <c r="G779" s="84" t="b">
        <v>0</v>
      </c>
      <c r="H779" s="84" t="b">
        <v>0</v>
      </c>
      <c r="I779" s="84" t="b">
        <v>0</v>
      </c>
      <c r="J779" s="84" t="b">
        <v>0</v>
      </c>
      <c r="K779" s="84" t="b">
        <v>0</v>
      </c>
      <c r="L779" s="84" t="b">
        <v>0</v>
      </c>
    </row>
    <row r="780" spans="1:12" ht="15">
      <c r="A780" s="84" t="s">
        <v>2785</v>
      </c>
      <c r="B780" s="84" t="s">
        <v>3224</v>
      </c>
      <c r="C780" s="84">
        <v>7</v>
      </c>
      <c r="D780" s="122">
        <v>0.007915857208857853</v>
      </c>
      <c r="E780" s="122">
        <v>1.290034611362518</v>
      </c>
      <c r="F780" s="84" t="s">
        <v>2570</v>
      </c>
      <c r="G780" s="84" t="b">
        <v>0</v>
      </c>
      <c r="H780" s="84" t="b">
        <v>0</v>
      </c>
      <c r="I780" s="84" t="b">
        <v>0</v>
      </c>
      <c r="J780" s="84" t="b">
        <v>0</v>
      </c>
      <c r="K780" s="84" t="b">
        <v>0</v>
      </c>
      <c r="L780" s="84" t="b">
        <v>0</v>
      </c>
    </row>
    <row r="781" spans="1:12" ht="15">
      <c r="A781" s="84" t="s">
        <v>3224</v>
      </c>
      <c r="B781" s="84" t="s">
        <v>2786</v>
      </c>
      <c r="C781" s="84">
        <v>7</v>
      </c>
      <c r="D781" s="122">
        <v>0.007915857208857853</v>
      </c>
      <c r="E781" s="122">
        <v>1.290034611362518</v>
      </c>
      <c r="F781" s="84" t="s">
        <v>2570</v>
      </c>
      <c r="G781" s="84" t="b">
        <v>0</v>
      </c>
      <c r="H781" s="84" t="b">
        <v>0</v>
      </c>
      <c r="I781" s="84" t="b">
        <v>0</v>
      </c>
      <c r="J781" s="84" t="b">
        <v>0</v>
      </c>
      <c r="K781" s="84" t="b">
        <v>0</v>
      </c>
      <c r="L781" s="84" t="b">
        <v>0</v>
      </c>
    </row>
    <row r="782" spans="1:12" ht="15">
      <c r="A782" s="84" t="s">
        <v>3261</v>
      </c>
      <c r="B782" s="84" t="s">
        <v>296</v>
      </c>
      <c r="C782" s="84">
        <v>5</v>
      </c>
      <c r="D782" s="122">
        <v>0.009183846418154736</v>
      </c>
      <c r="E782" s="122">
        <v>1.591064607026499</v>
      </c>
      <c r="F782" s="84" t="s">
        <v>2570</v>
      </c>
      <c r="G782" s="84" t="b">
        <v>0</v>
      </c>
      <c r="H782" s="84" t="b">
        <v>0</v>
      </c>
      <c r="I782" s="84" t="b">
        <v>0</v>
      </c>
      <c r="J782" s="84" t="b">
        <v>0</v>
      </c>
      <c r="K782" s="84" t="b">
        <v>0</v>
      </c>
      <c r="L782" s="84" t="b">
        <v>0</v>
      </c>
    </row>
    <row r="783" spans="1:12" ht="15">
      <c r="A783" s="84" t="s">
        <v>3225</v>
      </c>
      <c r="B783" s="84" t="s">
        <v>2716</v>
      </c>
      <c r="C783" s="84">
        <v>5</v>
      </c>
      <c r="D783" s="122">
        <v>0.009183846418154736</v>
      </c>
      <c r="E783" s="122">
        <v>1.2408165886923364</v>
      </c>
      <c r="F783" s="84" t="s">
        <v>2570</v>
      </c>
      <c r="G783" s="84" t="b">
        <v>0</v>
      </c>
      <c r="H783" s="84" t="b">
        <v>0</v>
      </c>
      <c r="I783" s="84" t="b">
        <v>0</v>
      </c>
      <c r="J783" s="84" t="b">
        <v>0</v>
      </c>
      <c r="K783" s="84" t="b">
        <v>0</v>
      </c>
      <c r="L783" s="84" t="b">
        <v>0</v>
      </c>
    </row>
    <row r="784" spans="1:12" ht="15">
      <c r="A784" s="84" t="s">
        <v>2716</v>
      </c>
      <c r="B784" s="84" t="s">
        <v>2787</v>
      </c>
      <c r="C784" s="84">
        <v>5</v>
      </c>
      <c r="D784" s="122">
        <v>0.009183846418154736</v>
      </c>
      <c r="E784" s="122">
        <v>1.0859146287065933</v>
      </c>
      <c r="F784" s="84" t="s">
        <v>2570</v>
      </c>
      <c r="G784" s="84" t="b">
        <v>0</v>
      </c>
      <c r="H784" s="84" t="b">
        <v>0</v>
      </c>
      <c r="I784" s="84" t="b">
        <v>0</v>
      </c>
      <c r="J784" s="84" t="b">
        <v>0</v>
      </c>
      <c r="K784" s="84" t="b">
        <v>0</v>
      </c>
      <c r="L784" s="84" t="b">
        <v>0</v>
      </c>
    </row>
    <row r="785" spans="1:12" ht="15">
      <c r="A785" s="84" t="s">
        <v>2785</v>
      </c>
      <c r="B785" s="84" t="s">
        <v>2786</v>
      </c>
      <c r="C785" s="84">
        <v>3</v>
      </c>
      <c r="D785" s="122">
        <v>0.008725507120695107</v>
      </c>
      <c r="E785" s="122">
        <v>0.7671558660821806</v>
      </c>
      <c r="F785" s="84" t="s">
        <v>2570</v>
      </c>
      <c r="G785" s="84" t="b">
        <v>0</v>
      </c>
      <c r="H785" s="84" t="b">
        <v>0</v>
      </c>
      <c r="I785" s="84" t="b">
        <v>0</v>
      </c>
      <c r="J785" s="84" t="b">
        <v>0</v>
      </c>
      <c r="K785" s="84" t="b">
        <v>0</v>
      </c>
      <c r="L785" s="84" t="b">
        <v>0</v>
      </c>
    </row>
    <row r="786" spans="1:12" ht="15">
      <c r="A786" s="84" t="s">
        <v>268</v>
      </c>
      <c r="B786" s="84" t="s">
        <v>2766</v>
      </c>
      <c r="C786" s="84">
        <v>3</v>
      </c>
      <c r="D786" s="122">
        <v>0.008725507120695107</v>
      </c>
      <c r="E786" s="122">
        <v>1.335792101923193</v>
      </c>
      <c r="F786" s="84" t="s">
        <v>2570</v>
      </c>
      <c r="G786" s="84" t="b">
        <v>0</v>
      </c>
      <c r="H786" s="84" t="b">
        <v>0</v>
      </c>
      <c r="I786" s="84" t="b">
        <v>0</v>
      </c>
      <c r="J786" s="84" t="b">
        <v>0</v>
      </c>
      <c r="K786" s="84" t="b">
        <v>0</v>
      </c>
      <c r="L786" s="84" t="b">
        <v>0</v>
      </c>
    </row>
    <row r="787" spans="1:12" ht="15">
      <c r="A787" s="84" t="s">
        <v>2766</v>
      </c>
      <c r="B787" s="84" t="s">
        <v>3204</v>
      </c>
      <c r="C787" s="84">
        <v>3</v>
      </c>
      <c r="D787" s="122">
        <v>0.008725507120695107</v>
      </c>
      <c r="E787" s="122">
        <v>1.591064607026499</v>
      </c>
      <c r="F787" s="84" t="s">
        <v>2570</v>
      </c>
      <c r="G787" s="84" t="b">
        <v>0</v>
      </c>
      <c r="H787" s="84" t="b">
        <v>0</v>
      </c>
      <c r="I787" s="84" t="b">
        <v>0</v>
      </c>
      <c r="J787" s="84" t="b">
        <v>0</v>
      </c>
      <c r="K787" s="84" t="b">
        <v>0</v>
      </c>
      <c r="L787" s="84" t="b">
        <v>0</v>
      </c>
    </row>
    <row r="788" spans="1:12" ht="15">
      <c r="A788" s="84" t="s">
        <v>268</v>
      </c>
      <c r="B788" s="84" t="s">
        <v>3261</v>
      </c>
      <c r="C788" s="84">
        <v>2</v>
      </c>
      <c r="D788" s="122">
        <v>0.007518369568924092</v>
      </c>
      <c r="E788" s="122">
        <v>0.9378520932511555</v>
      </c>
      <c r="F788" s="84" t="s">
        <v>2570</v>
      </c>
      <c r="G788" s="84" t="b">
        <v>0</v>
      </c>
      <c r="H788" s="84" t="b">
        <v>0</v>
      </c>
      <c r="I788" s="84" t="b">
        <v>0</v>
      </c>
      <c r="J788" s="84" t="b">
        <v>0</v>
      </c>
      <c r="K788" s="84" t="b">
        <v>0</v>
      </c>
      <c r="L788" s="84" t="b">
        <v>0</v>
      </c>
    </row>
    <row r="789" spans="1:12" ht="15">
      <c r="A789" s="84" t="s">
        <v>2716</v>
      </c>
      <c r="B789" s="84" t="s">
        <v>3225</v>
      </c>
      <c r="C789" s="84">
        <v>2</v>
      </c>
      <c r="D789" s="122">
        <v>0.007518369568924092</v>
      </c>
      <c r="E789" s="122">
        <v>0.8428765800202989</v>
      </c>
      <c r="F789" s="84" t="s">
        <v>2570</v>
      </c>
      <c r="G789" s="84" t="b">
        <v>0</v>
      </c>
      <c r="H789" s="84" t="b">
        <v>0</v>
      </c>
      <c r="I789" s="84" t="b">
        <v>0</v>
      </c>
      <c r="J789" s="84" t="b">
        <v>0</v>
      </c>
      <c r="K789" s="84" t="b">
        <v>0</v>
      </c>
      <c r="L789" s="84" t="b">
        <v>0</v>
      </c>
    </row>
    <row r="790" spans="1:12" ht="15">
      <c r="A790" s="84" t="s">
        <v>3225</v>
      </c>
      <c r="B790" s="84" t="s">
        <v>2787</v>
      </c>
      <c r="C790" s="84">
        <v>2</v>
      </c>
      <c r="D790" s="122">
        <v>0.007518369568924092</v>
      </c>
      <c r="E790" s="122">
        <v>0.7459665670122424</v>
      </c>
      <c r="F790" s="84" t="s">
        <v>2570</v>
      </c>
      <c r="G790" s="84" t="b">
        <v>0</v>
      </c>
      <c r="H790" s="84" t="b">
        <v>0</v>
      </c>
      <c r="I790" s="84" t="b">
        <v>0</v>
      </c>
      <c r="J790" s="84" t="b">
        <v>0</v>
      </c>
      <c r="K790" s="84" t="b">
        <v>0</v>
      </c>
      <c r="L790" s="84" t="b">
        <v>0</v>
      </c>
    </row>
    <row r="791" spans="1:12" ht="15">
      <c r="A791" s="84" t="s">
        <v>3167</v>
      </c>
      <c r="B791" s="84" t="s">
        <v>3194</v>
      </c>
      <c r="C791" s="84">
        <v>10</v>
      </c>
      <c r="D791" s="122">
        <v>0.017218811119121078</v>
      </c>
      <c r="E791" s="122">
        <v>1.0569048513364727</v>
      </c>
      <c r="F791" s="84" t="s">
        <v>2573</v>
      </c>
      <c r="G791" s="84" t="b">
        <v>0</v>
      </c>
      <c r="H791" s="84" t="b">
        <v>0</v>
      </c>
      <c r="I791" s="84" t="b">
        <v>0</v>
      </c>
      <c r="J791" s="84" t="b">
        <v>0</v>
      </c>
      <c r="K791" s="84" t="b">
        <v>0</v>
      </c>
      <c r="L791" s="84" t="b">
        <v>0</v>
      </c>
    </row>
    <row r="792" spans="1:12" ht="15">
      <c r="A792" s="84" t="s">
        <v>3236</v>
      </c>
      <c r="B792" s="84" t="s">
        <v>3188</v>
      </c>
      <c r="C792" s="84">
        <v>6</v>
      </c>
      <c r="D792" s="122">
        <v>0.008359969342486135</v>
      </c>
      <c r="E792" s="122">
        <v>1.3165421618422288</v>
      </c>
      <c r="F792" s="84" t="s">
        <v>2573</v>
      </c>
      <c r="G792" s="84" t="b">
        <v>0</v>
      </c>
      <c r="H792" s="84" t="b">
        <v>0</v>
      </c>
      <c r="I792" s="84" t="b">
        <v>0</v>
      </c>
      <c r="J792" s="84" t="b">
        <v>0</v>
      </c>
      <c r="K792" s="84" t="b">
        <v>0</v>
      </c>
      <c r="L792" s="84" t="b">
        <v>0</v>
      </c>
    </row>
    <row r="793" spans="1:12" ht="15">
      <c r="A793" s="84" t="s">
        <v>3188</v>
      </c>
      <c r="B793" s="84" t="s">
        <v>3237</v>
      </c>
      <c r="C793" s="84">
        <v>6</v>
      </c>
      <c r="D793" s="122">
        <v>0.008359969342486135</v>
      </c>
      <c r="E793" s="122">
        <v>1.3165421618422288</v>
      </c>
      <c r="F793" s="84" t="s">
        <v>2573</v>
      </c>
      <c r="G793" s="84" t="b">
        <v>0</v>
      </c>
      <c r="H793" s="84" t="b">
        <v>0</v>
      </c>
      <c r="I793" s="84" t="b">
        <v>0</v>
      </c>
      <c r="J793" s="84" t="b">
        <v>0</v>
      </c>
      <c r="K793" s="84" t="b">
        <v>0</v>
      </c>
      <c r="L793" s="84" t="b">
        <v>0</v>
      </c>
    </row>
    <row r="794" spans="1:12" ht="15">
      <c r="A794" s="84" t="s">
        <v>3262</v>
      </c>
      <c r="B794" s="84" t="s">
        <v>3188</v>
      </c>
      <c r="C794" s="84">
        <v>5</v>
      </c>
      <c r="D794" s="122">
        <v>0.008609405559560539</v>
      </c>
      <c r="E794" s="122">
        <v>1.3165421618422288</v>
      </c>
      <c r="F794" s="84" t="s">
        <v>2573</v>
      </c>
      <c r="G794" s="84" t="b">
        <v>0</v>
      </c>
      <c r="H794" s="84" t="b">
        <v>0</v>
      </c>
      <c r="I794" s="84" t="b">
        <v>0</v>
      </c>
      <c r="J794" s="84" t="b">
        <v>0</v>
      </c>
      <c r="K794" s="84" t="b">
        <v>0</v>
      </c>
      <c r="L794" s="84" t="b">
        <v>0</v>
      </c>
    </row>
    <row r="795" spans="1:12" ht="15">
      <c r="A795" s="84" t="s">
        <v>3226</v>
      </c>
      <c r="B795" s="84" t="s">
        <v>3236</v>
      </c>
      <c r="C795" s="84">
        <v>5</v>
      </c>
      <c r="D795" s="122">
        <v>0.008609405559560539</v>
      </c>
      <c r="E795" s="122">
        <v>1.4336555609385722</v>
      </c>
      <c r="F795" s="84" t="s">
        <v>2573</v>
      </c>
      <c r="G795" s="84" t="b">
        <v>0</v>
      </c>
      <c r="H795" s="84" t="b">
        <v>0</v>
      </c>
      <c r="I795" s="84" t="b">
        <v>0</v>
      </c>
      <c r="J795" s="84" t="b">
        <v>0</v>
      </c>
      <c r="K795" s="84" t="b">
        <v>0</v>
      </c>
      <c r="L795" s="84" t="b">
        <v>0</v>
      </c>
    </row>
    <row r="796" spans="1:12" ht="15">
      <c r="A796" s="84" t="s">
        <v>3263</v>
      </c>
      <c r="B796" s="84" t="s">
        <v>3264</v>
      </c>
      <c r="C796" s="84">
        <v>5</v>
      </c>
      <c r="D796" s="122">
        <v>0.008609405559560539</v>
      </c>
      <c r="E796" s="122">
        <v>1.658964842664435</v>
      </c>
      <c r="F796" s="84" t="s">
        <v>2573</v>
      </c>
      <c r="G796" s="84" t="b">
        <v>0</v>
      </c>
      <c r="H796" s="84" t="b">
        <v>0</v>
      </c>
      <c r="I796" s="84" t="b">
        <v>0</v>
      </c>
      <c r="J796" s="84" t="b">
        <v>0</v>
      </c>
      <c r="K796" s="84" t="b">
        <v>0</v>
      </c>
      <c r="L796" s="84" t="b">
        <v>0</v>
      </c>
    </row>
    <row r="797" spans="1:12" ht="15">
      <c r="A797" s="84" t="s">
        <v>3264</v>
      </c>
      <c r="B797" s="84" t="s">
        <v>3265</v>
      </c>
      <c r="C797" s="84">
        <v>5</v>
      </c>
      <c r="D797" s="122">
        <v>0.008609405559560539</v>
      </c>
      <c r="E797" s="122">
        <v>1.658964842664435</v>
      </c>
      <c r="F797" s="84" t="s">
        <v>2573</v>
      </c>
      <c r="G797" s="84" t="b">
        <v>0</v>
      </c>
      <c r="H797" s="84" t="b">
        <v>0</v>
      </c>
      <c r="I797" s="84" t="b">
        <v>0</v>
      </c>
      <c r="J797" s="84" t="b">
        <v>0</v>
      </c>
      <c r="K797" s="84" t="b">
        <v>0</v>
      </c>
      <c r="L797" s="84" t="b">
        <v>0</v>
      </c>
    </row>
    <row r="798" spans="1:12" ht="15">
      <c r="A798" s="84" t="s">
        <v>3265</v>
      </c>
      <c r="B798" s="84" t="s">
        <v>3167</v>
      </c>
      <c r="C798" s="84">
        <v>5</v>
      </c>
      <c r="D798" s="122">
        <v>0.008609405559560539</v>
      </c>
      <c r="E798" s="122">
        <v>1.0569048513364727</v>
      </c>
      <c r="F798" s="84" t="s">
        <v>2573</v>
      </c>
      <c r="G798" s="84" t="b">
        <v>0</v>
      </c>
      <c r="H798" s="84" t="b">
        <v>0</v>
      </c>
      <c r="I798" s="84" t="b">
        <v>0</v>
      </c>
      <c r="J798" s="84" t="b">
        <v>0</v>
      </c>
      <c r="K798" s="84" t="b">
        <v>0</v>
      </c>
      <c r="L798" s="84" t="b">
        <v>0</v>
      </c>
    </row>
    <row r="799" spans="1:12" ht="15">
      <c r="A799" s="84" t="s">
        <v>3167</v>
      </c>
      <c r="B799" s="84" t="s">
        <v>3238</v>
      </c>
      <c r="C799" s="84">
        <v>5</v>
      </c>
      <c r="D799" s="122">
        <v>0.008609405559560539</v>
      </c>
      <c r="E799" s="122">
        <v>1.0569048513364727</v>
      </c>
      <c r="F799" s="84" t="s">
        <v>2573</v>
      </c>
      <c r="G799" s="84" t="b">
        <v>0</v>
      </c>
      <c r="H799" s="84" t="b">
        <v>0</v>
      </c>
      <c r="I799" s="84" t="b">
        <v>0</v>
      </c>
      <c r="J799" s="84" t="b">
        <v>0</v>
      </c>
      <c r="K799" s="84" t="b">
        <v>0</v>
      </c>
      <c r="L799" s="84" t="b">
        <v>0</v>
      </c>
    </row>
    <row r="800" spans="1:12" ht="15">
      <c r="A800" s="84" t="s">
        <v>3238</v>
      </c>
      <c r="B800" s="84" t="s">
        <v>3167</v>
      </c>
      <c r="C800" s="84">
        <v>5</v>
      </c>
      <c r="D800" s="122">
        <v>0.008609405559560539</v>
      </c>
      <c r="E800" s="122">
        <v>1.0569048513364727</v>
      </c>
      <c r="F800" s="84" t="s">
        <v>2573</v>
      </c>
      <c r="G800" s="84" t="b">
        <v>0</v>
      </c>
      <c r="H800" s="84" t="b">
        <v>0</v>
      </c>
      <c r="I800" s="84" t="b">
        <v>0</v>
      </c>
      <c r="J800" s="84" t="b">
        <v>0</v>
      </c>
      <c r="K800" s="84" t="b">
        <v>0</v>
      </c>
      <c r="L800" s="84" t="b">
        <v>0</v>
      </c>
    </row>
    <row r="801" spans="1:12" ht="15">
      <c r="A801" s="84" t="s">
        <v>3194</v>
      </c>
      <c r="B801" s="84" t="s">
        <v>3266</v>
      </c>
      <c r="C801" s="84">
        <v>5</v>
      </c>
      <c r="D801" s="122">
        <v>0.008609405559560539</v>
      </c>
      <c r="E801" s="122">
        <v>1.3579348470004537</v>
      </c>
      <c r="F801" s="84" t="s">
        <v>2573</v>
      </c>
      <c r="G801" s="84" t="b">
        <v>0</v>
      </c>
      <c r="H801" s="84" t="b">
        <v>0</v>
      </c>
      <c r="I801" s="84" t="b">
        <v>0</v>
      </c>
      <c r="J801" s="84" t="b">
        <v>0</v>
      </c>
      <c r="K801" s="84" t="b">
        <v>0</v>
      </c>
      <c r="L801" s="84" t="b">
        <v>0</v>
      </c>
    </row>
    <row r="802" spans="1:12" ht="15">
      <c r="A802" s="84" t="s">
        <v>3266</v>
      </c>
      <c r="B802" s="84" t="s">
        <v>3167</v>
      </c>
      <c r="C802" s="84">
        <v>5</v>
      </c>
      <c r="D802" s="122">
        <v>0.008609405559560539</v>
      </c>
      <c r="E802" s="122">
        <v>1.0569048513364727</v>
      </c>
      <c r="F802" s="84" t="s">
        <v>2573</v>
      </c>
      <c r="G802" s="84" t="b">
        <v>0</v>
      </c>
      <c r="H802" s="84" t="b">
        <v>0</v>
      </c>
      <c r="I802" s="84" t="b">
        <v>0</v>
      </c>
      <c r="J802" s="84" t="b">
        <v>0</v>
      </c>
      <c r="K802" s="84" t="b">
        <v>0</v>
      </c>
      <c r="L802" s="84" t="b">
        <v>0</v>
      </c>
    </row>
    <row r="803" spans="1:12" ht="15">
      <c r="A803" s="84" t="s">
        <v>3167</v>
      </c>
      <c r="B803" s="84" t="s">
        <v>3267</v>
      </c>
      <c r="C803" s="84">
        <v>5</v>
      </c>
      <c r="D803" s="122">
        <v>0.008609405559560539</v>
      </c>
      <c r="E803" s="122">
        <v>1.0569048513364727</v>
      </c>
      <c r="F803" s="84" t="s">
        <v>2573</v>
      </c>
      <c r="G803" s="84" t="b">
        <v>0</v>
      </c>
      <c r="H803" s="84" t="b">
        <v>0</v>
      </c>
      <c r="I803" s="84" t="b">
        <v>0</v>
      </c>
      <c r="J803" s="84" t="b">
        <v>0</v>
      </c>
      <c r="K803" s="84" t="b">
        <v>0</v>
      </c>
      <c r="L803" s="84" t="b">
        <v>0</v>
      </c>
    </row>
    <row r="804" spans="1:12" ht="15">
      <c r="A804" s="84" t="s">
        <v>3267</v>
      </c>
      <c r="B804" s="84" t="s">
        <v>3167</v>
      </c>
      <c r="C804" s="84">
        <v>5</v>
      </c>
      <c r="D804" s="122">
        <v>0.008609405559560539</v>
      </c>
      <c r="E804" s="122">
        <v>1.0569048513364727</v>
      </c>
      <c r="F804" s="84" t="s">
        <v>2573</v>
      </c>
      <c r="G804" s="84" t="b">
        <v>0</v>
      </c>
      <c r="H804" s="84" t="b">
        <v>0</v>
      </c>
      <c r="I804" s="84" t="b">
        <v>0</v>
      </c>
      <c r="J804" s="84" t="b">
        <v>0</v>
      </c>
      <c r="K804" s="84" t="b">
        <v>0</v>
      </c>
      <c r="L804" s="84" t="b">
        <v>0</v>
      </c>
    </row>
    <row r="805" spans="1:12" ht="15">
      <c r="A805" s="84" t="s">
        <v>3194</v>
      </c>
      <c r="B805" s="84" t="s">
        <v>2716</v>
      </c>
      <c r="C805" s="84">
        <v>5</v>
      </c>
      <c r="D805" s="122">
        <v>0.008609405559560539</v>
      </c>
      <c r="E805" s="122">
        <v>0.9777236052888478</v>
      </c>
      <c r="F805" s="84" t="s">
        <v>2573</v>
      </c>
      <c r="G805" s="84" t="b">
        <v>0</v>
      </c>
      <c r="H805" s="84" t="b">
        <v>0</v>
      </c>
      <c r="I805" s="84" t="b">
        <v>0</v>
      </c>
      <c r="J805" s="84" t="b">
        <v>0</v>
      </c>
      <c r="K805" s="84" t="b">
        <v>0</v>
      </c>
      <c r="L805" s="84" t="b">
        <v>0</v>
      </c>
    </row>
    <row r="806" spans="1:12" ht="15">
      <c r="A806" s="84" t="s">
        <v>2668</v>
      </c>
      <c r="B806" s="84" t="s">
        <v>2717</v>
      </c>
      <c r="C806" s="84">
        <v>5</v>
      </c>
      <c r="D806" s="122">
        <v>0.008609405559560539</v>
      </c>
      <c r="E806" s="122">
        <v>1.5797835966168103</v>
      </c>
      <c r="F806" s="84" t="s">
        <v>2573</v>
      </c>
      <c r="G806" s="84" t="b">
        <v>0</v>
      </c>
      <c r="H806" s="84" t="b">
        <v>0</v>
      </c>
      <c r="I806" s="84" t="b">
        <v>0</v>
      </c>
      <c r="J806" s="84" t="b">
        <v>0</v>
      </c>
      <c r="K806" s="84" t="b">
        <v>0</v>
      </c>
      <c r="L806" s="84" t="b">
        <v>0</v>
      </c>
    </row>
    <row r="807" spans="1:12" ht="15">
      <c r="A807" s="84" t="s">
        <v>3188</v>
      </c>
      <c r="B807" s="84" t="s">
        <v>3307</v>
      </c>
      <c r="C807" s="84">
        <v>4</v>
      </c>
      <c r="D807" s="122">
        <v>0.008495989393840237</v>
      </c>
      <c r="E807" s="122">
        <v>1.3165421618422288</v>
      </c>
      <c r="F807" s="84" t="s">
        <v>2573</v>
      </c>
      <c r="G807" s="84" t="b">
        <v>0</v>
      </c>
      <c r="H807" s="84" t="b">
        <v>0</v>
      </c>
      <c r="I807" s="84" t="b">
        <v>0</v>
      </c>
      <c r="J807" s="84" t="b">
        <v>0</v>
      </c>
      <c r="K807" s="84" t="b">
        <v>0</v>
      </c>
      <c r="L807" s="84" t="b">
        <v>0</v>
      </c>
    </row>
    <row r="808" spans="1:12" ht="15">
      <c r="A808" s="84" t="s">
        <v>3307</v>
      </c>
      <c r="B808" s="84" t="s">
        <v>3226</v>
      </c>
      <c r="C808" s="84">
        <v>4</v>
      </c>
      <c r="D808" s="122">
        <v>0.008495989393840237</v>
      </c>
      <c r="E808" s="122">
        <v>1.5128368069861968</v>
      </c>
      <c r="F808" s="84" t="s">
        <v>2573</v>
      </c>
      <c r="G808" s="84" t="b">
        <v>0</v>
      </c>
      <c r="H808" s="84" t="b">
        <v>0</v>
      </c>
      <c r="I808" s="84" t="b">
        <v>0</v>
      </c>
      <c r="J808" s="84" t="b">
        <v>0</v>
      </c>
      <c r="K808" s="84" t="b">
        <v>0</v>
      </c>
      <c r="L808" s="84" t="b">
        <v>0</v>
      </c>
    </row>
    <row r="809" spans="1:12" ht="15">
      <c r="A809" s="84" t="s">
        <v>3237</v>
      </c>
      <c r="B809" s="84" t="s">
        <v>3263</v>
      </c>
      <c r="C809" s="84">
        <v>4</v>
      </c>
      <c r="D809" s="122">
        <v>0.008495989393840237</v>
      </c>
      <c r="E809" s="122">
        <v>1.4828735836087539</v>
      </c>
      <c r="F809" s="84" t="s">
        <v>2573</v>
      </c>
      <c r="G809" s="84" t="b">
        <v>0</v>
      </c>
      <c r="H809" s="84" t="b">
        <v>0</v>
      </c>
      <c r="I809" s="84" t="b">
        <v>0</v>
      </c>
      <c r="J809" s="84" t="b">
        <v>0</v>
      </c>
      <c r="K809" s="84" t="b">
        <v>0</v>
      </c>
      <c r="L809" s="84" t="b">
        <v>0</v>
      </c>
    </row>
    <row r="810" spans="1:12" ht="15">
      <c r="A810" s="84" t="s">
        <v>3308</v>
      </c>
      <c r="B810" s="84" t="s">
        <v>3577</v>
      </c>
      <c r="C810" s="84">
        <v>2</v>
      </c>
      <c r="D810" s="122">
        <v>0.006746168934795482</v>
      </c>
      <c r="E810" s="122">
        <v>1.7558748556724915</v>
      </c>
      <c r="F810" s="84" t="s">
        <v>2573</v>
      </c>
      <c r="G810" s="84" t="b">
        <v>0</v>
      </c>
      <c r="H810" s="84" t="b">
        <v>0</v>
      </c>
      <c r="I810" s="84" t="b">
        <v>0</v>
      </c>
      <c r="J810" s="84" t="b">
        <v>0</v>
      </c>
      <c r="K810" s="84" t="b">
        <v>0</v>
      </c>
      <c r="L810" s="84" t="b">
        <v>0</v>
      </c>
    </row>
    <row r="811" spans="1:12" ht="15">
      <c r="A811" s="84" t="s">
        <v>3577</v>
      </c>
      <c r="B811" s="84" t="s">
        <v>3578</v>
      </c>
      <c r="C811" s="84">
        <v>2</v>
      </c>
      <c r="D811" s="122">
        <v>0.006746168934795482</v>
      </c>
      <c r="E811" s="122">
        <v>2.0569048513364727</v>
      </c>
      <c r="F811" s="84" t="s">
        <v>2573</v>
      </c>
      <c r="G811" s="84" t="b">
        <v>0</v>
      </c>
      <c r="H811" s="84" t="b">
        <v>0</v>
      </c>
      <c r="I811" s="84" t="b">
        <v>0</v>
      </c>
      <c r="J811" s="84" t="b">
        <v>0</v>
      </c>
      <c r="K811" s="84" t="b">
        <v>0</v>
      </c>
      <c r="L811" s="84" t="b">
        <v>0</v>
      </c>
    </row>
    <row r="812" spans="1:12" ht="15">
      <c r="A812" s="84" t="s">
        <v>3578</v>
      </c>
      <c r="B812" s="84" t="s">
        <v>2757</v>
      </c>
      <c r="C812" s="84">
        <v>2</v>
      </c>
      <c r="D812" s="122">
        <v>0.006746168934795482</v>
      </c>
      <c r="E812" s="122">
        <v>1.658964842664435</v>
      </c>
      <c r="F812" s="84" t="s">
        <v>2573</v>
      </c>
      <c r="G812" s="84" t="b">
        <v>0</v>
      </c>
      <c r="H812" s="84" t="b">
        <v>0</v>
      </c>
      <c r="I812" s="84" t="b">
        <v>0</v>
      </c>
      <c r="J812" s="84" t="b">
        <v>0</v>
      </c>
      <c r="K812" s="84" t="b">
        <v>0</v>
      </c>
      <c r="L812" s="84" t="b">
        <v>0</v>
      </c>
    </row>
    <row r="813" spans="1:12" ht="15">
      <c r="A813" s="84" t="s">
        <v>2757</v>
      </c>
      <c r="B813" s="84" t="s">
        <v>3308</v>
      </c>
      <c r="C813" s="84">
        <v>2</v>
      </c>
      <c r="D813" s="122">
        <v>0.006746168934795482</v>
      </c>
      <c r="E813" s="122">
        <v>1.4828735836087539</v>
      </c>
      <c r="F813" s="84" t="s">
        <v>2573</v>
      </c>
      <c r="G813" s="84" t="b">
        <v>0</v>
      </c>
      <c r="H813" s="84" t="b">
        <v>0</v>
      </c>
      <c r="I813" s="84" t="b">
        <v>0</v>
      </c>
      <c r="J813" s="84" t="b">
        <v>0</v>
      </c>
      <c r="K813" s="84" t="b">
        <v>0</v>
      </c>
      <c r="L813" s="84" t="b">
        <v>0</v>
      </c>
    </row>
    <row r="814" spans="1:12" ht="15">
      <c r="A814" s="84" t="s">
        <v>3308</v>
      </c>
      <c r="B814" s="84" t="s">
        <v>3579</v>
      </c>
      <c r="C814" s="84">
        <v>2</v>
      </c>
      <c r="D814" s="122">
        <v>0.006746168934795482</v>
      </c>
      <c r="E814" s="122">
        <v>1.7558748556724915</v>
      </c>
      <c r="F814" s="84" t="s">
        <v>2573</v>
      </c>
      <c r="G814" s="84" t="b">
        <v>0</v>
      </c>
      <c r="H814" s="84" t="b">
        <v>0</v>
      </c>
      <c r="I814" s="84" t="b">
        <v>0</v>
      </c>
      <c r="J814" s="84" t="b">
        <v>0</v>
      </c>
      <c r="K814" s="84" t="b">
        <v>0</v>
      </c>
      <c r="L814" s="84" t="b">
        <v>0</v>
      </c>
    </row>
    <row r="815" spans="1:12" ht="15">
      <c r="A815" s="84" t="s">
        <v>3579</v>
      </c>
      <c r="B815" s="84" t="s">
        <v>3580</v>
      </c>
      <c r="C815" s="84">
        <v>2</v>
      </c>
      <c r="D815" s="122">
        <v>0.006746168934795482</v>
      </c>
      <c r="E815" s="122">
        <v>2.0569048513364727</v>
      </c>
      <c r="F815" s="84" t="s">
        <v>2573</v>
      </c>
      <c r="G815" s="84" t="b">
        <v>0</v>
      </c>
      <c r="H815" s="84" t="b">
        <v>0</v>
      </c>
      <c r="I815" s="84" t="b">
        <v>0</v>
      </c>
      <c r="J815" s="84" t="b">
        <v>0</v>
      </c>
      <c r="K815" s="84" t="b">
        <v>0</v>
      </c>
      <c r="L815" s="84" t="b">
        <v>0</v>
      </c>
    </row>
    <row r="816" spans="1:12" ht="15">
      <c r="A816" s="84" t="s">
        <v>3580</v>
      </c>
      <c r="B816" s="84" t="s">
        <v>3581</v>
      </c>
      <c r="C816" s="84">
        <v>2</v>
      </c>
      <c r="D816" s="122">
        <v>0.006746168934795482</v>
      </c>
      <c r="E816" s="122">
        <v>2.0569048513364727</v>
      </c>
      <c r="F816" s="84" t="s">
        <v>2573</v>
      </c>
      <c r="G816" s="84" t="b">
        <v>0</v>
      </c>
      <c r="H816" s="84" t="b">
        <v>0</v>
      </c>
      <c r="I816" s="84" t="b">
        <v>0</v>
      </c>
      <c r="J816" s="84" t="b">
        <v>0</v>
      </c>
      <c r="K816" s="84" t="b">
        <v>0</v>
      </c>
      <c r="L816" s="84" t="b">
        <v>0</v>
      </c>
    </row>
    <row r="817" spans="1:12" ht="15">
      <c r="A817" s="84" t="s">
        <v>3581</v>
      </c>
      <c r="B817" s="84" t="s">
        <v>3382</v>
      </c>
      <c r="C817" s="84">
        <v>2</v>
      </c>
      <c r="D817" s="122">
        <v>0.006746168934795482</v>
      </c>
      <c r="E817" s="122">
        <v>2.0569048513364727</v>
      </c>
      <c r="F817" s="84" t="s">
        <v>2573</v>
      </c>
      <c r="G817" s="84" t="b">
        <v>0</v>
      </c>
      <c r="H817" s="84" t="b">
        <v>0</v>
      </c>
      <c r="I817" s="84" t="b">
        <v>0</v>
      </c>
      <c r="J817" s="84" t="b">
        <v>0</v>
      </c>
      <c r="K817" s="84" t="b">
        <v>0</v>
      </c>
      <c r="L817" s="84" t="b">
        <v>0</v>
      </c>
    </row>
    <row r="818" spans="1:12" ht="15">
      <c r="A818" s="84" t="s">
        <v>3382</v>
      </c>
      <c r="B818" s="84" t="s">
        <v>3582</v>
      </c>
      <c r="C818" s="84">
        <v>2</v>
      </c>
      <c r="D818" s="122">
        <v>0.006746168934795482</v>
      </c>
      <c r="E818" s="122">
        <v>2.0569048513364727</v>
      </c>
      <c r="F818" s="84" t="s">
        <v>2573</v>
      </c>
      <c r="G818" s="84" t="b">
        <v>0</v>
      </c>
      <c r="H818" s="84" t="b">
        <v>0</v>
      </c>
      <c r="I818" s="84" t="b">
        <v>0</v>
      </c>
      <c r="J818" s="84" t="b">
        <v>0</v>
      </c>
      <c r="K818" s="84" t="b">
        <v>0</v>
      </c>
      <c r="L818" s="84" t="b">
        <v>0</v>
      </c>
    </row>
    <row r="819" spans="1:12" ht="15">
      <c r="A819" s="84" t="s">
        <v>3582</v>
      </c>
      <c r="B819" s="84" t="s">
        <v>2757</v>
      </c>
      <c r="C819" s="84">
        <v>2</v>
      </c>
      <c r="D819" s="122">
        <v>0.006746168934795482</v>
      </c>
      <c r="E819" s="122">
        <v>1.658964842664435</v>
      </c>
      <c r="F819" s="84" t="s">
        <v>2573</v>
      </c>
      <c r="G819" s="84" t="b">
        <v>0</v>
      </c>
      <c r="H819" s="84" t="b">
        <v>0</v>
      </c>
      <c r="I819" s="84" t="b">
        <v>0</v>
      </c>
      <c r="J819" s="84" t="b">
        <v>0</v>
      </c>
      <c r="K819" s="84" t="b">
        <v>0</v>
      </c>
      <c r="L819" s="84" t="b">
        <v>0</v>
      </c>
    </row>
    <row r="820" spans="1:12" ht="15">
      <c r="A820" s="84" t="s">
        <v>2757</v>
      </c>
      <c r="B820" s="84" t="s">
        <v>3583</v>
      </c>
      <c r="C820" s="84">
        <v>2</v>
      </c>
      <c r="D820" s="122">
        <v>0.006746168934795482</v>
      </c>
      <c r="E820" s="122">
        <v>1.658964842664435</v>
      </c>
      <c r="F820" s="84" t="s">
        <v>2573</v>
      </c>
      <c r="G820" s="84" t="b">
        <v>0</v>
      </c>
      <c r="H820" s="84" t="b">
        <v>0</v>
      </c>
      <c r="I820" s="84" t="b">
        <v>0</v>
      </c>
      <c r="J820" s="84" t="b">
        <v>0</v>
      </c>
      <c r="K820" s="84" t="b">
        <v>0</v>
      </c>
      <c r="L820" s="84" t="b">
        <v>0</v>
      </c>
    </row>
    <row r="821" spans="1:12" ht="15">
      <c r="A821" s="84" t="s">
        <v>3583</v>
      </c>
      <c r="B821" s="84" t="s">
        <v>3584</v>
      </c>
      <c r="C821" s="84">
        <v>2</v>
      </c>
      <c r="D821" s="122">
        <v>0.006746168934795482</v>
      </c>
      <c r="E821" s="122">
        <v>2.0569048513364727</v>
      </c>
      <c r="F821" s="84" t="s">
        <v>2573</v>
      </c>
      <c r="G821" s="84" t="b">
        <v>0</v>
      </c>
      <c r="H821" s="84" t="b">
        <v>0</v>
      </c>
      <c r="I821" s="84" t="b">
        <v>0</v>
      </c>
      <c r="J821" s="84" t="b">
        <v>0</v>
      </c>
      <c r="K821" s="84" t="b">
        <v>0</v>
      </c>
      <c r="L821" s="84" t="b">
        <v>0</v>
      </c>
    </row>
    <row r="822" spans="1:12" ht="15">
      <c r="A822" s="84" t="s">
        <v>3584</v>
      </c>
      <c r="B822" s="84" t="s">
        <v>3226</v>
      </c>
      <c r="C822" s="84">
        <v>2</v>
      </c>
      <c r="D822" s="122">
        <v>0.006746168934795482</v>
      </c>
      <c r="E822" s="122">
        <v>1.5128368069861968</v>
      </c>
      <c r="F822" s="84" t="s">
        <v>2573</v>
      </c>
      <c r="G822" s="84" t="b">
        <v>0</v>
      </c>
      <c r="H822" s="84" t="b">
        <v>0</v>
      </c>
      <c r="I822" s="84" t="b">
        <v>0</v>
      </c>
      <c r="J822" s="84" t="b">
        <v>0</v>
      </c>
      <c r="K822" s="84" t="b">
        <v>0</v>
      </c>
      <c r="L822" s="84" t="b">
        <v>0</v>
      </c>
    </row>
    <row r="823" spans="1:12" ht="15">
      <c r="A823" s="84" t="s">
        <v>303</v>
      </c>
      <c r="B823" s="84" t="s">
        <v>3201</v>
      </c>
      <c r="C823" s="84">
        <v>2</v>
      </c>
      <c r="D823" s="122">
        <v>0</v>
      </c>
      <c r="E823" s="122">
        <v>1.0606978403536116</v>
      </c>
      <c r="F823" s="84" t="s">
        <v>2575</v>
      </c>
      <c r="G823" s="84" t="b">
        <v>0</v>
      </c>
      <c r="H823" s="84" t="b">
        <v>0</v>
      </c>
      <c r="I823" s="84" t="b">
        <v>0</v>
      </c>
      <c r="J823" s="84" t="b">
        <v>0</v>
      </c>
      <c r="K823" s="84" t="b">
        <v>0</v>
      </c>
      <c r="L823" s="84" t="b">
        <v>0</v>
      </c>
    </row>
    <row r="824" spans="1:12" ht="15">
      <c r="A824" s="84" t="s">
        <v>3201</v>
      </c>
      <c r="B824" s="84" t="s">
        <v>268</v>
      </c>
      <c r="C824" s="84">
        <v>2</v>
      </c>
      <c r="D824" s="122">
        <v>0</v>
      </c>
      <c r="E824" s="122">
        <v>1.0606978403536116</v>
      </c>
      <c r="F824" s="84" t="s">
        <v>2575</v>
      </c>
      <c r="G824" s="84" t="b">
        <v>0</v>
      </c>
      <c r="H824" s="84" t="b">
        <v>0</v>
      </c>
      <c r="I824" s="84" t="b">
        <v>0</v>
      </c>
      <c r="J824" s="84" t="b">
        <v>0</v>
      </c>
      <c r="K824" s="84" t="b">
        <v>0</v>
      </c>
      <c r="L82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2560</v>
      </c>
      <c r="BB2" s="13" t="s">
        <v>2591</v>
      </c>
      <c r="BC2" s="13" t="s">
        <v>2592</v>
      </c>
      <c r="BD2" s="117" t="s">
        <v>3659</v>
      </c>
      <c r="BE2" s="117" t="s">
        <v>3660</v>
      </c>
      <c r="BF2" s="117" t="s">
        <v>3661</v>
      </c>
      <c r="BG2" s="117" t="s">
        <v>3662</v>
      </c>
      <c r="BH2" s="117" t="s">
        <v>3663</v>
      </c>
      <c r="BI2" s="117" t="s">
        <v>3664</v>
      </c>
      <c r="BJ2" s="117" t="s">
        <v>3665</v>
      </c>
      <c r="BK2" s="117" t="s">
        <v>3666</v>
      </c>
      <c r="BL2" s="117" t="s">
        <v>3667</v>
      </c>
    </row>
    <row r="3" spans="1:64" ht="15" customHeight="1">
      <c r="A3" s="64" t="s">
        <v>212</v>
      </c>
      <c r="B3" s="64" t="s">
        <v>297</v>
      </c>
      <c r="C3" s="65"/>
      <c r="D3" s="66"/>
      <c r="E3" s="67"/>
      <c r="F3" s="68"/>
      <c r="G3" s="65"/>
      <c r="H3" s="69"/>
      <c r="I3" s="70"/>
      <c r="J3" s="70"/>
      <c r="K3" s="34" t="s">
        <v>65</v>
      </c>
      <c r="L3" s="71">
        <v>3</v>
      </c>
      <c r="M3" s="71"/>
      <c r="N3" s="72"/>
      <c r="O3" s="78" t="s">
        <v>349</v>
      </c>
      <c r="P3" s="80">
        <v>43616.751296296294</v>
      </c>
      <c r="Q3" s="78" t="s">
        <v>351</v>
      </c>
      <c r="R3" s="83" t="s">
        <v>598</v>
      </c>
      <c r="S3" s="78" t="s">
        <v>681</v>
      </c>
      <c r="T3" s="78" t="s">
        <v>343</v>
      </c>
      <c r="U3" s="83" t="s">
        <v>787</v>
      </c>
      <c r="V3" s="83" t="s">
        <v>787</v>
      </c>
      <c r="W3" s="80">
        <v>43616.751296296294</v>
      </c>
      <c r="X3" s="83" t="s">
        <v>915</v>
      </c>
      <c r="Y3" s="78"/>
      <c r="Z3" s="78"/>
      <c r="AA3" s="84" t="s">
        <v>1191</v>
      </c>
      <c r="AB3" s="78"/>
      <c r="AC3" s="78" t="b">
        <v>0</v>
      </c>
      <c r="AD3" s="78">
        <v>8</v>
      </c>
      <c r="AE3" s="84" t="s">
        <v>1504</v>
      </c>
      <c r="AF3" s="78" t="b">
        <v>0</v>
      </c>
      <c r="AG3" s="78" t="s">
        <v>1553</v>
      </c>
      <c r="AH3" s="78"/>
      <c r="AI3" s="84" t="s">
        <v>1504</v>
      </c>
      <c r="AJ3" s="78" t="b">
        <v>0</v>
      </c>
      <c r="AK3" s="78">
        <v>5</v>
      </c>
      <c r="AL3" s="84" t="s">
        <v>1504</v>
      </c>
      <c r="AM3" s="78" t="s">
        <v>1563</v>
      </c>
      <c r="AN3" s="78" t="b">
        <v>0</v>
      </c>
      <c r="AO3" s="84" t="s">
        <v>1191</v>
      </c>
      <c r="AP3" s="78" t="s">
        <v>1582</v>
      </c>
      <c r="AQ3" s="78">
        <v>0</v>
      </c>
      <c r="AR3" s="78">
        <v>0</v>
      </c>
      <c r="AS3" s="78"/>
      <c r="AT3" s="78"/>
      <c r="AU3" s="78"/>
      <c r="AV3" s="78"/>
      <c r="AW3" s="78"/>
      <c r="AX3" s="78"/>
      <c r="AY3" s="78"/>
      <c r="AZ3" s="78"/>
      <c r="BA3">
        <v>1</v>
      </c>
      <c r="BB3" s="78" t="str">
        <f>REPLACE(INDEX(GroupVertices[Group],MATCH(Edges24[[#This Row],[Vertex 1]],GroupVertices[Vertex],0)),1,1,"")</f>
        <v>17</v>
      </c>
      <c r="BC3" s="78" t="str">
        <f>REPLACE(INDEX(GroupVertices[Group],MATCH(Edges24[[#This Row],[Vertex 2]],GroupVertices[Vertex],0)),1,1,"")</f>
        <v>17</v>
      </c>
      <c r="BD3" s="48">
        <v>0</v>
      </c>
      <c r="BE3" s="49">
        <v>0</v>
      </c>
      <c r="BF3" s="48">
        <v>3</v>
      </c>
      <c r="BG3" s="49">
        <v>7.6923076923076925</v>
      </c>
      <c r="BH3" s="48">
        <v>0</v>
      </c>
      <c r="BI3" s="49">
        <v>0</v>
      </c>
      <c r="BJ3" s="48">
        <v>36</v>
      </c>
      <c r="BK3" s="49">
        <v>92.3076923076923</v>
      </c>
      <c r="BL3" s="48">
        <v>39</v>
      </c>
    </row>
    <row r="4" spans="1:64" ht="15" customHeight="1">
      <c r="A4" s="64" t="s">
        <v>213</v>
      </c>
      <c r="B4" s="64" t="s">
        <v>298</v>
      </c>
      <c r="C4" s="65"/>
      <c r="D4" s="66"/>
      <c r="E4" s="67"/>
      <c r="F4" s="68"/>
      <c r="G4" s="65"/>
      <c r="H4" s="69"/>
      <c r="I4" s="70"/>
      <c r="J4" s="70"/>
      <c r="K4" s="34" t="s">
        <v>65</v>
      </c>
      <c r="L4" s="77">
        <v>4</v>
      </c>
      <c r="M4" s="77"/>
      <c r="N4" s="72"/>
      <c r="O4" s="79" t="s">
        <v>349</v>
      </c>
      <c r="P4" s="81">
        <v>43619.55353009259</v>
      </c>
      <c r="Q4" s="79" t="s">
        <v>352</v>
      </c>
      <c r="R4" s="82" t="s">
        <v>599</v>
      </c>
      <c r="S4" s="79" t="s">
        <v>682</v>
      </c>
      <c r="T4" s="79" t="s">
        <v>717</v>
      </c>
      <c r="U4" s="79"/>
      <c r="V4" s="82" t="s">
        <v>845</v>
      </c>
      <c r="W4" s="81">
        <v>43619.55353009259</v>
      </c>
      <c r="X4" s="82" t="s">
        <v>916</v>
      </c>
      <c r="Y4" s="79"/>
      <c r="Z4" s="79"/>
      <c r="AA4" s="85" t="s">
        <v>1192</v>
      </c>
      <c r="AB4" s="79"/>
      <c r="AC4" s="79" t="b">
        <v>0</v>
      </c>
      <c r="AD4" s="79">
        <v>8</v>
      </c>
      <c r="AE4" s="85" t="s">
        <v>1504</v>
      </c>
      <c r="AF4" s="79" t="b">
        <v>0</v>
      </c>
      <c r="AG4" s="79" t="s">
        <v>1553</v>
      </c>
      <c r="AH4" s="79"/>
      <c r="AI4" s="85" t="s">
        <v>1504</v>
      </c>
      <c r="AJ4" s="79" t="b">
        <v>0</v>
      </c>
      <c r="AK4" s="79">
        <v>3</v>
      </c>
      <c r="AL4" s="85" t="s">
        <v>1504</v>
      </c>
      <c r="AM4" s="79" t="s">
        <v>1564</v>
      </c>
      <c r="AN4" s="79" t="b">
        <v>0</v>
      </c>
      <c r="AO4" s="85" t="s">
        <v>1192</v>
      </c>
      <c r="AP4" s="79" t="s">
        <v>1582</v>
      </c>
      <c r="AQ4" s="79">
        <v>0</v>
      </c>
      <c r="AR4" s="79">
        <v>0</v>
      </c>
      <c r="AS4" s="79"/>
      <c r="AT4" s="79"/>
      <c r="AU4" s="79"/>
      <c r="AV4" s="79"/>
      <c r="AW4" s="79"/>
      <c r="AX4" s="79"/>
      <c r="AY4" s="79"/>
      <c r="AZ4" s="79"/>
      <c r="BA4">
        <v>1</v>
      </c>
      <c r="BB4" s="78" t="str">
        <f>REPLACE(INDEX(GroupVertices[Group],MATCH(Edges24[[#This Row],[Vertex 1]],GroupVertices[Vertex],0)),1,1,"")</f>
        <v>16</v>
      </c>
      <c r="BC4" s="78" t="str">
        <f>REPLACE(INDEX(GroupVertices[Group],MATCH(Edges24[[#This Row],[Vertex 2]],GroupVertices[Vertex],0)),1,1,"")</f>
        <v>16</v>
      </c>
      <c r="BD4" s="48">
        <v>0</v>
      </c>
      <c r="BE4" s="49">
        <v>0</v>
      </c>
      <c r="BF4" s="48">
        <v>1</v>
      </c>
      <c r="BG4" s="49">
        <v>4</v>
      </c>
      <c r="BH4" s="48">
        <v>0</v>
      </c>
      <c r="BI4" s="49">
        <v>0</v>
      </c>
      <c r="BJ4" s="48">
        <v>24</v>
      </c>
      <c r="BK4" s="49">
        <v>96</v>
      </c>
      <c r="BL4" s="48">
        <v>25</v>
      </c>
    </row>
    <row r="5" spans="1:64" ht="15">
      <c r="A5" s="64" t="s">
        <v>214</v>
      </c>
      <c r="B5" s="64" t="s">
        <v>265</v>
      </c>
      <c r="C5" s="65"/>
      <c r="D5" s="66"/>
      <c r="E5" s="67"/>
      <c r="F5" s="68"/>
      <c r="G5" s="65"/>
      <c r="H5" s="69"/>
      <c r="I5" s="70"/>
      <c r="J5" s="70"/>
      <c r="K5" s="34" t="s">
        <v>65</v>
      </c>
      <c r="L5" s="77">
        <v>5</v>
      </c>
      <c r="M5" s="77"/>
      <c r="N5" s="72"/>
      <c r="O5" s="79" t="s">
        <v>349</v>
      </c>
      <c r="P5" s="81">
        <v>43614.668078703704</v>
      </c>
      <c r="Q5" s="79" t="s">
        <v>353</v>
      </c>
      <c r="R5" s="79"/>
      <c r="S5" s="79"/>
      <c r="T5" s="79" t="s">
        <v>718</v>
      </c>
      <c r="U5" s="82" t="s">
        <v>788</v>
      </c>
      <c r="V5" s="82" t="s">
        <v>788</v>
      </c>
      <c r="W5" s="81">
        <v>43614.668078703704</v>
      </c>
      <c r="X5" s="82" t="s">
        <v>917</v>
      </c>
      <c r="Y5" s="79"/>
      <c r="Z5" s="79"/>
      <c r="AA5" s="85" t="s">
        <v>1193</v>
      </c>
      <c r="AB5" s="79"/>
      <c r="AC5" s="79" t="b">
        <v>0</v>
      </c>
      <c r="AD5" s="79">
        <v>0</v>
      </c>
      <c r="AE5" s="85" t="s">
        <v>1504</v>
      </c>
      <c r="AF5" s="79" t="b">
        <v>0</v>
      </c>
      <c r="AG5" s="79" t="s">
        <v>1553</v>
      </c>
      <c r="AH5" s="79"/>
      <c r="AI5" s="85" t="s">
        <v>1504</v>
      </c>
      <c r="AJ5" s="79" t="b">
        <v>0</v>
      </c>
      <c r="AK5" s="79">
        <v>1</v>
      </c>
      <c r="AL5" s="85" t="s">
        <v>1301</v>
      </c>
      <c r="AM5" s="79" t="s">
        <v>1565</v>
      </c>
      <c r="AN5" s="79" t="b">
        <v>0</v>
      </c>
      <c r="AO5" s="85" t="s">
        <v>1301</v>
      </c>
      <c r="AP5" s="79" t="s">
        <v>176</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8</v>
      </c>
      <c r="BD5" s="48">
        <v>0</v>
      </c>
      <c r="BE5" s="49">
        <v>0</v>
      </c>
      <c r="BF5" s="48">
        <v>0</v>
      </c>
      <c r="BG5" s="49">
        <v>0</v>
      </c>
      <c r="BH5" s="48">
        <v>0</v>
      </c>
      <c r="BI5" s="49">
        <v>0</v>
      </c>
      <c r="BJ5" s="48">
        <v>14</v>
      </c>
      <c r="BK5" s="49">
        <v>100</v>
      </c>
      <c r="BL5" s="48">
        <v>14</v>
      </c>
    </row>
    <row r="6" spans="1:64" ht="15">
      <c r="A6" s="64" t="s">
        <v>215</v>
      </c>
      <c r="B6" s="64" t="s">
        <v>299</v>
      </c>
      <c r="C6" s="65"/>
      <c r="D6" s="66"/>
      <c r="E6" s="67"/>
      <c r="F6" s="68"/>
      <c r="G6" s="65"/>
      <c r="H6" s="69"/>
      <c r="I6" s="70"/>
      <c r="J6" s="70"/>
      <c r="K6" s="34" t="s">
        <v>65</v>
      </c>
      <c r="L6" s="77">
        <v>6</v>
      </c>
      <c r="M6" s="77"/>
      <c r="N6" s="72"/>
      <c r="O6" s="79" t="s">
        <v>349</v>
      </c>
      <c r="P6" s="81">
        <v>43615.10173611111</v>
      </c>
      <c r="Q6" s="79" t="s">
        <v>354</v>
      </c>
      <c r="R6" s="79"/>
      <c r="S6" s="79"/>
      <c r="T6" s="79"/>
      <c r="U6" s="79"/>
      <c r="V6" s="82" t="s">
        <v>846</v>
      </c>
      <c r="W6" s="81">
        <v>43615.10173611111</v>
      </c>
      <c r="X6" s="82" t="s">
        <v>918</v>
      </c>
      <c r="Y6" s="79"/>
      <c r="Z6" s="79"/>
      <c r="AA6" s="85" t="s">
        <v>1194</v>
      </c>
      <c r="AB6" s="79"/>
      <c r="AC6" s="79" t="b">
        <v>0</v>
      </c>
      <c r="AD6" s="79">
        <v>0</v>
      </c>
      <c r="AE6" s="85" t="s">
        <v>1504</v>
      </c>
      <c r="AF6" s="79" t="b">
        <v>0</v>
      </c>
      <c r="AG6" s="79" t="s">
        <v>1553</v>
      </c>
      <c r="AH6" s="79"/>
      <c r="AI6" s="85" t="s">
        <v>1504</v>
      </c>
      <c r="AJ6" s="79" t="b">
        <v>0</v>
      </c>
      <c r="AK6" s="79">
        <v>0</v>
      </c>
      <c r="AL6" s="85" t="s">
        <v>1504</v>
      </c>
      <c r="AM6" s="79" t="s">
        <v>1566</v>
      </c>
      <c r="AN6" s="79" t="b">
        <v>0</v>
      </c>
      <c r="AO6" s="85" t="s">
        <v>1194</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301</v>
      </c>
      <c r="C7" s="65"/>
      <c r="D7" s="66"/>
      <c r="E7" s="67"/>
      <c r="F7" s="68"/>
      <c r="G7" s="65"/>
      <c r="H7" s="69"/>
      <c r="I7" s="70"/>
      <c r="J7" s="70"/>
      <c r="K7" s="34" t="s">
        <v>65</v>
      </c>
      <c r="L7" s="77">
        <v>9</v>
      </c>
      <c r="M7" s="77"/>
      <c r="N7" s="72"/>
      <c r="O7" s="79" t="s">
        <v>349</v>
      </c>
      <c r="P7" s="81">
        <v>43615.56348379629</v>
      </c>
      <c r="Q7" s="79" t="s">
        <v>355</v>
      </c>
      <c r="R7" s="79"/>
      <c r="S7" s="79"/>
      <c r="T7" s="79"/>
      <c r="U7" s="79"/>
      <c r="V7" s="82" t="s">
        <v>847</v>
      </c>
      <c r="W7" s="81">
        <v>43615.56348379629</v>
      </c>
      <c r="X7" s="82" t="s">
        <v>919</v>
      </c>
      <c r="Y7" s="79"/>
      <c r="Z7" s="79"/>
      <c r="AA7" s="85" t="s">
        <v>1195</v>
      </c>
      <c r="AB7" s="85" t="s">
        <v>1313</v>
      </c>
      <c r="AC7" s="79" t="b">
        <v>0</v>
      </c>
      <c r="AD7" s="79">
        <v>1</v>
      </c>
      <c r="AE7" s="85" t="s">
        <v>1505</v>
      </c>
      <c r="AF7" s="79" t="b">
        <v>0</v>
      </c>
      <c r="AG7" s="79" t="s">
        <v>1554</v>
      </c>
      <c r="AH7" s="79"/>
      <c r="AI7" s="85" t="s">
        <v>1504</v>
      </c>
      <c r="AJ7" s="79" t="b">
        <v>0</v>
      </c>
      <c r="AK7" s="79">
        <v>0</v>
      </c>
      <c r="AL7" s="85" t="s">
        <v>1504</v>
      </c>
      <c r="AM7" s="79" t="s">
        <v>1566</v>
      </c>
      <c r="AN7" s="79" t="b">
        <v>0</v>
      </c>
      <c r="AO7" s="85" t="s">
        <v>1313</v>
      </c>
      <c r="AP7" s="79" t="s">
        <v>176</v>
      </c>
      <c r="AQ7" s="79">
        <v>0</v>
      </c>
      <c r="AR7" s="79">
        <v>0</v>
      </c>
      <c r="AS7" s="79" t="s">
        <v>1583</v>
      </c>
      <c r="AT7" s="79" t="s">
        <v>1585</v>
      </c>
      <c r="AU7" s="79" t="s">
        <v>1586</v>
      </c>
      <c r="AV7" s="79" t="s">
        <v>1587</v>
      </c>
      <c r="AW7" s="79" t="s">
        <v>1589</v>
      </c>
      <c r="AX7" s="79" t="s">
        <v>1591</v>
      </c>
      <c r="AY7" s="79" t="s">
        <v>1593</v>
      </c>
      <c r="AZ7" s="82" t="s">
        <v>1594</v>
      </c>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2</v>
      </c>
      <c r="BK7" s="49">
        <v>100</v>
      </c>
      <c r="BL7" s="48">
        <v>2</v>
      </c>
    </row>
    <row r="8" spans="1:64" ht="15">
      <c r="A8" s="64" t="s">
        <v>217</v>
      </c>
      <c r="B8" s="64" t="s">
        <v>302</v>
      </c>
      <c r="C8" s="65"/>
      <c r="D8" s="66"/>
      <c r="E8" s="67"/>
      <c r="F8" s="68"/>
      <c r="G8" s="65"/>
      <c r="H8" s="69"/>
      <c r="I8" s="70"/>
      <c r="J8" s="70"/>
      <c r="K8" s="34" t="s">
        <v>65</v>
      </c>
      <c r="L8" s="77">
        <v>11</v>
      </c>
      <c r="M8" s="77"/>
      <c r="N8" s="72"/>
      <c r="O8" s="79" t="s">
        <v>349</v>
      </c>
      <c r="P8" s="81">
        <v>43616.86707175926</v>
      </c>
      <c r="Q8" s="79" t="s">
        <v>356</v>
      </c>
      <c r="R8" s="82" t="s">
        <v>600</v>
      </c>
      <c r="S8" s="79" t="s">
        <v>683</v>
      </c>
      <c r="T8" s="79" t="s">
        <v>718</v>
      </c>
      <c r="U8" s="79"/>
      <c r="V8" s="82" t="s">
        <v>848</v>
      </c>
      <c r="W8" s="81">
        <v>43616.86707175926</v>
      </c>
      <c r="X8" s="82" t="s">
        <v>920</v>
      </c>
      <c r="Y8" s="79"/>
      <c r="Z8" s="79"/>
      <c r="AA8" s="85" t="s">
        <v>1196</v>
      </c>
      <c r="AB8" s="79"/>
      <c r="AC8" s="79" t="b">
        <v>0</v>
      </c>
      <c r="AD8" s="79">
        <v>0</v>
      </c>
      <c r="AE8" s="85" t="s">
        <v>1504</v>
      </c>
      <c r="AF8" s="79" t="b">
        <v>0</v>
      </c>
      <c r="AG8" s="79" t="s">
        <v>1553</v>
      </c>
      <c r="AH8" s="79"/>
      <c r="AI8" s="85" t="s">
        <v>1504</v>
      </c>
      <c r="AJ8" s="79" t="b">
        <v>0</v>
      </c>
      <c r="AK8" s="79">
        <v>0</v>
      </c>
      <c r="AL8" s="85" t="s">
        <v>1504</v>
      </c>
      <c r="AM8" s="79" t="s">
        <v>1567</v>
      </c>
      <c r="AN8" s="79" t="b">
        <v>0</v>
      </c>
      <c r="AO8" s="85" t="s">
        <v>1196</v>
      </c>
      <c r="AP8" s="79" t="s">
        <v>176</v>
      </c>
      <c r="AQ8" s="79">
        <v>0</v>
      </c>
      <c r="AR8" s="79">
        <v>0</v>
      </c>
      <c r="AS8" s="79"/>
      <c r="AT8" s="79"/>
      <c r="AU8" s="79"/>
      <c r="AV8" s="79"/>
      <c r="AW8" s="79"/>
      <c r="AX8" s="79"/>
      <c r="AY8" s="79"/>
      <c r="AZ8" s="79"/>
      <c r="BA8">
        <v>1</v>
      </c>
      <c r="BB8" s="78" t="str">
        <f>REPLACE(INDEX(GroupVertices[Group],MATCH(Edges24[[#This Row],[Vertex 1]],GroupVertices[Vertex],0)),1,1,"")</f>
        <v>6</v>
      </c>
      <c r="BC8" s="78" t="str">
        <f>REPLACE(INDEX(GroupVertices[Group],MATCH(Edges24[[#This Row],[Vertex 2]],GroupVertices[Vertex],0)),1,1,"")</f>
        <v>6</v>
      </c>
      <c r="BD8" s="48">
        <v>1</v>
      </c>
      <c r="BE8" s="49">
        <v>6.25</v>
      </c>
      <c r="BF8" s="48">
        <v>0</v>
      </c>
      <c r="BG8" s="49">
        <v>0</v>
      </c>
      <c r="BH8" s="48">
        <v>0</v>
      </c>
      <c r="BI8" s="49">
        <v>0</v>
      </c>
      <c r="BJ8" s="48">
        <v>15</v>
      </c>
      <c r="BK8" s="49">
        <v>93.75</v>
      </c>
      <c r="BL8" s="48">
        <v>16</v>
      </c>
    </row>
    <row r="9" spans="1:64" ht="15">
      <c r="A9" s="64" t="s">
        <v>218</v>
      </c>
      <c r="B9" s="64" t="s">
        <v>303</v>
      </c>
      <c r="C9" s="65"/>
      <c r="D9" s="66"/>
      <c r="E9" s="67"/>
      <c r="F9" s="68"/>
      <c r="G9" s="65"/>
      <c r="H9" s="69"/>
      <c r="I9" s="70"/>
      <c r="J9" s="70"/>
      <c r="K9" s="34" t="s">
        <v>65</v>
      </c>
      <c r="L9" s="77">
        <v>12</v>
      </c>
      <c r="M9" s="77"/>
      <c r="N9" s="72"/>
      <c r="O9" s="79" t="s">
        <v>349</v>
      </c>
      <c r="P9" s="81">
        <v>43617.02962962963</v>
      </c>
      <c r="Q9" s="79" t="s">
        <v>357</v>
      </c>
      <c r="R9" s="82" t="s">
        <v>601</v>
      </c>
      <c r="S9" s="79" t="s">
        <v>684</v>
      </c>
      <c r="T9" s="79"/>
      <c r="U9" s="79"/>
      <c r="V9" s="82" t="s">
        <v>849</v>
      </c>
      <c r="W9" s="81">
        <v>43617.02962962963</v>
      </c>
      <c r="X9" s="82" t="s">
        <v>921</v>
      </c>
      <c r="Y9" s="79"/>
      <c r="Z9" s="79"/>
      <c r="AA9" s="85" t="s">
        <v>1197</v>
      </c>
      <c r="AB9" s="79"/>
      <c r="AC9" s="79" t="b">
        <v>0</v>
      </c>
      <c r="AD9" s="79">
        <v>0</v>
      </c>
      <c r="AE9" s="85" t="s">
        <v>1504</v>
      </c>
      <c r="AF9" s="79" t="b">
        <v>0</v>
      </c>
      <c r="AG9" s="79" t="s">
        <v>1553</v>
      </c>
      <c r="AH9" s="79"/>
      <c r="AI9" s="85" t="s">
        <v>1504</v>
      </c>
      <c r="AJ9" s="79" t="b">
        <v>0</v>
      </c>
      <c r="AK9" s="79">
        <v>0</v>
      </c>
      <c r="AL9" s="85" t="s">
        <v>1504</v>
      </c>
      <c r="AM9" s="79" t="s">
        <v>1568</v>
      </c>
      <c r="AN9" s="79" t="b">
        <v>0</v>
      </c>
      <c r="AO9" s="85" t="s">
        <v>1197</v>
      </c>
      <c r="AP9" s="79" t="s">
        <v>176</v>
      </c>
      <c r="AQ9" s="79">
        <v>0</v>
      </c>
      <c r="AR9" s="79">
        <v>0</v>
      </c>
      <c r="AS9" s="79"/>
      <c r="AT9" s="79"/>
      <c r="AU9" s="79"/>
      <c r="AV9" s="79"/>
      <c r="AW9" s="79"/>
      <c r="AX9" s="79"/>
      <c r="AY9" s="79"/>
      <c r="AZ9" s="79"/>
      <c r="BA9">
        <v>2</v>
      </c>
      <c r="BB9" s="78" t="str">
        <f>REPLACE(INDEX(GroupVertices[Group],MATCH(Edges24[[#This Row],[Vertex 1]],GroupVertices[Vertex],0)),1,1,"")</f>
        <v>15</v>
      </c>
      <c r="BC9" s="78" t="str">
        <f>REPLACE(INDEX(GroupVertices[Group],MATCH(Edges24[[#This Row],[Vertex 2]],GroupVertices[Vertex],0)),1,1,"")</f>
        <v>15</v>
      </c>
      <c r="BD9" s="48">
        <v>2</v>
      </c>
      <c r="BE9" s="49">
        <v>11.764705882352942</v>
      </c>
      <c r="BF9" s="48">
        <v>0</v>
      </c>
      <c r="BG9" s="49">
        <v>0</v>
      </c>
      <c r="BH9" s="48">
        <v>0</v>
      </c>
      <c r="BI9" s="49">
        <v>0</v>
      </c>
      <c r="BJ9" s="48">
        <v>15</v>
      </c>
      <c r="BK9" s="49">
        <v>88.23529411764706</v>
      </c>
      <c r="BL9" s="48">
        <v>17</v>
      </c>
    </row>
    <row r="10" spans="1:64" ht="15">
      <c r="A10" s="64" t="s">
        <v>218</v>
      </c>
      <c r="B10" s="64" t="s">
        <v>303</v>
      </c>
      <c r="C10" s="65"/>
      <c r="D10" s="66"/>
      <c r="E10" s="67"/>
      <c r="F10" s="68"/>
      <c r="G10" s="65"/>
      <c r="H10" s="69"/>
      <c r="I10" s="70"/>
      <c r="J10" s="70"/>
      <c r="K10" s="34" t="s">
        <v>65</v>
      </c>
      <c r="L10" s="77">
        <v>13</v>
      </c>
      <c r="M10" s="77"/>
      <c r="N10" s="72"/>
      <c r="O10" s="79" t="s">
        <v>349</v>
      </c>
      <c r="P10" s="81">
        <v>43617.05482638889</v>
      </c>
      <c r="Q10" s="79" t="s">
        <v>358</v>
      </c>
      <c r="R10" s="82" t="s">
        <v>602</v>
      </c>
      <c r="S10" s="79" t="s">
        <v>685</v>
      </c>
      <c r="T10" s="79"/>
      <c r="U10" s="79"/>
      <c r="V10" s="82" t="s">
        <v>849</v>
      </c>
      <c r="W10" s="81">
        <v>43617.05482638889</v>
      </c>
      <c r="X10" s="82" t="s">
        <v>922</v>
      </c>
      <c r="Y10" s="79"/>
      <c r="Z10" s="79"/>
      <c r="AA10" s="85" t="s">
        <v>1198</v>
      </c>
      <c r="AB10" s="79"/>
      <c r="AC10" s="79" t="b">
        <v>0</v>
      </c>
      <c r="AD10" s="79">
        <v>0</v>
      </c>
      <c r="AE10" s="85" t="s">
        <v>1504</v>
      </c>
      <c r="AF10" s="79" t="b">
        <v>0</v>
      </c>
      <c r="AG10" s="79" t="s">
        <v>1553</v>
      </c>
      <c r="AH10" s="79"/>
      <c r="AI10" s="85" t="s">
        <v>1504</v>
      </c>
      <c r="AJ10" s="79" t="b">
        <v>0</v>
      </c>
      <c r="AK10" s="79">
        <v>0</v>
      </c>
      <c r="AL10" s="85" t="s">
        <v>1504</v>
      </c>
      <c r="AM10" s="79" t="s">
        <v>1568</v>
      </c>
      <c r="AN10" s="79" t="b">
        <v>0</v>
      </c>
      <c r="AO10" s="85" t="s">
        <v>1198</v>
      </c>
      <c r="AP10" s="79" t="s">
        <v>176</v>
      </c>
      <c r="AQ10" s="79">
        <v>0</v>
      </c>
      <c r="AR10" s="79">
        <v>0</v>
      </c>
      <c r="AS10" s="79"/>
      <c r="AT10" s="79"/>
      <c r="AU10" s="79"/>
      <c r="AV10" s="79"/>
      <c r="AW10" s="79"/>
      <c r="AX10" s="79"/>
      <c r="AY10" s="79"/>
      <c r="AZ10" s="79"/>
      <c r="BA10">
        <v>2</v>
      </c>
      <c r="BB10" s="78" t="str">
        <f>REPLACE(INDEX(GroupVertices[Group],MATCH(Edges24[[#This Row],[Vertex 1]],GroupVertices[Vertex],0)),1,1,"")</f>
        <v>15</v>
      </c>
      <c r="BC10" s="78" t="str">
        <f>REPLACE(INDEX(GroupVertices[Group],MATCH(Edges24[[#This Row],[Vertex 2]],GroupVertices[Vertex],0)),1,1,"")</f>
        <v>15</v>
      </c>
      <c r="BD10" s="48">
        <v>0</v>
      </c>
      <c r="BE10" s="49">
        <v>0</v>
      </c>
      <c r="BF10" s="48">
        <v>0</v>
      </c>
      <c r="BG10" s="49">
        <v>0</v>
      </c>
      <c r="BH10" s="48">
        <v>0</v>
      </c>
      <c r="BI10" s="49">
        <v>0</v>
      </c>
      <c r="BJ10" s="48">
        <v>17</v>
      </c>
      <c r="BK10" s="49">
        <v>100</v>
      </c>
      <c r="BL10" s="48">
        <v>17</v>
      </c>
    </row>
    <row r="11" spans="1:64" ht="15">
      <c r="A11" s="64" t="s">
        <v>219</v>
      </c>
      <c r="B11" s="64" t="s">
        <v>262</v>
      </c>
      <c r="C11" s="65"/>
      <c r="D11" s="66"/>
      <c r="E11" s="67"/>
      <c r="F11" s="68"/>
      <c r="G11" s="65"/>
      <c r="H11" s="69"/>
      <c r="I11" s="70"/>
      <c r="J11" s="70"/>
      <c r="K11" s="34" t="s">
        <v>65</v>
      </c>
      <c r="L11" s="77">
        <v>16</v>
      </c>
      <c r="M11" s="77"/>
      <c r="N11" s="72"/>
      <c r="O11" s="79" t="s">
        <v>349</v>
      </c>
      <c r="P11" s="81">
        <v>43617.88384259259</v>
      </c>
      <c r="Q11" s="79" t="s">
        <v>359</v>
      </c>
      <c r="R11" s="79"/>
      <c r="S11" s="79"/>
      <c r="T11" s="79" t="s">
        <v>718</v>
      </c>
      <c r="U11" s="79"/>
      <c r="V11" s="82" t="s">
        <v>850</v>
      </c>
      <c r="W11" s="81">
        <v>43617.88384259259</v>
      </c>
      <c r="X11" s="82" t="s">
        <v>923</v>
      </c>
      <c r="Y11" s="79"/>
      <c r="Z11" s="79"/>
      <c r="AA11" s="85" t="s">
        <v>1199</v>
      </c>
      <c r="AB11" s="79"/>
      <c r="AC11" s="79" t="b">
        <v>0</v>
      </c>
      <c r="AD11" s="79">
        <v>0</v>
      </c>
      <c r="AE11" s="85" t="s">
        <v>1504</v>
      </c>
      <c r="AF11" s="79" t="b">
        <v>0</v>
      </c>
      <c r="AG11" s="79" t="s">
        <v>1553</v>
      </c>
      <c r="AH11" s="79"/>
      <c r="AI11" s="85" t="s">
        <v>1504</v>
      </c>
      <c r="AJ11" s="79" t="b">
        <v>0</v>
      </c>
      <c r="AK11" s="79">
        <v>1</v>
      </c>
      <c r="AL11" s="85" t="s">
        <v>1274</v>
      </c>
      <c r="AM11" s="79" t="s">
        <v>1569</v>
      </c>
      <c r="AN11" s="79" t="b">
        <v>0</v>
      </c>
      <c r="AO11" s="85" t="s">
        <v>1274</v>
      </c>
      <c r="AP11" s="79" t="s">
        <v>176</v>
      </c>
      <c r="AQ11" s="79">
        <v>0</v>
      </c>
      <c r="AR11" s="79">
        <v>0</v>
      </c>
      <c r="AS11" s="79"/>
      <c r="AT11" s="79"/>
      <c r="AU11" s="79"/>
      <c r="AV11" s="79"/>
      <c r="AW11" s="79"/>
      <c r="AX11" s="79"/>
      <c r="AY11" s="79"/>
      <c r="AZ11" s="79"/>
      <c r="BA11">
        <v>2</v>
      </c>
      <c r="BB11" s="78" t="str">
        <f>REPLACE(INDEX(GroupVertices[Group],MATCH(Edges24[[#This Row],[Vertex 1]],GroupVertices[Vertex],0)),1,1,"")</f>
        <v>6</v>
      </c>
      <c r="BC11" s="78" t="str">
        <f>REPLACE(INDEX(GroupVertices[Group],MATCH(Edges24[[#This Row],[Vertex 2]],GroupVertices[Vertex],0)),1,1,"")</f>
        <v>6</v>
      </c>
      <c r="BD11" s="48">
        <v>1</v>
      </c>
      <c r="BE11" s="49">
        <v>6.666666666666667</v>
      </c>
      <c r="BF11" s="48">
        <v>0</v>
      </c>
      <c r="BG11" s="49">
        <v>0</v>
      </c>
      <c r="BH11" s="48">
        <v>0</v>
      </c>
      <c r="BI11" s="49">
        <v>0</v>
      </c>
      <c r="BJ11" s="48">
        <v>14</v>
      </c>
      <c r="BK11" s="49">
        <v>93.33333333333333</v>
      </c>
      <c r="BL11" s="48">
        <v>15</v>
      </c>
    </row>
    <row r="12" spans="1:64" ht="15">
      <c r="A12" s="64" t="s">
        <v>219</v>
      </c>
      <c r="B12" s="64" t="s">
        <v>302</v>
      </c>
      <c r="C12" s="65"/>
      <c r="D12" s="66"/>
      <c r="E12" s="67"/>
      <c r="F12" s="68"/>
      <c r="G12" s="65"/>
      <c r="H12" s="69"/>
      <c r="I12" s="70"/>
      <c r="J12" s="70"/>
      <c r="K12" s="34" t="s">
        <v>65</v>
      </c>
      <c r="L12" s="77">
        <v>17</v>
      </c>
      <c r="M12" s="77"/>
      <c r="N12" s="72"/>
      <c r="O12" s="79" t="s">
        <v>349</v>
      </c>
      <c r="P12" s="81">
        <v>43618.05079861111</v>
      </c>
      <c r="Q12" s="79" t="s">
        <v>360</v>
      </c>
      <c r="R12" s="82" t="s">
        <v>603</v>
      </c>
      <c r="S12" s="79" t="s">
        <v>683</v>
      </c>
      <c r="T12" s="79" t="s">
        <v>718</v>
      </c>
      <c r="U12" s="79"/>
      <c r="V12" s="82" t="s">
        <v>850</v>
      </c>
      <c r="W12" s="81">
        <v>43618.05079861111</v>
      </c>
      <c r="X12" s="82" t="s">
        <v>924</v>
      </c>
      <c r="Y12" s="79"/>
      <c r="Z12" s="79"/>
      <c r="AA12" s="85" t="s">
        <v>1200</v>
      </c>
      <c r="AB12" s="79"/>
      <c r="AC12" s="79" t="b">
        <v>0</v>
      </c>
      <c r="AD12" s="79">
        <v>0</v>
      </c>
      <c r="AE12" s="85" t="s">
        <v>1504</v>
      </c>
      <c r="AF12" s="79" t="b">
        <v>0</v>
      </c>
      <c r="AG12" s="79" t="s">
        <v>1553</v>
      </c>
      <c r="AH12" s="79"/>
      <c r="AI12" s="85" t="s">
        <v>1504</v>
      </c>
      <c r="AJ12" s="79" t="b">
        <v>0</v>
      </c>
      <c r="AK12" s="79">
        <v>1</v>
      </c>
      <c r="AL12" s="85" t="s">
        <v>1278</v>
      </c>
      <c r="AM12" s="79" t="s">
        <v>1569</v>
      </c>
      <c r="AN12" s="79" t="b">
        <v>0</v>
      </c>
      <c r="AO12" s="85" t="s">
        <v>1278</v>
      </c>
      <c r="AP12" s="79" t="s">
        <v>176</v>
      </c>
      <c r="AQ12" s="79">
        <v>0</v>
      </c>
      <c r="AR12" s="79">
        <v>0</v>
      </c>
      <c r="AS12" s="79"/>
      <c r="AT12" s="79"/>
      <c r="AU12" s="79"/>
      <c r="AV12" s="79"/>
      <c r="AW12" s="79"/>
      <c r="AX12" s="79"/>
      <c r="AY12" s="79"/>
      <c r="AZ12" s="79"/>
      <c r="BA12">
        <v>1</v>
      </c>
      <c r="BB12" s="78" t="str">
        <f>REPLACE(INDEX(GroupVertices[Group],MATCH(Edges24[[#This Row],[Vertex 1]],GroupVertices[Vertex],0)),1,1,"")</f>
        <v>6</v>
      </c>
      <c r="BC12" s="78" t="str">
        <f>REPLACE(INDEX(GroupVertices[Group],MATCH(Edges24[[#This Row],[Vertex 2]],GroupVertices[Vertex],0)),1,1,"")</f>
        <v>6</v>
      </c>
      <c r="BD12" s="48"/>
      <c r="BE12" s="49"/>
      <c r="BF12" s="48"/>
      <c r="BG12" s="49"/>
      <c r="BH12" s="48"/>
      <c r="BI12" s="49"/>
      <c r="BJ12" s="48"/>
      <c r="BK12" s="49"/>
      <c r="BL12" s="48"/>
    </row>
    <row r="13" spans="1:64" ht="15">
      <c r="A13" s="64" t="s">
        <v>220</v>
      </c>
      <c r="B13" s="64" t="s">
        <v>232</v>
      </c>
      <c r="C13" s="65"/>
      <c r="D13" s="66"/>
      <c r="E13" s="67"/>
      <c r="F13" s="68"/>
      <c r="G13" s="65"/>
      <c r="H13" s="69"/>
      <c r="I13" s="70"/>
      <c r="J13" s="70"/>
      <c r="K13" s="34" t="s">
        <v>65</v>
      </c>
      <c r="L13" s="77">
        <v>19</v>
      </c>
      <c r="M13" s="77"/>
      <c r="N13" s="72"/>
      <c r="O13" s="79" t="s">
        <v>350</v>
      </c>
      <c r="P13" s="81">
        <v>43618.101006944446</v>
      </c>
      <c r="Q13" s="79" t="s">
        <v>361</v>
      </c>
      <c r="R13" s="79"/>
      <c r="S13" s="79"/>
      <c r="T13" s="79"/>
      <c r="U13" s="79"/>
      <c r="V13" s="82" t="s">
        <v>851</v>
      </c>
      <c r="W13" s="81">
        <v>43618.101006944446</v>
      </c>
      <c r="X13" s="82" t="s">
        <v>925</v>
      </c>
      <c r="Y13" s="79"/>
      <c r="Z13" s="79"/>
      <c r="AA13" s="85" t="s">
        <v>1201</v>
      </c>
      <c r="AB13" s="85" t="s">
        <v>1467</v>
      </c>
      <c r="AC13" s="79" t="b">
        <v>0</v>
      </c>
      <c r="AD13" s="79">
        <v>1</v>
      </c>
      <c r="AE13" s="85" t="s">
        <v>1506</v>
      </c>
      <c r="AF13" s="79" t="b">
        <v>0</v>
      </c>
      <c r="AG13" s="79" t="s">
        <v>1555</v>
      </c>
      <c r="AH13" s="79"/>
      <c r="AI13" s="85" t="s">
        <v>1504</v>
      </c>
      <c r="AJ13" s="79" t="b">
        <v>0</v>
      </c>
      <c r="AK13" s="79">
        <v>0</v>
      </c>
      <c r="AL13" s="85" t="s">
        <v>1504</v>
      </c>
      <c r="AM13" s="79" t="s">
        <v>1567</v>
      </c>
      <c r="AN13" s="79" t="b">
        <v>0</v>
      </c>
      <c r="AO13" s="85" t="s">
        <v>1467</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0</v>
      </c>
      <c r="BE13" s="49">
        <v>0</v>
      </c>
      <c r="BF13" s="48">
        <v>0</v>
      </c>
      <c r="BG13" s="49">
        <v>0</v>
      </c>
      <c r="BH13" s="48">
        <v>0</v>
      </c>
      <c r="BI13" s="49">
        <v>0</v>
      </c>
      <c r="BJ13" s="48">
        <v>22</v>
      </c>
      <c r="BK13" s="49">
        <v>100</v>
      </c>
      <c r="BL13" s="48">
        <v>22</v>
      </c>
    </row>
    <row r="14" spans="1:64" ht="15">
      <c r="A14" s="64" t="s">
        <v>221</v>
      </c>
      <c r="B14" s="64" t="s">
        <v>304</v>
      </c>
      <c r="C14" s="65"/>
      <c r="D14" s="66"/>
      <c r="E14" s="67"/>
      <c r="F14" s="68"/>
      <c r="G14" s="65"/>
      <c r="H14" s="69"/>
      <c r="I14" s="70"/>
      <c r="J14" s="70"/>
      <c r="K14" s="34" t="s">
        <v>65</v>
      </c>
      <c r="L14" s="77">
        <v>20</v>
      </c>
      <c r="M14" s="77"/>
      <c r="N14" s="72"/>
      <c r="O14" s="79" t="s">
        <v>349</v>
      </c>
      <c r="P14" s="81">
        <v>43618.143125</v>
      </c>
      <c r="Q14" s="79" t="s">
        <v>362</v>
      </c>
      <c r="R14" s="79"/>
      <c r="S14" s="79"/>
      <c r="T14" s="79"/>
      <c r="U14" s="79"/>
      <c r="V14" s="82" t="s">
        <v>852</v>
      </c>
      <c r="W14" s="81">
        <v>43618.143125</v>
      </c>
      <c r="X14" s="82" t="s">
        <v>926</v>
      </c>
      <c r="Y14" s="79"/>
      <c r="Z14" s="79"/>
      <c r="AA14" s="85" t="s">
        <v>1202</v>
      </c>
      <c r="AB14" s="85" t="s">
        <v>1468</v>
      </c>
      <c r="AC14" s="79" t="b">
        <v>0</v>
      </c>
      <c r="AD14" s="79">
        <v>2</v>
      </c>
      <c r="AE14" s="85" t="s">
        <v>1507</v>
      </c>
      <c r="AF14" s="79" t="b">
        <v>0</v>
      </c>
      <c r="AG14" s="79" t="s">
        <v>1555</v>
      </c>
      <c r="AH14" s="79"/>
      <c r="AI14" s="85" t="s">
        <v>1504</v>
      </c>
      <c r="AJ14" s="79" t="b">
        <v>0</v>
      </c>
      <c r="AK14" s="79">
        <v>0</v>
      </c>
      <c r="AL14" s="85" t="s">
        <v>1504</v>
      </c>
      <c r="AM14" s="79" t="s">
        <v>1565</v>
      </c>
      <c r="AN14" s="79" t="b">
        <v>0</v>
      </c>
      <c r="AO14" s="85" t="s">
        <v>1468</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c r="BE14" s="49"/>
      <c r="BF14" s="48"/>
      <c r="BG14" s="49"/>
      <c r="BH14" s="48"/>
      <c r="BI14" s="49"/>
      <c r="BJ14" s="48"/>
      <c r="BK14" s="49"/>
      <c r="BL14" s="48"/>
    </row>
    <row r="15" spans="1:64" ht="15">
      <c r="A15" s="64" t="s">
        <v>222</v>
      </c>
      <c r="B15" s="64" t="s">
        <v>268</v>
      </c>
      <c r="C15" s="65"/>
      <c r="D15" s="66"/>
      <c r="E15" s="67"/>
      <c r="F15" s="68"/>
      <c r="G15" s="65"/>
      <c r="H15" s="69"/>
      <c r="I15" s="70"/>
      <c r="J15" s="70"/>
      <c r="K15" s="34" t="s">
        <v>65</v>
      </c>
      <c r="L15" s="77">
        <v>23</v>
      </c>
      <c r="M15" s="77"/>
      <c r="N15" s="72"/>
      <c r="O15" s="79" t="s">
        <v>349</v>
      </c>
      <c r="P15" s="81">
        <v>43618.82519675926</v>
      </c>
      <c r="Q15" s="79" t="s">
        <v>363</v>
      </c>
      <c r="R15" s="79"/>
      <c r="S15" s="79"/>
      <c r="T15" s="79"/>
      <c r="U15" s="79"/>
      <c r="V15" s="82" t="s">
        <v>853</v>
      </c>
      <c r="W15" s="81">
        <v>43618.82519675926</v>
      </c>
      <c r="X15" s="82" t="s">
        <v>927</v>
      </c>
      <c r="Y15" s="79"/>
      <c r="Z15" s="79"/>
      <c r="AA15" s="85" t="s">
        <v>1203</v>
      </c>
      <c r="AB15" s="79"/>
      <c r="AC15" s="79" t="b">
        <v>0</v>
      </c>
      <c r="AD15" s="79">
        <v>0</v>
      </c>
      <c r="AE15" s="85" t="s">
        <v>1504</v>
      </c>
      <c r="AF15" s="79" t="b">
        <v>1</v>
      </c>
      <c r="AG15" s="79" t="s">
        <v>1555</v>
      </c>
      <c r="AH15" s="79"/>
      <c r="AI15" s="85" t="s">
        <v>1560</v>
      </c>
      <c r="AJ15" s="79" t="b">
        <v>0</v>
      </c>
      <c r="AK15" s="79">
        <v>39</v>
      </c>
      <c r="AL15" s="85" t="s">
        <v>1378</v>
      </c>
      <c r="AM15" s="79" t="s">
        <v>1570</v>
      </c>
      <c r="AN15" s="79" t="b">
        <v>0</v>
      </c>
      <c r="AO15" s="85" t="s">
        <v>1378</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1</v>
      </c>
      <c r="BD15" s="48"/>
      <c r="BE15" s="49"/>
      <c r="BF15" s="48"/>
      <c r="BG15" s="49"/>
      <c r="BH15" s="48"/>
      <c r="BI15" s="49"/>
      <c r="BJ15" s="48"/>
      <c r="BK15" s="49"/>
      <c r="BL15" s="48"/>
    </row>
    <row r="16" spans="1:64" ht="15">
      <c r="A16" s="64" t="s">
        <v>223</v>
      </c>
      <c r="B16" s="64" t="s">
        <v>268</v>
      </c>
      <c r="C16" s="65"/>
      <c r="D16" s="66"/>
      <c r="E16" s="67"/>
      <c r="F16" s="68"/>
      <c r="G16" s="65"/>
      <c r="H16" s="69"/>
      <c r="I16" s="70"/>
      <c r="J16" s="70"/>
      <c r="K16" s="34" t="s">
        <v>65</v>
      </c>
      <c r="L16" s="77">
        <v>25</v>
      </c>
      <c r="M16" s="77"/>
      <c r="N16" s="72"/>
      <c r="O16" s="79" t="s">
        <v>349</v>
      </c>
      <c r="P16" s="81">
        <v>43618.8259837963</v>
      </c>
      <c r="Q16" s="79" t="s">
        <v>363</v>
      </c>
      <c r="R16" s="79"/>
      <c r="S16" s="79"/>
      <c r="T16" s="79"/>
      <c r="U16" s="79"/>
      <c r="V16" s="82" t="s">
        <v>854</v>
      </c>
      <c r="W16" s="81">
        <v>43618.8259837963</v>
      </c>
      <c r="X16" s="82" t="s">
        <v>928</v>
      </c>
      <c r="Y16" s="79"/>
      <c r="Z16" s="79"/>
      <c r="AA16" s="85" t="s">
        <v>1204</v>
      </c>
      <c r="AB16" s="79"/>
      <c r="AC16" s="79" t="b">
        <v>0</v>
      </c>
      <c r="AD16" s="79">
        <v>0</v>
      </c>
      <c r="AE16" s="85" t="s">
        <v>1504</v>
      </c>
      <c r="AF16" s="79" t="b">
        <v>1</v>
      </c>
      <c r="AG16" s="79" t="s">
        <v>1555</v>
      </c>
      <c r="AH16" s="79"/>
      <c r="AI16" s="85" t="s">
        <v>1560</v>
      </c>
      <c r="AJ16" s="79" t="b">
        <v>0</v>
      </c>
      <c r="AK16" s="79">
        <v>39</v>
      </c>
      <c r="AL16" s="85" t="s">
        <v>1378</v>
      </c>
      <c r="AM16" s="79" t="s">
        <v>1567</v>
      </c>
      <c r="AN16" s="79" t="b">
        <v>0</v>
      </c>
      <c r="AO16" s="85" t="s">
        <v>1378</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1</v>
      </c>
      <c r="BD16" s="48"/>
      <c r="BE16" s="49"/>
      <c r="BF16" s="48"/>
      <c r="BG16" s="49"/>
      <c r="BH16" s="48"/>
      <c r="BI16" s="49"/>
      <c r="BJ16" s="48"/>
      <c r="BK16" s="49"/>
      <c r="BL16" s="48"/>
    </row>
    <row r="17" spans="1:64" ht="15">
      <c r="A17" s="64" t="s">
        <v>224</v>
      </c>
      <c r="B17" s="64" t="s">
        <v>306</v>
      </c>
      <c r="C17" s="65"/>
      <c r="D17" s="66"/>
      <c r="E17" s="67"/>
      <c r="F17" s="68"/>
      <c r="G17" s="65"/>
      <c r="H17" s="69"/>
      <c r="I17" s="70"/>
      <c r="J17" s="70"/>
      <c r="K17" s="34" t="s">
        <v>65</v>
      </c>
      <c r="L17" s="77">
        <v>27</v>
      </c>
      <c r="M17" s="77"/>
      <c r="N17" s="72"/>
      <c r="O17" s="79" t="s">
        <v>349</v>
      </c>
      <c r="P17" s="81">
        <v>43618.90422453704</v>
      </c>
      <c r="Q17" s="79" t="s">
        <v>364</v>
      </c>
      <c r="R17" s="79"/>
      <c r="S17" s="79"/>
      <c r="T17" s="79" t="s">
        <v>719</v>
      </c>
      <c r="U17" s="82" t="s">
        <v>789</v>
      </c>
      <c r="V17" s="82" t="s">
        <v>789</v>
      </c>
      <c r="W17" s="81">
        <v>43618.90422453704</v>
      </c>
      <c r="X17" s="82" t="s">
        <v>929</v>
      </c>
      <c r="Y17" s="79"/>
      <c r="Z17" s="79"/>
      <c r="AA17" s="85" t="s">
        <v>1205</v>
      </c>
      <c r="AB17" s="79"/>
      <c r="AC17" s="79" t="b">
        <v>0</v>
      </c>
      <c r="AD17" s="79">
        <v>2</v>
      </c>
      <c r="AE17" s="85" t="s">
        <v>1504</v>
      </c>
      <c r="AF17" s="79" t="b">
        <v>0</v>
      </c>
      <c r="AG17" s="79" t="s">
        <v>1553</v>
      </c>
      <c r="AH17" s="79"/>
      <c r="AI17" s="85" t="s">
        <v>1504</v>
      </c>
      <c r="AJ17" s="79" t="b">
        <v>0</v>
      </c>
      <c r="AK17" s="79">
        <v>0</v>
      </c>
      <c r="AL17" s="85" t="s">
        <v>1504</v>
      </c>
      <c r="AM17" s="79" t="s">
        <v>1564</v>
      </c>
      <c r="AN17" s="79" t="b">
        <v>0</v>
      </c>
      <c r="AO17" s="85" t="s">
        <v>1205</v>
      </c>
      <c r="AP17" s="79" t="s">
        <v>176</v>
      </c>
      <c r="AQ17" s="79">
        <v>0</v>
      </c>
      <c r="AR17" s="79">
        <v>0</v>
      </c>
      <c r="AS17" s="79"/>
      <c r="AT17" s="79"/>
      <c r="AU17" s="79"/>
      <c r="AV17" s="79"/>
      <c r="AW17" s="79"/>
      <c r="AX17" s="79"/>
      <c r="AY17" s="79"/>
      <c r="AZ17" s="79"/>
      <c r="BA17">
        <v>1</v>
      </c>
      <c r="BB17" s="78" t="str">
        <f>REPLACE(INDEX(GroupVertices[Group],MATCH(Edges24[[#This Row],[Vertex 1]],GroupVertices[Vertex],0)),1,1,"")</f>
        <v>4</v>
      </c>
      <c r="BC17" s="78" t="str">
        <f>REPLACE(INDEX(GroupVertices[Group],MATCH(Edges24[[#This Row],[Vertex 2]],GroupVertices[Vertex],0)),1,1,"")</f>
        <v>4</v>
      </c>
      <c r="BD17" s="48">
        <v>2</v>
      </c>
      <c r="BE17" s="49">
        <v>4.3478260869565215</v>
      </c>
      <c r="BF17" s="48">
        <v>0</v>
      </c>
      <c r="BG17" s="49">
        <v>0</v>
      </c>
      <c r="BH17" s="48">
        <v>0</v>
      </c>
      <c r="BI17" s="49">
        <v>0</v>
      </c>
      <c r="BJ17" s="48">
        <v>44</v>
      </c>
      <c r="BK17" s="49">
        <v>95.65217391304348</v>
      </c>
      <c r="BL17" s="48">
        <v>46</v>
      </c>
    </row>
    <row r="18" spans="1:64" ht="15">
      <c r="A18" s="64" t="s">
        <v>225</v>
      </c>
      <c r="B18" s="64" t="s">
        <v>268</v>
      </c>
      <c r="C18" s="65"/>
      <c r="D18" s="66"/>
      <c r="E18" s="67"/>
      <c r="F18" s="68"/>
      <c r="G18" s="65"/>
      <c r="H18" s="69"/>
      <c r="I18" s="70"/>
      <c r="J18" s="70"/>
      <c r="K18" s="34" t="s">
        <v>65</v>
      </c>
      <c r="L18" s="77">
        <v>28</v>
      </c>
      <c r="M18" s="77"/>
      <c r="N18" s="72"/>
      <c r="O18" s="79" t="s">
        <v>349</v>
      </c>
      <c r="P18" s="81">
        <v>43618.93170138889</v>
      </c>
      <c r="Q18" s="79" t="s">
        <v>363</v>
      </c>
      <c r="R18" s="79"/>
      <c r="S18" s="79"/>
      <c r="T18" s="79"/>
      <c r="U18" s="79"/>
      <c r="V18" s="82" t="s">
        <v>855</v>
      </c>
      <c r="W18" s="81">
        <v>43618.93170138889</v>
      </c>
      <c r="X18" s="82" t="s">
        <v>930</v>
      </c>
      <c r="Y18" s="79"/>
      <c r="Z18" s="79"/>
      <c r="AA18" s="85" t="s">
        <v>1206</v>
      </c>
      <c r="AB18" s="79"/>
      <c r="AC18" s="79" t="b">
        <v>0</v>
      </c>
      <c r="AD18" s="79">
        <v>0</v>
      </c>
      <c r="AE18" s="85" t="s">
        <v>1504</v>
      </c>
      <c r="AF18" s="79" t="b">
        <v>1</v>
      </c>
      <c r="AG18" s="79" t="s">
        <v>1555</v>
      </c>
      <c r="AH18" s="79"/>
      <c r="AI18" s="85" t="s">
        <v>1560</v>
      </c>
      <c r="AJ18" s="79" t="b">
        <v>0</v>
      </c>
      <c r="AK18" s="79">
        <v>39</v>
      </c>
      <c r="AL18" s="85" t="s">
        <v>1378</v>
      </c>
      <c r="AM18" s="79" t="s">
        <v>1566</v>
      </c>
      <c r="AN18" s="79" t="b">
        <v>0</v>
      </c>
      <c r="AO18" s="85" t="s">
        <v>1378</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268</v>
      </c>
      <c r="C19" s="65"/>
      <c r="D19" s="66"/>
      <c r="E19" s="67"/>
      <c r="F19" s="68"/>
      <c r="G19" s="65"/>
      <c r="H19" s="69"/>
      <c r="I19" s="70"/>
      <c r="J19" s="70"/>
      <c r="K19" s="34" t="s">
        <v>65</v>
      </c>
      <c r="L19" s="77">
        <v>30</v>
      </c>
      <c r="M19" s="77"/>
      <c r="N19" s="72"/>
      <c r="O19" s="79" t="s">
        <v>349</v>
      </c>
      <c r="P19" s="81">
        <v>43618.9350462963</v>
      </c>
      <c r="Q19" s="79" t="s">
        <v>363</v>
      </c>
      <c r="R19" s="79"/>
      <c r="S19" s="79"/>
      <c r="T19" s="79"/>
      <c r="U19" s="79"/>
      <c r="V19" s="82" t="s">
        <v>856</v>
      </c>
      <c r="W19" s="81">
        <v>43618.9350462963</v>
      </c>
      <c r="X19" s="82" t="s">
        <v>931</v>
      </c>
      <c r="Y19" s="79"/>
      <c r="Z19" s="79"/>
      <c r="AA19" s="85" t="s">
        <v>1207</v>
      </c>
      <c r="AB19" s="79"/>
      <c r="AC19" s="79" t="b">
        <v>0</v>
      </c>
      <c r="AD19" s="79">
        <v>0</v>
      </c>
      <c r="AE19" s="85" t="s">
        <v>1504</v>
      </c>
      <c r="AF19" s="79" t="b">
        <v>1</v>
      </c>
      <c r="AG19" s="79" t="s">
        <v>1555</v>
      </c>
      <c r="AH19" s="79"/>
      <c r="AI19" s="85" t="s">
        <v>1560</v>
      </c>
      <c r="AJ19" s="79" t="b">
        <v>0</v>
      </c>
      <c r="AK19" s="79">
        <v>39</v>
      </c>
      <c r="AL19" s="85" t="s">
        <v>1378</v>
      </c>
      <c r="AM19" s="79" t="s">
        <v>1567</v>
      </c>
      <c r="AN19" s="79" t="b">
        <v>0</v>
      </c>
      <c r="AO19" s="85" t="s">
        <v>1378</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1</v>
      </c>
      <c r="BD19" s="48"/>
      <c r="BE19" s="49"/>
      <c r="BF19" s="48"/>
      <c r="BG19" s="49"/>
      <c r="BH19" s="48"/>
      <c r="BI19" s="49"/>
      <c r="BJ19" s="48"/>
      <c r="BK19" s="49"/>
      <c r="BL19" s="48"/>
    </row>
    <row r="20" spans="1:64" ht="15">
      <c r="A20" s="64" t="s">
        <v>227</v>
      </c>
      <c r="B20" s="64" t="s">
        <v>268</v>
      </c>
      <c r="C20" s="65"/>
      <c r="D20" s="66"/>
      <c r="E20" s="67"/>
      <c r="F20" s="68"/>
      <c r="G20" s="65"/>
      <c r="H20" s="69"/>
      <c r="I20" s="70"/>
      <c r="J20" s="70"/>
      <c r="K20" s="34" t="s">
        <v>65</v>
      </c>
      <c r="L20" s="77">
        <v>32</v>
      </c>
      <c r="M20" s="77"/>
      <c r="N20" s="72"/>
      <c r="O20" s="79" t="s">
        <v>349</v>
      </c>
      <c r="P20" s="81">
        <v>43618.96497685185</v>
      </c>
      <c r="Q20" s="79" t="s">
        <v>363</v>
      </c>
      <c r="R20" s="79"/>
      <c r="S20" s="79"/>
      <c r="T20" s="79"/>
      <c r="U20" s="79"/>
      <c r="V20" s="82" t="s">
        <v>857</v>
      </c>
      <c r="W20" s="81">
        <v>43618.96497685185</v>
      </c>
      <c r="X20" s="82" t="s">
        <v>932</v>
      </c>
      <c r="Y20" s="79"/>
      <c r="Z20" s="79"/>
      <c r="AA20" s="85" t="s">
        <v>1208</v>
      </c>
      <c r="AB20" s="79"/>
      <c r="AC20" s="79" t="b">
        <v>0</v>
      </c>
      <c r="AD20" s="79">
        <v>0</v>
      </c>
      <c r="AE20" s="85" t="s">
        <v>1504</v>
      </c>
      <c r="AF20" s="79" t="b">
        <v>1</v>
      </c>
      <c r="AG20" s="79" t="s">
        <v>1555</v>
      </c>
      <c r="AH20" s="79"/>
      <c r="AI20" s="85" t="s">
        <v>1560</v>
      </c>
      <c r="AJ20" s="79" t="b">
        <v>0</v>
      </c>
      <c r="AK20" s="79">
        <v>39</v>
      </c>
      <c r="AL20" s="85" t="s">
        <v>1378</v>
      </c>
      <c r="AM20" s="79" t="s">
        <v>1567</v>
      </c>
      <c r="AN20" s="79" t="b">
        <v>0</v>
      </c>
      <c r="AO20" s="85" t="s">
        <v>1378</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1</v>
      </c>
      <c r="BD20" s="48"/>
      <c r="BE20" s="49"/>
      <c r="BF20" s="48"/>
      <c r="BG20" s="49"/>
      <c r="BH20" s="48"/>
      <c r="BI20" s="49"/>
      <c r="BJ20" s="48"/>
      <c r="BK20" s="49"/>
      <c r="BL20" s="48"/>
    </row>
    <row r="21" spans="1:64" ht="15">
      <c r="A21" s="64" t="s">
        <v>228</v>
      </c>
      <c r="B21" s="64" t="s">
        <v>268</v>
      </c>
      <c r="C21" s="65"/>
      <c r="D21" s="66"/>
      <c r="E21" s="67"/>
      <c r="F21" s="68"/>
      <c r="G21" s="65"/>
      <c r="H21" s="69"/>
      <c r="I21" s="70"/>
      <c r="J21" s="70"/>
      <c r="K21" s="34" t="s">
        <v>65</v>
      </c>
      <c r="L21" s="77">
        <v>34</v>
      </c>
      <c r="M21" s="77"/>
      <c r="N21" s="72"/>
      <c r="O21" s="79" t="s">
        <v>349</v>
      </c>
      <c r="P21" s="81">
        <v>43618.96550925926</v>
      </c>
      <c r="Q21" s="79" t="s">
        <v>363</v>
      </c>
      <c r="R21" s="79"/>
      <c r="S21" s="79"/>
      <c r="T21" s="79"/>
      <c r="U21" s="79"/>
      <c r="V21" s="82" t="s">
        <v>858</v>
      </c>
      <c r="W21" s="81">
        <v>43618.96550925926</v>
      </c>
      <c r="X21" s="82" t="s">
        <v>933</v>
      </c>
      <c r="Y21" s="79"/>
      <c r="Z21" s="79"/>
      <c r="AA21" s="85" t="s">
        <v>1209</v>
      </c>
      <c r="AB21" s="79"/>
      <c r="AC21" s="79" t="b">
        <v>0</v>
      </c>
      <c r="AD21" s="79">
        <v>0</v>
      </c>
      <c r="AE21" s="85" t="s">
        <v>1504</v>
      </c>
      <c r="AF21" s="79" t="b">
        <v>1</v>
      </c>
      <c r="AG21" s="79" t="s">
        <v>1555</v>
      </c>
      <c r="AH21" s="79"/>
      <c r="AI21" s="85" t="s">
        <v>1560</v>
      </c>
      <c r="AJ21" s="79" t="b">
        <v>0</v>
      </c>
      <c r="AK21" s="79">
        <v>39</v>
      </c>
      <c r="AL21" s="85" t="s">
        <v>1378</v>
      </c>
      <c r="AM21" s="79" t="s">
        <v>1564</v>
      </c>
      <c r="AN21" s="79" t="b">
        <v>0</v>
      </c>
      <c r="AO21" s="85" t="s">
        <v>1378</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1</v>
      </c>
      <c r="BD21" s="48"/>
      <c r="BE21" s="49"/>
      <c r="BF21" s="48"/>
      <c r="BG21" s="49"/>
      <c r="BH21" s="48"/>
      <c r="BI21" s="49"/>
      <c r="BJ21" s="48"/>
      <c r="BK21" s="49"/>
      <c r="BL21" s="48"/>
    </row>
    <row r="22" spans="1:64" ht="15">
      <c r="A22" s="64" t="s">
        <v>229</v>
      </c>
      <c r="B22" s="64" t="s">
        <v>268</v>
      </c>
      <c r="C22" s="65"/>
      <c r="D22" s="66"/>
      <c r="E22" s="67"/>
      <c r="F22" s="68"/>
      <c r="G22" s="65"/>
      <c r="H22" s="69"/>
      <c r="I22" s="70"/>
      <c r="J22" s="70"/>
      <c r="K22" s="34" t="s">
        <v>65</v>
      </c>
      <c r="L22" s="77">
        <v>36</v>
      </c>
      <c r="M22" s="77"/>
      <c r="N22" s="72"/>
      <c r="O22" s="79" t="s">
        <v>349</v>
      </c>
      <c r="P22" s="81">
        <v>43618.9662962963</v>
      </c>
      <c r="Q22" s="79" t="s">
        <v>363</v>
      </c>
      <c r="R22" s="79"/>
      <c r="S22" s="79"/>
      <c r="T22" s="79"/>
      <c r="U22" s="79"/>
      <c r="V22" s="82" t="s">
        <v>859</v>
      </c>
      <c r="W22" s="81">
        <v>43618.9662962963</v>
      </c>
      <c r="X22" s="82" t="s">
        <v>934</v>
      </c>
      <c r="Y22" s="79"/>
      <c r="Z22" s="79"/>
      <c r="AA22" s="85" t="s">
        <v>1210</v>
      </c>
      <c r="AB22" s="79"/>
      <c r="AC22" s="79" t="b">
        <v>0</v>
      </c>
      <c r="AD22" s="79">
        <v>0</v>
      </c>
      <c r="AE22" s="85" t="s">
        <v>1504</v>
      </c>
      <c r="AF22" s="79" t="b">
        <v>1</v>
      </c>
      <c r="AG22" s="79" t="s">
        <v>1555</v>
      </c>
      <c r="AH22" s="79"/>
      <c r="AI22" s="85" t="s">
        <v>1560</v>
      </c>
      <c r="AJ22" s="79" t="b">
        <v>0</v>
      </c>
      <c r="AK22" s="79">
        <v>39</v>
      </c>
      <c r="AL22" s="85" t="s">
        <v>1378</v>
      </c>
      <c r="AM22" s="79" t="s">
        <v>1564</v>
      </c>
      <c r="AN22" s="79" t="b">
        <v>0</v>
      </c>
      <c r="AO22" s="85" t="s">
        <v>1378</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1</v>
      </c>
      <c r="BD22" s="48"/>
      <c r="BE22" s="49"/>
      <c r="BF22" s="48"/>
      <c r="BG22" s="49"/>
      <c r="BH22" s="48"/>
      <c r="BI22" s="49"/>
      <c r="BJ22" s="48"/>
      <c r="BK22" s="49"/>
      <c r="BL22" s="48"/>
    </row>
    <row r="23" spans="1:64" ht="15">
      <c r="A23" s="64" t="s">
        <v>230</v>
      </c>
      <c r="B23" s="64" t="s">
        <v>268</v>
      </c>
      <c r="C23" s="65"/>
      <c r="D23" s="66"/>
      <c r="E23" s="67"/>
      <c r="F23" s="68"/>
      <c r="G23" s="65"/>
      <c r="H23" s="69"/>
      <c r="I23" s="70"/>
      <c r="J23" s="70"/>
      <c r="K23" s="34" t="s">
        <v>65</v>
      </c>
      <c r="L23" s="77">
        <v>38</v>
      </c>
      <c r="M23" s="77"/>
      <c r="N23" s="72"/>
      <c r="O23" s="79" t="s">
        <v>349</v>
      </c>
      <c r="P23" s="81">
        <v>43618.968564814815</v>
      </c>
      <c r="Q23" s="79" t="s">
        <v>363</v>
      </c>
      <c r="R23" s="79"/>
      <c r="S23" s="79"/>
      <c r="T23" s="79"/>
      <c r="U23" s="79"/>
      <c r="V23" s="82" t="s">
        <v>860</v>
      </c>
      <c r="W23" s="81">
        <v>43618.968564814815</v>
      </c>
      <c r="X23" s="82" t="s">
        <v>935</v>
      </c>
      <c r="Y23" s="79"/>
      <c r="Z23" s="79"/>
      <c r="AA23" s="85" t="s">
        <v>1211</v>
      </c>
      <c r="AB23" s="79"/>
      <c r="AC23" s="79" t="b">
        <v>0</v>
      </c>
      <c r="AD23" s="79">
        <v>0</v>
      </c>
      <c r="AE23" s="85" t="s">
        <v>1504</v>
      </c>
      <c r="AF23" s="79" t="b">
        <v>1</v>
      </c>
      <c r="AG23" s="79" t="s">
        <v>1555</v>
      </c>
      <c r="AH23" s="79"/>
      <c r="AI23" s="85" t="s">
        <v>1560</v>
      </c>
      <c r="AJ23" s="79" t="b">
        <v>0</v>
      </c>
      <c r="AK23" s="79">
        <v>39</v>
      </c>
      <c r="AL23" s="85" t="s">
        <v>1378</v>
      </c>
      <c r="AM23" s="79" t="s">
        <v>1570</v>
      </c>
      <c r="AN23" s="79" t="b">
        <v>0</v>
      </c>
      <c r="AO23" s="85" t="s">
        <v>1378</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1</v>
      </c>
      <c r="BD23" s="48"/>
      <c r="BE23" s="49"/>
      <c r="BF23" s="48"/>
      <c r="BG23" s="49"/>
      <c r="BH23" s="48"/>
      <c r="BI23" s="49"/>
      <c r="BJ23" s="48"/>
      <c r="BK23" s="49"/>
      <c r="BL23" s="48"/>
    </row>
    <row r="24" spans="1:64" ht="15">
      <c r="A24" s="64" t="s">
        <v>231</v>
      </c>
      <c r="B24" s="64" t="s">
        <v>268</v>
      </c>
      <c r="C24" s="65"/>
      <c r="D24" s="66"/>
      <c r="E24" s="67"/>
      <c r="F24" s="68"/>
      <c r="G24" s="65"/>
      <c r="H24" s="69"/>
      <c r="I24" s="70"/>
      <c r="J24" s="70"/>
      <c r="K24" s="34" t="s">
        <v>65</v>
      </c>
      <c r="L24" s="77">
        <v>40</v>
      </c>
      <c r="M24" s="77"/>
      <c r="N24" s="72"/>
      <c r="O24" s="79" t="s">
        <v>349</v>
      </c>
      <c r="P24" s="81">
        <v>43619.080983796295</v>
      </c>
      <c r="Q24" s="79" t="s">
        <v>363</v>
      </c>
      <c r="R24" s="79"/>
      <c r="S24" s="79"/>
      <c r="T24" s="79"/>
      <c r="U24" s="79"/>
      <c r="V24" s="82" t="s">
        <v>861</v>
      </c>
      <c r="W24" s="81">
        <v>43619.080983796295</v>
      </c>
      <c r="X24" s="82" t="s">
        <v>936</v>
      </c>
      <c r="Y24" s="79"/>
      <c r="Z24" s="79"/>
      <c r="AA24" s="85" t="s">
        <v>1212</v>
      </c>
      <c r="AB24" s="79"/>
      <c r="AC24" s="79" t="b">
        <v>0</v>
      </c>
      <c r="AD24" s="79">
        <v>0</v>
      </c>
      <c r="AE24" s="85" t="s">
        <v>1504</v>
      </c>
      <c r="AF24" s="79" t="b">
        <v>1</v>
      </c>
      <c r="AG24" s="79" t="s">
        <v>1555</v>
      </c>
      <c r="AH24" s="79"/>
      <c r="AI24" s="85" t="s">
        <v>1560</v>
      </c>
      <c r="AJ24" s="79" t="b">
        <v>0</v>
      </c>
      <c r="AK24" s="79">
        <v>39</v>
      </c>
      <c r="AL24" s="85" t="s">
        <v>1378</v>
      </c>
      <c r="AM24" s="79" t="s">
        <v>1565</v>
      </c>
      <c r="AN24" s="79" t="b">
        <v>0</v>
      </c>
      <c r="AO24" s="85" t="s">
        <v>1378</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1</v>
      </c>
      <c r="BD24" s="48"/>
      <c r="BE24" s="49"/>
      <c r="BF24" s="48"/>
      <c r="BG24" s="49"/>
      <c r="BH24" s="48"/>
      <c r="BI24" s="49"/>
      <c r="BJ24" s="48"/>
      <c r="BK24" s="49"/>
      <c r="BL24" s="48"/>
    </row>
    <row r="25" spans="1:64" ht="15">
      <c r="A25" s="64" t="s">
        <v>232</v>
      </c>
      <c r="B25" s="64" t="s">
        <v>268</v>
      </c>
      <c r="C25" s="65"/>
      <c r="D25" s="66"/>
      <c r="E25" s="67"/>
      <c r="F25" s="68"/>
      <c r="G25" s="65"/>
      <c r="H25" s="69"/>
      <c r="I25" s="70"/>
      <c r="J25" s="70"/>
      <c r="K25" s="34" t="s">
        <v>65</v>
      </c>
      <c r="L25" s="77">
        <v>42</v>
      </c>
      <c r="M25" s="77"/>
      <c r="N25" s="72"/>
      <c r="O25" s="79" t="s">
        <v>349</v>
      </c>
      <c r="P25" s="81">
        <v>43619.08217592593</v>
      </c>
      <c r="Q25" s="79" t="s">
        <v>363</v>
      </c>
      <c r="R25" s="79"/>
      <c r="S25" s="79"/>
      <c r="T25" s="79"/>
      <c r="U25" s="79"/>
      <c r="V25" s="82" t="s">
        <v>862</v>
      </c>
      <c r="W25" s="81">
        <v>43619.08217592593</v>
      </c>
      <c r="X25" s="82" t="s">
        <v>937</v>
      </c>
      <c r="Y25" s="79"/>
      <c r="Z25" s="79"/>
      <c r="AA25" s="85" t="s">
        <v>1213</v>
      </c>
      <c r="AB25" s="79"/>
      <c r="AC25" s="79" t="b">
        <v>0</v>
      </c>
      <c r="AD25" s="79">
        <v>0</v>
      </c>
      <c r="AE25" s="85" t="s">
        <v>1504</v>
      </c>
      <c r="AF25" s="79" t="b">
        <v>1</v>
      </c>
      <c r="AG25" s="79" t="s">
        <v>1555</v>
      </c>
      <c r="AH25" s="79"/>
      <c r="AI25" s="85" t="s">
        <v>1560</v>
      </c>
      <c r="AJ25" s="79" t="b">
        <v>0</v>
      </c>
      <c r="AK25" s="79">
        <v>39</v>
      </c>
      <c r="AL25" s="85" t="s">
        <v>1378</v>
      </c>
      <c r="AM25" s="79" t="s">
        <v>1570</v>
      </c>
      <c r="AN25" s="79" t="b">
        <v>0</v>
      </c>
      <c r="AO25" s="85" t="s">
        <v>1378</v>
      </c>
      <c r="AP25" s="79" t="s">
        <v>176</v>
      </c>
      <c r="AQ25" s="79">
        <v>0</v>
      </c>
      <c r="AR25" s="79">
        <v>0</v>
      </c>
      <c r="AS25" s="79"/>
      <c r="AT25" s="79"/>
      <c r="AU25" s="79"/>
      <c r="AV25" s="79"/>
      <c r="AW25" s="79"/>
      <c r="AX25" s="79"/>
      <c r="AY25" s="79"/>
      <c r="AZ25" s="79"/>
      <c r="BA25">
        <v>1</v>
      </c>
      <c r="BB25" s="78" t="str">
        <f>REPLACE(INDEX(GroupVertices[Group],MATCH(Edges24[[#This Row],[Vertex 1]],GroupVertices[Vertex],0)),1,1,"")</f>
        <v>7</v>
      </c>
      <c r="BC25" s="78" t="str">
        <f>REPLACE(INDEX(GroupVertices[Group],MATCH(Edges24[[#This Row],[Vertex 2]],GroupVertices[Vertex],0)),1,1,"")</f>
        <v>1</v>
      </c>
      <c r="BD25" s="48"/>
      <c r="BE25" s="49"/>
      <c r="BF25" s="48"/>
      <c r="BG25" s="49"/>
      <c r="BH25" s="48"/>
      <c r="BI25" s="49"/>
      <c r="BJ25" s="48"/>
      <c r="BK25" s="49"/>
      <c r="BL25" s="48"/>
    </row>
    <row r="26" spans="1:64" ht="15">
      <c r="A26" s="64" t="s">
        <v>233</v>
      </c>
      <c r="B26" s="64" t="s">
        <v>268</v>
      </c>
      <c r="C26" s="65"/>
      <c r="D26" s="66"/>
      <c r="E26" s="67"/>
      <c r="F26" s="68"/>
      <c r="G26" s="65"/>
      <c r="H26" s="69"/>
      <c r="I26" s="70"/>
      <c r="J26" s="70"/>
      <c r="K26" s="34" t="s">
        <v>65</v>
      </c>
      <c r="L26" s="77">
        <v>44</v>
      </c>
      <c r="M26" s="77"/>
      <c r="N26" s="72"/>
      <c r="O26" s="79" t="s">
        <v>349</v>
      </c>
      <c r="P26" s="81">
        <v>43619.09019675926</v>
      </c>
      <c r="Q26" s="79" t="s">
        <v>363</v>
      </c>
      <c r="R26" s="79"/>
      <c r="S26" s="79"/>
      <c r="T26" s="79"/>
      <c r="U26" s="79"/>
      <c r="V26" s="82" t="s">
        <v>863</v>
      </c>
      <c r="W26" s="81">
        <v>43619.09019675926</v>
      </c>
      <c r="X26" s="82" t="s">
        <v>938</v>
      </c>
      <c r="Y26" s="79"/>
      <c r="Z26" s="79"/>
      <c r="AA26" s="85" t="s">
        <v>1214</v>
      </c>
      <c r="AB26" s="79"/>
      <c r="AC26" s="79" t="b">
        <v>0</v>
      </c>
      <c r="AD26" s="79">
        <v>0</v>
      </c>
      <c r="AE26" s="85" t="s">
        <v>1504</v>
      </c>
      <c r="AF26" s="79" t="b">
        <v>1</v>
      </c>
      <c r="AG26" s="79" t="s">
        <v>1555</v>
      </c>
      <c r="AH26" s="79"/>
      <c r="AI26" s="85" t="s">
        <v>1560</v>
      </c>
      <c r="AJ26" s="79" t="b">
        <v>0</v>
      </c>
      <c r="AK26" s="79">
        <v>39</v>
      </c>
      <c r="AL26" s="85" t="s">
        <v>1378</v>
      </c>
      <c r="AM26" s="79" t="s">
        <v>1570</v>
      </c>
      <c r="AN26" s="79" t="b">
        <v>0</v>
      </c>
      <c r="AO26" s="85" t="s">
        <v>1378</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1</v>
      </c>
      <c r="BD26" s="48"/>
      <c r="BE26" s="49"/>
      <c r="BF26" s="48"/>
      <c r="BG26" s="49"/>
      <c r="BH26" s="48"/>
      <c r="BI26" s="49"/>
      <c r="BJ26" s="48"/>
      <c r="BK26" s="49"/>
      <c r="BL26" s="48"/>
    </row>
    <row r="27" spans="1:64" ht="15">
      <c r="A27" s="64" t="s">
        <v>234</v>
      </c>
      <c r="B27" s="64" t="s">
        <v>268</v>
      </c>
      <c r="C27" s="65"/>
      <c r="D27" s="66"/>
      <c r="E27" s="67"/>
      <c r="F27" s="68"/>
      <c r="G27" s="65"/>
      <c r="H27" s="69"/>
      <c r="I27" s="70"/>
      <c r="J27" s="70"/>
      <c r="K27" s="34" t="s">
        <v>65</v>
      </c>
      <c r="L27" s="77">
        <v>46</v>
      </c>
      <c r="M27" s="77"/>
      <c r="N27" s="72"/>
      <c r="O27" s="79" t="s">
        <v>349</v>
      </c>
      <c r="P27" s="81">
        <v>43619.46650462963</v>
      </c>
      <c r="Q27" s="79" t="s">
        <v>363</v>
      </c>
      <c r="R27" s="79"/>
      <c r="S27" s="79"/>
      <c r="T27" s="79"/>
      <c r="U27" s="79"/>
      <c r="V27" s="82" t="s">
        <v>864</v>
      </c>
      <c r="W27" s="81">
        <v>43619.46650462963</v>
      </c>
      <c r="X27" s="82" t="s">
        <v>939</v>
      </c>
      <c r="Y27" s="79"/>
      <c r="Z27" s="79"/>
      <c r="AA27" s="85" t="s">
        <v>1215</v>
      </c>
      <c r="AB27" s="79"/>
      <c r="AC27" s="79" t="b">
        <v>0</v>
      </c>
      <c r="AD27" s="79">
        <v>0</v>
      </c>
      <c r="AE27" s="85" t="s">
        <v>1504</v>
      </c>
      <c r="AF27" s="79" t="b">
        <v>1</v>
      </c>
      <c r="AG27" s="79" t="s">
        <v>1555</v>
      </c>
      <c r="AH27" s="79"/>
      <c r="AI27" s="85" t="s">
        <v>1560</v>
      </c>
      <c r="AJ27" s="79" t="b">
        <v>0</v>
      </c>
      <c r="AK27" s="79">
        <v>39</v>
      </c>
      <c r="AL27" s="85" t="s">
        <v>1378</v>
      </c>
      <c r="AM27" s="79" t="s">
        <v>1570</v>
      </c>
      <c r="AN27" s="79" t="b">
        <v>0</v>
      </c>
      <c r="AO27" s="85" t="s">
        <v>1378</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1</v>
      </c>
      <c r="BD27" s="48"/>
      <c r="BE27" s="49"/>
      <c r="BF27" s="48"/>
      <c r="BG27" s="49"/>
      <c r="BH27" s="48"/>
      <c r="BI27" s="49"/>
      <c r="BJ27" s="48"/>
      <c r="BK27" s="49"/>
      <c r="BL27" s="48"/>
    </row>
    <row r="28" spans="1:64" ht="15">
      <c r="A28" s="64" t="s">
        <v>235</v>
      </c>
      <c r="B28" s="64" t="s">
        <v>268</v>
      </c>
      <c r="C28" s="65"/>
      <c r="D28" s="66"/>
      <c r="E28" s="67"/>
      <c r="F28" s="68"/>
      <c r="G28" s="65"/>
      <c r="H28" s="69"/>
      <c r="I28" s="70"/>
      <c r="J28" s="70"/>
      <c r="K28" s="34" t="s">
        <v>65</v>
      </c>
      <c r="L28" s="77">
        <v>48</v>
      </c>
      <c r="M28" s="77"/>
      <c r="N28" s="72"/>
      <c r="O28" s="79" t="s">
        <v>349</v>
      </c>
      <c r="P28" s="81">
        <v>43619.59409722222</v>
      </c>
      <c r="Q28" s="79" t="s">
        <v>363</v>
      </c>
      <c r="R28" s="79"/>
      <c r="S28" s="79"/>
      <c r="T28" s="79"/>
      <c r="U28" s="79"/>
      <c r="V28" s="82" t="s">
        <v>865</v>
      </c>
      <c r="W28" s="81">
        <v>43619.59409722222</v>
      </c>
      <c r="X28" s="82" t="s">
        <v>940</v>
      </c>
      <c r="Y28" s="79"/>
      <c r="Z28" s="79"/>
      <c r="AA28" s="85" t="s">
        <v>1216</v>
      </c>
      <c r="AB28" s="79"/>
      <c r="AC28" s="79" t="b">
        <v>0</v>
      </c>
      <c r="AD28" s="79">
        <v>0</v>
      </c>
      <c r="AE28" s="85" t="s">
        <v>1504</v>
      </c>
      <c r="AF28" s="79" t="b">
        <v>1</v>
      </c>
      <c r="AG28" s="79" t="s">
        <v>1555</v>
      </c>
      <c r="AH28" s="79"/>
      <c r="AI28" s="85" t="s">
        <v>1560</v>
      </c>
      <c r="AJ28" s="79" t="b">
        <v>0</v>
      </c>
      <c r="AK28" s="79">
        <v>39</v>
      </c>
      <c r="AL28" s="85" t="s">
        <v>1378</v>
      </c>
      <c r="AM28" s="79" t="s">
        <v>1564</v>
      </c>
      <c r="AN28" s="79" t="b">
        <v>0</v>
      </c>
      <c r="AO28" s="85" t="s">
        <v>1378</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1</v>
      </c>
      <c r="BD28" s="48"/>
      <c r="BE28" s="49"/>
      <c r="BF28" s="48"/>
      <c r="BG28" s="49"/>
      <c r="BH28" s="48"/>
      <c r="BI28" s="49"/>
      <c r="BJ28" s="48"/>
      <c r="BK28" s="49"/>
      <c r="BL28" s="48"/>
    </row>
    <row r="29" spans="1:64" ht="15">
      <c r="A29" s="64" t="s">
        <v>236</v>
      </c>
      <c r="B29" s="64" t="s">
        <v>268</v>
      </c>
      <c r="C29" s="65"/>
      <c r="D29" s="66"/>
      <c r="E29" s="67"/>
      <c r="F29" s="68"/>
      <c r="G29" s="65"/>
      <c r="H29" s="69"/>
      <c r="I29" s="70"/>
      <c r="J29" s="70"/>
      <c r="K29" s="34" t="s">
        <v>65</v>
      </c>
      <c r="L29" s="77">
        <v>50</v>
      </c>
      <c r="M29" s="77"/>
      <c r="N29" s="72"/>
      <c r="O29" s="79" t="s">
        <v>349</v>
      </c>
      <c r="P29" s="81">
        <v>43619.61467592593</v>
      </c>
      <c r="Q29" s="79" t="s">
        <v>363</v>
      </c>
      <c r="R29" s="79"/>
      <c r="S29" s="79"/>
      <c r="T29" s="79"/>
      <c r="U29" s="79"/>
      <c r="V29" s="82" t="s">
        <v>866</v>
      </c>
      <c r="W29" s="81">
        <v>43619.61467592593</v>
      </c>
      <c r="X29" s="82" t="s">
        <v>941</v>
      </c>
      <c r="Y29" s="79"/>
      <c r="Z29" s="79"/>
      <c r="AA29" s="85" t="s">
        <v>1217</v>
      </c>
      <c r="AB29" s="79"/>
      <c r="AC29" s="79" t="b">
        <v>0</v>
      </c>
      <c r="AD29" s="79">
        <v>0</v>
      </c>
      <c r="AE29" s="85" t="s">
        <v>1504</v>
      </c>
      <c r="AF29" s="79" t="b">
        <v>1</v>
      </c>
      <c r="AG29" s="79" t="s">
        <v>1555</v>
      </c>
      <c r="AH29" s="79"/>
      <c r="AI29" s="85" t="s">
        <v>1560</v>
      </c>
      <c r="AJ29" s="79" t="b">
        <v>0</v>
      </c>
      <c r="AK29" s="79">
        <v>39</v>
      </c>
      <c r="AL29" s="85" t="s">
        <v>1378</v>
      </c>
      <c r="AM29" s="79" t="s">
        <v>1570</v>
      </c>
      <c r="AN29" s="79" t="b">
        <v>0</v>
      </c>
      <c r="AO29" s="85" t="s">
        <v>1378</v>
      </c>
      <c r="AP29" s="79" t="s">
        <v>176</v>
      </c>
      <c r="AQ29" s="79">
        <v>0</v>
      </c>
      <c r="AR29" s="79">
        <v>0</v>
      </c>
      <c r="AS29" s="79"/>
      <c r="AT29" s="79"/>
      <c r="AU29" s="79"/>
      <c r="AV29" s="79"/>
      <c r="AW29" s="79"/>
      <c r="AX29" s="79"/>
      <c r="AY29" s="79"/>
      <c r="AZ29" s="79"/>
      <c r="BA29">
        <v>1</v>
      </c>
      <c r="BB29" s="78" t="str">
        <f>REPLACE(INDEX(GroupVertices[Group],MATCH(Edges24[[#This Row],[Vertex 1]],GroupVertices[Vertex],0)),1,1,"")</f>
        <v>3</v>
      </c>
      <c r="BC29" s="78" t="str">
        <f>REPLACE(INDEX(GroupVertices[Group],MATCH(Edges24[[#This Row],[Vertex 2]],GroupVertices[Vertex],0)),1,1,"")</f>
        <v>1</v>
      </c>
      <c r="BD29" s="48"/>
      <c r="BE29" s="49"/>
      <c r="BF29" s="48"/>
      <c r="BG29" s="49"/>
      <c r="BH29" s="48"/>
      <c r="BI29" s="49"/>
      <c r="BJ29" s="48"/>
      <c r="BK29" s="49"/>
      <c r="BL29" s="48"/>
    </row>
    <row r="30" spans="1:64" ht="15">
      <c r="A30" s="64" t="s">
        <v>237</v>
      </c>
      <c r="B30" s="64" t="s">
        <v>237</v>
      </c>
      <c r="C30" s="65"/>
      <c r="D30" s="66"/>
      <c r="E30" s="67"/>
      <c r="F30" s="68"/>
      <c r="G30" s="65"/>
      <c r="H30" s="69"/>
      <c r="I30" s="70"/>
      <c r="J30" s="70"/>
      <c r="K30" s="34" t="s">
        <v>65</v>
      </c>
      <c r="L30" s="77">
        <v>52</v>
      </c>
      <c r="M30" s="77"/>
      <c r="N30" s="72"/>
      <c r="O30" s="79" t="s">
        <v>176</v>
      </c>
      <c r="P30" s="81">
        <v>43620.86119212963</v>
      </c>
      <c r="Q30" s="79" t="s">
        <v>365</v>
      </c>
      <c r="R30" s="82" t="s">
        <v>604</v>
      </c>
      <c r="S30" s="79" t="s">
        <v>686</v>
      </c>
      <c r="T30" s="79" t="s">
        <v>720</v>
      </c>
      <c r="U30" s="79"/>
      <c r="V30" s="82" t="s">
        <v>867</v>
      </c>
      <c r="W30" s="81">
        <v>43620.86119212963</v>
      </c>
      <c r="X30" s="82" t="s">
        <v>942</v>
      </c>
      <c r="Y30" s="79"/>
      <c r="Z30" s="79"/>
      <c r="AA30" s="85" t="s">
        <v>1218</v>
      </c>
      <c r="AB30" s="79"/>
      <c r="AC30" s="79" t="b">
        <v>0</v>
      </c>
      <c r="AD30" s="79">
        <v>0</v>
      </c>
      <c r="AE30" s="85" t="s">
        <v>1504</v>
      </c>
      <c r="AF30" s="79" t="b">
        <v>0</v>
      </c>
      <c r="AG30" s="79" t="s">
        <v>1555</v>
      </c>
      <c r="AH30" s="79"/>
      <c r="AI30" s="85" t="s">
        <v>1504</v>
      </c>
      <c r="AJ30" s="79" t="b">
        <v>0</v>
      </c>
      <c r="AK30" s="79">
        <v>0</v>
      </c>
      <c r="AL30" s="85" t="s">
        <v>1504</v>
      </c>
      <c r="AM30" s="79" t="s">
        <v>1571</v>
      </c>
      <c r="AN30" s="79" t="b">
        <v>0</v>
      </c>
      <c r="AO30" s="85" t="s">
        <v>1218</v>
      </c>
      <c r="AP30" s="79" t="s">
        <v>176</v>
      </c>
      <c r="AQ30" s="79">
        <v>0</v>
      </c>
      <c r="AR30" s="79">
        <v>0</v>
      </c>
      <c r="AS30" s="79"/>
      <c r="AT30" s="79"/>
      <c r="AU30" s="79"/>
      <c r="AV30" s="79"/>
      <c r="AW30" s="79"/>
      <c r="AX30" s="79"/>
      <c r="AY30" s="79"/>
      <c r="AZ30" s="79"/>
      <c r="BA30">
        <v>1</v>
      </c>
      <c r="BB30" s="78" t="str">
        <f>REPLACE(INDEX(GroupVertices[Group],MATCH(Edges24[[#This Row],[Vertex 1]],GroupVertices[Vertex],0)),1,1,"")</f>
        <v>5</v>
      </c>
      <c r="BC30" s="78" t="str">
        <f>REPLACE(INDEX(GroupVertices[Group],MATCH(Edges24[[#This Row],[Vertex 2]],GroupVertices[Vertex],0)),1,1,"")</f>
        <v>5</v>
      </c>
      <c r="BD30" s="48">
        <v>0</v>
      </c>
      <c r="BE30" s="49">
        <v>0</v>
      </c>
      <c r="BF30" s="48">
        <v>0</v>
      </c>
      <c r="BG30" s="49">
        <v>0</v>
      </c>
      <c r="BH30" s="48">
        <v>0</v>
      </c>
      <c r="BI30" s="49">
        <v>0</v>
      </c>
      <c r="BJ30" s="48">
        <v>17</v>
      </c>
      <c r="BK30" s="49">
        <v>100</v>
      </c>
      <c r="BL30" s="48">
        <v>17</v>
      </c>
    </row>
    <row r="31" spans="1:64" ht="15">
      <c r="A31" s="64" t="s">
        <v>238</v>
      </c>
      <c r="B31" s="64" t="s">
        <v>238</v>
      </c>
      <c r="C31" s="65"/>
      <c r="D31" s="66"/>
      <c r="E31" s="67"/>
      <c r="F31" s="68"/>
      <c r="G31" s="65"/>
      <c r="H31" s="69"/>
      <c r="I31" s="70"/>
      <c r="J31" s="70"/>
      <c r="K31" s="34" t="s">
        <v>65</v>
      </c>
      <c r="L31" s="77">
        <v>53</v>
      </c>
      <c r="M31" s="77"/>
      <c r="N31" s="72"/>
      <c r="O31" s="79" t="s">
        <v>176</v>
      </c>
      <c r="P31" s="81">
        <v>43621.3028125</v>
      </c>
      <c r="Q31" s="82" t="s">
        <v>366</v>
      </c>
      <c r="R31" s="82" t="s">
        <v>605</v>
      </c>
      <c r="S31" s="79" t="s">
        <v>687</v>
      </c>
      <c r="T31" s="79"/>
      <c r="U31" s="79"/>
      <c r="V31" s="82" t="s">
        <v>868</v>
      </c>
      <c r="W31" s="81">
        <v>43621.3028125</v>
      </c>
      <c r="X31" s="82" t="s">
        <v>943</v>
      </c>
      <c r="Y31" s="79"/>
      <c r="Z31" s="79"/>
      <c r="AA31" s="85" t="s">
        <v>1219</v>
      </c>
      <c r="AB31" s="79"/>
      <c r="AC31" s="79" t="b">
        <v>0</v>
      </c>
      <c r="AD31" s="79">
        <v>0</v>
      </c>
      <c r="AE31" s="85" t="s">
        <v>1504</v>
      </c>
      <c r="AF31" s="79" t="b">
        <v>0</v>
      </c>
      <c r="AG31" s="79" t="s">
        <v>1554</v>
      </c>
      <c r="AH31" s="79"/>
      <c r="AI31" s="85" t="s">
        <v>1504</v>
      </c>
      <c r="AJ31" s="79" t="b">
        <v>0</v>
      </c>
      <c r="AK31" s="79">
        <v>0</v>
      </c>
      <c r="AL31" s="85" t="s">
        <v>1504</v>
      </c>
      <c r="AM31" s="79" t="s">
        <v>1567</v>
      </c>
      <c r="AN31" s="79" t="b">
        <v>0</v>
      </c>
      <c r="AO31" s="85" t="s">
        <v>1219</v>
      </c>
      <c r="AP31" s="79" t="s">
        <v>176</v>
      </c>
      <c r="AQ31" s="79">
        <v>0</v>
      </c>
      <c r="AR31" s="79">
        <v>0</v>
      </c>
      <c r="AS31" s="79"/>
      <c r="AT31" s="79"/>
      <c r="AU31" s="79"/>
      <c r="AV31" s="79"/>
      <c r="AW31" s="79"/>
      <c r="AX31" s="79"/>
      <c r="AY31" s="79"/>
      <c r="AZ31" s="79"/>
      <c r="BA31">
        <v>1</v>
      </c>
      <c r="BB31" s="78" t="str">
        <f>REPLACE(INDEX(GroupVertices[Group],MATCH(Edges24[[#This Row],[Vertex 1]],GroupVertices[Vertex],0)),1,1,"")</f>
        <v>5</v>
      </c>
      <c r="BC31" s="78" t="str">
        <f>REPLACE(INDEX(GroupVertices[Group],MATCH(Edges24[[#This Row],[Vertex 2]],GroupVertices[Vertex],0)),1,1,"")</f>
        <v>5</v>
      </c>
      <c r="BD31" s="48">
        <v>0</v>
      </c>
      <c r="BE31" s="49">
        <v>0</v>
      </c>
      <c r="BF31" s="48">
        <v>0</v>
      </c>
      <c r="BG31" s="49">
        <v>0</v>
      </c>
      <c r="BH31" s="48">
        <v>0</v>
      </c>
      <c r="BI31" s="49">
        <v>0</v>
      </c>
      <c r="BJ31" s="48">
        <v>0</v>
      </c>
      <c r="BK31" s="49">
        <v>0</v>
      </c>
      <c r="BL31" s="48">
        <v>0</v>
      </c>
    </row>
    <row r="32" spans="1:64" ht="15">
      <c r="A32" s="64" t="s">
        <v>239</v>
      </c>
      <c r="B32" s="64" t="s">
        <v>300</v>
      </c>
      <c r="C32" s="65"/>
      <c r="D32" s="66"/>
      <c r="E32" s="67"/>
      <c r="F32" s="68"/>
      <c r="G32" s="65"/>
      <c r="H32" s="69"/>
      <c r="I32" s="70"/>
      <c r="J32" s="70"/>
      <c r="K32" s="34" t="s">
        <v>65</v>
      </c>
      <c r="L32" s="77">
        <v>54</v>
      </c>
      <c r="M32" s="77"/>
      <c r="N32" s="72"/>
      <c r="O32" s="79" t="s">
        <v>349</v>
      </c>
      <c r="P32" s="81">
        <v>43621.761458333334</v>
      </c>
      <c r="Q32" s="79" t="s">
        <v>367</v>
      </c>
      <c r="R32" s="82" t="s">
        <v>606</v>
      </c>
      <c r="S32" s="79" t="s">
        <v>688</v>
      </c>
      <c r="T32" s="79"/>
      <c r="U32" s="79"/>
      <c r="V32" s="82" t="s">
        <v>869</v>
      </c>
      <c r="W32" s="81">
        <v>43621.761458333334</v>
      </c>
      <c r="X32" s="82" t="s">
        <v>944</v>
      </c>
      <c r="Y32" s="79"/>
      <c r="Z32" s="79"/>
      <c r="AA32" s="85" t="s">
        <v>1220</v>
      </c>
      <c r="AB32" s="79"/>
      <c r="AC32" s="79" t="b">
        <v>0</v>
      </c>
      <c r="AD32" s="79">
        <v>18</v>
      </c>
      <c r="AE32" s="85" t="s">
        <v>1504</v>
      </c>
      <c r="AF32" s="79" t="b">
        <v>0</v>
      </c>
      <c r="AG32" s="79" t="s">
        <v>1553</v>
      </c>
      <c r="AH32" s="79"/>
      <c r="AI32" s="85" t="s">
        <v>1504</v>
      </c>
      <c r="AJ32" s="79" t="b">
        <v>0</v>
      </c>
      <c r="AK32" s="79">
        <v>8</v>
      </c>
      <c r="AL32" s="85" t="s">
        <v>1504</v>
      </c>
      <c r="AM32" s="79" t="s">
        <v>1566</v>
      </c>
      <c r="AN32" s="79" t="b">
        <v>0</v>
      </c>
      <c r="AO32" s="85" t="s">
        <v>1220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240</v>
      </c>
      <c r="B33" s="64" t="s">
        <v>311</v>
      </c>
      <c r="C33" s="65"/>
      <c r="D33" s="66"/>
      <c r="E33" s="67"/>
      <c r="F33" s="68"/>
      <c r="G33" s="65"/>
      <c r="H33" s="69"/>
      <c r="I33" s="70"/>
      <c r="J33" s="70"/>
      <c r="K33" s="34" t="s">
        <v>65</v>
      </c>
      <c r="L33" s="77">
        <v>59</v>
      </c>
      <c r="M33" s="77"/>
      <c r="N33" s="72"/>
      <c r="O33" s="79" t="s">
        <v>349</v>
      </c>
      <c r="P33" s="81">
        <v>43621.76744212963</v>
      </c>
      <c r="Q33" s="79" t="s">
        <v>368</v>
      </c>
      <c r="R33" s="82" t="s">
        <v>606</v>
      </c>
      <c r="S33" s="79" t="s">
        <v>688</v>
      </c>
      <c r="T33" s="79"/>
      <c r="U33" s="79"/>
      <c r="V33" s="82" t="s">
        <v>870</v>
      </c>
      <c r="W33" s="81">
        <v>43621.76744212963</v>
      </c>
      <c r="X33" s="82" t="s">
        <v>945</v>
      </c>
      <c r="Y33" s="79"/>
      <c r="Z33" s="79"/>
      <c r="AA33" s="85" t="s">
        <v>1221</v>
      </c>
      <c r="AB33" s="79"/>
      <c r="AC33" s="79" t="b">
        <v>0</v>
      </c>
      <c r="AD33" s="79">
        <v>0</v>
      </c>
      <c r="AE33" s="85" t="s">
        <v>1504</v>
      </c>
      <c r="AF33" s="79" t="b">
        <v>0</v>
      </c>
      <c r="AG33" s="79" t="s">
        <v>1553</v>
      </c>
      <c r="AH33" s="79"/>
      <c r="AI33" s="85" t="s">
        <v>1504</v>
      </c>
      <c r="AJ33" s="79" t="b">
        <v>0</v>
      </c>
      <c r="AK33" s="79">
        <v>8</v>
      </c>
      <c r="AL33" s="85" t="s">
        <v>1220</v>
      </c>
      <c r="AM33" s="79" t="s">
        <v>1565</v>
      </c>
      <c r="AN33" s="79" t="b">
        <v>0</v>
      </c>
      <c r="AO33" s="85" t="s">
        <v>1220</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1</v>
      </c>
      <c r="BE33" s="49">
        <v>5.555555555555555</v>
      </c>
      <c r="BF33" s="48">
        <v>0</v>
      </c>
      <c r="BG33" s="49">
        <v>0</v>
      </c>
      <c r="BH33" s="48">
        <v>0</v>
      </c>
      <c r="BI33" s="49">
        <v>0</v>
      </c>
      <c r="BJ33" s="48">
        <v>17</v>
      </c>
      <c r="BK33" s="49">
        <v>94.44444444444444</v>
      </c>
      <c r="BL33" s="48">
        <v>18</v>
      </c>
    </row>
    <row r="34" spans="1:64" ht="15">
      <c r="A34" s="64" t="s">
        <v>241</v>
      </c>
      <c r="B34" s="64" t="s">
        <v>311</v>
      </c>
      <c r="C34" s="65"/>
      <c r="D34" s="66"/>
      <c r="E34" s="67"/>
      <c r="F34" s="68"/>
      <c r="G34" s="65"/>
      <c r="H34" s="69"/>
      <c r="I34" s="70"/>
      <c r="J34" s="70"/>
      <c r="K34" s="34" t="s">
        <v>65</v>
      </c>
      <c r="L34" s="77">
        <v>61</v>
      </c>
      <c r="M34" s="77"/>
      <c r="N34" s="72"/>
      <c r="O34" s="79" t="s">
        <v>349</v>
      </c>
      <c r="P34" s="81">
        <v>43621.768692129626</v>
      </c>
      <c r="Q34" s="79" t="s">
        <v>368</v>
      </c>
      <c r="R34" s="82" t="s">
        <v>606</v>
      </c>
      <c r="S34" s="79" t="s">
        <v>688</v>
      </c>
      <c r="T34" s="79"/>
      <c r="U34" s="79"/>
      <c r="V34" s="82" t="s">
        <v>871</v>
      </c>
      <c r="W34" s="81">
        <v>43621.768692129626</v>
      </c>
      <c r="X34" s="82" t="s">
        <v>946</v>
      </c>
      <c r="Y34" s="79"/>
      <c r="Z34" s="79"/>
      <c r="AA34" s="85" t="s">
        <v>1222</v>
      </c>
      <c r="AB34" s="79"/>
      <c r="AC34" s="79" t="b">
        <v>0</v>
      </c>
      <c r="AD34" s="79">
        <v>0</v>
      </c>
      <c r="AE34" s="85" t="s">
        <v>1504</v>
      </c>
      <c r="AF34" s="79" t="b">
        <v>0</v>
      </c>
      <c r="AG34" s="79" t="s">
        <v>1553</v>
      </c>
      <c r="AH34" s="79"/>
      <c r="AI34" s="85" t="s">
        <v>1504</v>
      </c>
      <c r="AJ34" s="79" t="b">
        <v>0</v>
      </c>
      <c r="AK34" s="79">
        <v>8</v>
      </c>
      <c r="AL34" s="85" t="s">
        <v>1220</v>
      </c>
      <c r="AM34" s="79" t="s">
        <v>1570</v>
      </c>
      <c r="AN34" s="79" t="b">
        <v>0</v>
      </c>
      <c r="AO34" s="85" t="s">
        <v>1220</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242</v>
      </c>
      <c r="B35" s="64" t="s">
        <v>311</v>
      </c>
      <c r="C35" s="65"/>
      <c r="D35" s="66"/>
      <c r="E35" s="67"/>
      <c r="F35" s="68"/>
      <c r="G35" s="65"/>
      <c r="H35" s="69"/>
      <c r="I35" s="70"/>
      <c r="J35" s="70"/>
      <c r="K35" s="34" t="s">
        <v>65</v>
      </c>
      <c r="L35" s="77">
        <v>63</v>
      </c>
      <c r="M35" s="77"/>
      <c r="N35" s="72"/>
      <c r="O35" s="79" t="s">
        <v>349</v>
      </c>
      <c r="P35" s="81">
        <v>43621.78642361111</v>
      </c>
      <c r="Q35" s="79" t="s">
        <v>368</v>
      </c>
      <c r="R35" s="82" t="s">
        <v>606</v>
      </c>
      <c r="S35" s="79" t="s">
        <v>688</v>
      </c>
      <c r="T35" s="79"/>
      <c r="U35" s="79"/>
      <c r="V35" s="82" t="s">
        <v>872</v>
      </c>
      <c r="W35" s="81">
        <v>43621.78642361111</v>
      </c>
      <c r="X35" s="82" t="s">
        <v>947</v>
      </c>
      <c r="Y35" s="79"/>
      <c r="Z35" s="79"/>
      <c r="AA35" s="85" t="s">
        <v>1223</v>
      </c>
      <c r="AB35" s="79"/>
      <c r="AC35" s="79" t="b">
        <v>0</v>
      </c>
      <c r="AD35" s="79">
        <v>0</v>
      </c>
      <c r="AE35" s="85" t="s">
        <v>1504</v>
      </c>
      <c r="AF35" s="79" t="b">
        <v>0</v>
      </c>
      <c r="AG35" s="79" t="s">
        <v>1553</v>
      </c>
      <c r="AH35" s="79"/>
      <c r="AI35" s="85" t="s">
        <v>1504</v>
      </c>
      <c r="AJ35" s="79" t="b">
        <v>0</v>
      </c>
      <c r="AK35" s="79">
        <v>8</v>
      </c>
      <c r="AL35" s="85" t="s">
        <v>1220</v>
      </c>
      <c r="AM35" s="79" t="s">
        <v>1566</v>
      </c>
      <c r="AN35" s="79" t="b">
        <v>0</v>
      </c>
      <c r="AO35" s="85" t="s">
        <v>1220</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c r="BE35" s="49"/>
      <c r="BF35" s="48"/>
      <c r="BG35" s="49"/>
      <c r="BH35" s="48"/>
      <c r="BI35" s="49"/>
      <c r="BJ35" s="48"/>
      <c r="BK35" s="49"/>
      <c r="BL35" s="48"/>
    </row>
    <row r="36" spans="1:64" ht="15">
      <c r="A36" s="64" t="s">
        <v>243</v>
      </c>
      <c r="B36" s="64" t="s">
        <v>311</v>
      </c>
      <c r="C36" s="65"/>
      <c r="D36" s="66"/>
      <c r="E36" s="67"/>
      <c r="F36" s="68"/>
      <c r="G36" s="65"/>
      <c r="H36" s="69"/>
      <c r="I36" s="70"/>
      <c r="J36" s="70"/>
      <c r="K36" s="34" t="s">
        <v>65</v>
      </c>
      <c r="L36" s="77">
        <v>65</v>
      </c>
      <c r="M36" s="77"/>
      <c r="N36" s="72"/>
      <c r="O36" s="79" t="s">
        <v>349</v>
      </c>
      <c r="P36" s="81">
        <v>43621.786724537036</v>
      </c>
      <c r="Q36" s="79" t="s">
        <v>368</v>
      </c>
      <c r="R36" s="82" t="s">
        <v>606</v>
      </c>
      <c r="S36" s="79" t="s">
        <v>688</v>
      </c>
      <c r="T36" s="79"/>
      <c r="U36" s="79"/>
      <c r="V36" s="82" t="s">
        <v>873</v>
      </c>
      <c r="W36" s="81">
        <v>43621.786724537036</v>
      </c>
      <c r="X36" s="82" t="s">
        <v>948</v>
      </c>
      <c r="Y36" s="79"/>
      <c r="Z36" s="79"/>
      <c r="AA36" s="85" t="s">
        <v>1224</v>
      </c>
      <c r="AB36" s="79"/>
      <c r="AC36" s="79" t="b">
        <v>0</v>
      </c>
      <c r="AD36" s="79">
        <v>0</v>
      </c>
      <c r="AE36" s="85" t="s">
        <v>1504</v>
      </c>
      <c r="AF36" s="79" t="b">
        <v>0</v>
      </c>
      <c r="AG36" s="79" t="s">
        <v>1553</v>
      </c>
      <c r="AH36" s="79"/>
      <c r="AI36" s="85" t="s">
        <v>1504</v>
      </c>
      <c r="AJ36" s="79" t="b">
        <v>0</v>
      </c>
      <c r="AK36" s="79">
        <v>8</v>
      </c>
      <c r="AL36" s="85" t="s">
        <v>1220</v>
      </c>
      <c r="AM36" s="79" t="s">
        <v>1566</v>
      </c>
      <c r="AN36" s="79" t="b">
        <v>0</v>
      </c>
      <c r="AO36" s="85" t="s">
        <v>1220</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244</v>
      </c>
      <c r="B37" s="64" t="s">
        <v>311</v>
      </c>
      <c r="C37" s="65"/>
      <c r="D37" s="66"/>
      <c r="E37" s="67"/>
      <c r="F37" s="68"/>
      <c r="G37" s="65"/>
      <c r="H37" s="69"/>
      <c r="I37" s="70"/>
      <c r="J37" s="70"/>
      <c r="K37" s="34" t="s">
        <v>65</v>
      </c>
      <c r="L37" s="77">
        <v>67</v>
      </c>
      <c r="M37" s="77"/>
      <c r="N37" s="72"/>
      <c r="O37" s="79" t="s">
        <v>349</v>
      </c>
      <c r="P37" s="81">
        <v>43621.88046296296</v>
      </c>
      <c r="Q37" s="79" t="s">
        <v>368</v>
      </c>
      <c r="R37" s="82" t="s">
        <v>606</v>
      </c>
      <c r="S37" s="79" t="s">
        <v>688</v>
      </c>
      <c r="T37" s="79"/>
      <c r="U37" s="79"/>
      <c r="V37" s="82" t="s">
        <v>874</v>
      </c>
      <c r="W37" s="81">
        <v>43621.88046296296</v>
      </c>
      <c r="X37" s="82" t="s">
        <v>949</v>
      </c>
      <c r="Y37" s="79"/>
      <c r="Z37" s="79"/>
      <c r="AA37" s="85" t="s">
        <v>1225</v>
      </c>
      <c r="AB37" s="79"/>
      <c r="AC37" s="79" t="b">
        <v>0</v>
      </c>
      <c r="AD37" s="79">
        <v>0</v>
      </c>
      <c r="AE37" s="85" t="s">
        <v>1504</v>
      </c>
      <c r="AF37" s="79" t="b">
        <v>0</v>
      </c>
      <c r="AG37" s="79" t="s">
        <v>1553</v>
      </c>
      <c r="AH37" s="79"/>
      <c r="AI37" s="85" t="s">
        <v>1504</v>
      </c>
      <c r="AJ37" s="79" t="b">
        <v>0</v>
      </c>
      <c r="AK37" s="79">
        <v>8</v>
      </c>
      <c r="AL37" s="85" t="s">
        <v>1220</v>
      </c>
      <c r="AM37" s="79" t="s">
        <v>1570</v>
      </c>
      <c r="AN37" s="79" t="b">
        <v>0</v>
      </c>
      <c r="AO37" s="85" t="s">
        <v>1220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245</v>
      </c>
      <c r="B38" s="64" t="s">
        <v>311</v>
      </c>
      <c r="C38" s="65"/>
      <c r="D38" s="66"/>
      <c r="E38" s="67"/>
      <c r="F38" s="68"/>
      <c r="G38" s="65"/>
      <c r="H38" s="69"/>
      <c r="I38" s="70"/>
      <c r="J38" s="70"/>
      <c r="K38" s="34" t="s">
        <v>65</v>
      </c>
      <c r="L38" s="77">
        <v>69</v>
      </c>
      <c r="M38" s="77"/>
      <c r="N38" s="72"/>
      <c r="O38" s="79" t="s">
        <v>349</v>
      </c>
      <c r="P38" s="81">
        <v>43621.88841435185</v>
      </c>
      <c r="Q38" s="79" t="s">
        <v>368</v>
      </c>
      <c r="R38" s="82" t="s">
        <v>606</v>
      </c>
      <c r="S38" s="79" t="s">
        <v>688</v>
      </c>
      <c r="T38" s="79"/>
      <c r="U38" s="79"/>
      <c r="V38" s="82" t="s">
        <v>875</v>
      </c>
      <c r="W38" s="81">
        <v>43621.88841435185</v>
      </c>
      <c r="X38" s="82" t="s">
        <v>950</v>
      </c>
      <c r="Y38" s="79"/>
      <c r="Z38" s="79"/>
      <c r="AA38" s="85" t="s">
        <v>1226</v>
      </c>
      <c r="AB38" s="79"/>
      <c r="AC38" s="79" t="b">
        <v>0</v>
      </c>
      <c r="AD38" s="79">
        <v>0</v>
      </c>
      <c r="AE38" s="85" t="s">
        <v>1504</v>
      </c>
      <c r="AF38" s="79" t="b">
        <v>0</v>
      </c>
      <c r="AG38" s="79" t="s">
        <v>1553</v>
      </c>
      <c r="AH38" s="79"/>
      <c r="AI38" s="85" t="s">
        <v>1504</v>
      </c>
      <c r="AJ38" s="79" t="b">
        <v>0</v>
      </c>
      <c r="AK38" s="79">
        <v>8</v>
      </c>
      <c r="AL38" s="85" t="s">
        <v>1220</v>
      </c>
      <c r="AM38" s="79" t="s">
        <v>1570</v>
      </c>
      <c r="AN38" s="79" t="b">
        <v>0</v>
      </c>
      <c r="AO38" s="85" t="s">
        <v>1220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246</v>
      </c>
      <c r="B39" s="64" t="s">
        <v>311</v>
      </c>
      <c r="C39" s="65"/>
      <c r="D39" s="66"/>
      <c r="E39" s="67"/>
      <c r="F39" s="68"/>
      <c r="G39" s="65"/>
      <c r="H39" s="69"/>
      <c r="I39" s="70"/>
      <c r="J39" s="70"/>
      <c r="K39" s="34" t="s">
        <v>65</v>
      </c>
      <c r="L39" s="77">
        <v>71</v>
      </c>
      <c r="M39" s="77"/>
      <c r="N39" s="72"/>
      <c r="O39" s="79" t="s">
        <v>349</v>
      </c>
      <c r="P39" s="81">
        <v>43622.317881944444</v>
      </c>
      <c r="Q39" s="79" t="s">
        <v>368</v>
      </c>
      <c r="R39" s="82" t="s">
        <v>606</v>
      </c>
      <c r="S39" s="79" t="s">
        <v>688</v>
      </c>
      <c r="T39" s="79"/>
      <c r="U39" s="79"/>
      <c r="V39" s="82" t="s">
        <v>876</v>
      </c>
      <c r="W39" s="81">
        <v>43622.317881944444</v>
      </c>
      <c r="X39" s="82" t="s">
        <v>951</v>
      </c>
      <c r="Y39" s="79"/>
      <c r="Z39" s="79"/>
      <c r="AA39" s="85" t="s">
        <v>1227</v>
      </c>
      <c r="AB39" s="79"/>
      <c r="AC39" s="79" t="b">
        <v>0</v>
      </c>
      <c r="AD39" s="79">
        <v>0</v>
      </c>
      <c r="AE39" s="85" t="s">
        <v>1504</v>
      </c>
      <c r="AF39" s="79" t="b">
        <v>0</v>
      </c>
      <c r="AG39" s="79" t="s">
        <v>1553</v>
      </c>
      <c r="AH39" s="79"/>
      <c r="AI39" s="85" t="s">
        <v>1504</v>
      </c>
      <c r="AJ39" s="79" t="b">
        <v>0</v>
      </c>
      <c r="AK39" s="79">
        <v>8</v>
      </c>
      <c r="AL39" s="85" t="s">
        <v>1220</v>
      </c>
      <c r="AM39" s="79" t="s">
        <v>1570</v>
      </c>
      <c r="AN39" s="79" t="b">
        <v>0</v>
      </c>
      <c r="AO39" s="85" t="s">
        <v>1220</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247</v>
      </c>
      <c r="B40" s="64" t="s">
        <v>312</v>
      </c>
      <c r="C40" s="65"/>
      <c r="D40" s="66"/>
      <c r="E40" s="67"/>
      <c r="F40" s="68"/>
      <c r="G40" s="65"/>
      <c r="H40" s="69"/>
      <c r="I40" s="70"/>
      <c r="J40" s="70"/>
      <c r="K40" s="34" t="s">
        <v>65</v>
      </c>
      <c r="L40" s="77">
        <v>73</v>
      </c>
      <c r="M40" s="77"/>
      <c r="N40" s="72"/>
      <c r="O40" s="79" t="s">
        <v>349</v>
      </c>
      <c r="P40" s="81">
        <v>43622.63180555555</v>
      </c>
      <c r="Q40" s="79" t="s">
        <v>369</v>
      </c>
      <c r="R40" s="79"/>
      <c r="S40" s="79"/>
      <c r="T40" s="79" t="s">
        <v>721</v>
      </c>
      <c r="U40" s="79"/>
      <c r="V40" s="82" t="s">
        <v>877</v>
      </c>
      <c r="W40" s="81">
        <v>43622.63180555555</v>
      </c>
      <c r="X40" s="82" t="s">
        <v>952</v>
      </c>
      <c r="Y40" s="79"/>
      <c r="Z40" s="79"/>
      <c r="AA40" s="85" t="s">
        <v>1228</v>
      </c>
      <c r="AB40" s="85" t="s">
        <v>1469</v>
      </c>
      <c r="AC40" s="79" t="b">
        <v>0</v>
      </c>
      <c r="AD40" s="79">
        <v>0</v>
      </c>
      <c r="AE40" s="85" t="s">
        <v>1508</v>
      </c>
      <c r="AF40" s="79" t="b">
        <v>0</v>
      </c>
      <c r="AG40" s="79" t="s">
        <v>1553</v>
      </c>
      <c r="AH40" s="79"/>
      <c r="AI40" s="85" t="s">
        <v>1504</v>
      </c>
      <c r="AJ40" s="79" t="b">
        <v>0</v>
      </c>
      <c r="AK40" s="79">
        <v>0</v>
      </c>
      <c r="AL40" s="85" t="s">
        <v>1504</v>
      </c>
      <c r="AM40" s="79" t="s">
        <v>1570</v>
      </c>
      <c r="AN40" s="79" t="b">
        <v>0</v>
      </c>
      <c r="AO40" s="85" t="s">
        <v>1469</v>
      </c>
      <c r="AP40" s="79" t="s">
        <v>176</v>
      </c>
      <c r="AQ40" s="79">
        <v>0</v>
      </c>
      <c r="AR40" s="79">
        <v>0</v>
      </c>
      <c r="AS40" s="79" t="s">
        <v>1584</v>
      </c>
      <c r="AT40" s="79" t="s">
        <v>1585</v>
      </c>
      <c r="AU40" s="79" t="s">
        <v>1586</v>
      </c>
      <c r="AV40" s="79" t="s">
        <v>1588</v>
      </c>
      <c r="AW40" s="79" t="s">
        <v>1590</v>
      </c>
      <c r="AX40" s="79" t="s">
        <v>1592</v>
      </c>
      <c r="AY40" s="79" t="s">
        <v>1593</v>
      </c>
      <c r="AZ40" s="82" t="s">
        <v>1595</v>
      </c>
      <c r="BA40">
        <v>1</v>
      </c>
      <c r="BB40" s="78" t="str">
        <f>REPLACE(INDEX(GroupVertices[Group],MATCH(Edges24[[#This Row],[Vertex 1]],GroupVertices[Vertex],0)),1,1,"")</f>
        <v>4</v>
      </c>
      <c r="BC40" s="78" t="str">
        <f>REPLACE(INDEX(GroupVertices[Group],MATCH(Edges24[[#This Row],[Vertex 2]],GroupVertices[Vertex],0)),1,1,"")</f>
        <v>4</v>
      </c>
      <c r="BD40" s="48"/>
      <c r="BE40" s="49"/>
      <c r="BF40" s="48"/>
      <c r="BG40" s="49"/>
      <c r="BH40" s="48"/>
      <c r="BI40" s="49"/>
      <c r="BJ40" s="48"/>
      <c r="BK40" s="49"/>
      <c r="BL40" s="48"/>
    </row>
    <row r="41" spans="1:64" ht="15">
      <c r="A41" s="64" t="s">
        <v>247</v>
      </c>
      <c r="B41" s="64" t="s">
        <v>313</v>
      </c>
      <c r="C41" s="65"/>
      <c r="D41" s="66"/>
      <c r="E41" s="67"/>
      <c r="F41" s="68"/>
      <c r="G41" s="65"/>
      <c r="H41" s="69"/>
      <c r="I41" s="70"/>
      <c r="J41" s="70"/>
      <c r="K41" s="34" t="s">
        <v>65</v>
      </c>
      <c r="L41" s="77">
        <v>74</v>
      </c>
      <c r="M41" s="77"/>
      <c r="N41" s="72"/>
      <c r="O41" s="79" t="s">
        <v>349</v>
      </c>
      <c r="P41" s="81">
        <v>43622.09511574074</v>
      </c>
      <c r="Q41" s="79" t="s">
        <v>370</v>
      </c>
      <c r="R41" s="79"/>
      <c r="S41" s="79"/>
      <c r="T41" s="79"/>
      <c r="U41" s="79"/>
      <c r="V41" s="82" t="s">
        <v>877</v>
      </c>
      <c r="W41" s="81">
        <v>43622.09511574074</v>
      </c>
      <c r="X41" s="82" t="s">
        <v>953</v>
      </c>
      <c r="Y41" s="79"/>
      <c r="Z41" s="79"/>
      <c r="AA41" s="85" t="s">
        <v>1229</v>
      </c>
      <c r="AB41" s="85" t="s">
        <v>1460</v>
      </c>
      <c r="AC41" s="79" t="b">
        <v>0</v>
      </c>
      <c r="AD41" s="79">
        <v>0</v>
      </c>
      <c r="AE41" s="85" t="s">
        <v>1505</v>
      </c>
      <c r="AF41" s="79" t="b">
        <v>0</v>
      </c>
      <c r="AG41" s="79" t="s">
        <v>1553</v>
      </c>
      <c r="AH41" s="79"/>
      <c r="AI41" s="85" t="s">
        <v>1504</v>
      </c>
      <c r="AJ41" s="79" t="b">
        <v>0</v>
      </c>
      <c r="AK41" s="79">
        <v>0</v>
      </c>
      <c r="AL41" s="85" t="s">
        <v>1504</v>
      </c>
      <c r="AM41" s="79" t="s">
        <v>1567</v>
      </c>
      <c r="AN41" s="79" t="b">
        <v>0</v>
      </c>
      <c r="AO41" s="85" t="s">
        <v>1460</v>
      </c>
      <c r="AP41" s="79" t="s">
        <v>176</v>
      </c>
      <c r="AQ41" s="79">
        <v>0</v>
      </c>
      <c r="AR41" s="79">
        <v>0</v>
      </c>
      <c r="AS41" s="79"/>
      <c r="AT41" s="79"/>
      <c r="AU41" s="79"/>
      <c r="AV41" s="79"/>
      <c r="AW41" s="79"/>
      <c r="AX41" s="79"/>
      <c r="AY41" s="79"/>
      <c r="AZ41" s="79"/>
      <c r="BA41">
        <v>3</v>
      </c>
      <c r="BB41" s="78" t="str">
        <f>REPLACE(INDEX(GroupVertices[Group],MATCH(Edges24[[#This Row],[Vertex 1]],GroupVertices[Vertex],0)),1,1,"")</f>
        <v>4</v>
      </c>
      <c r="BC41" s="78" t="str">
        <f>REPLACE(INDEX(GroupVertices[Group],MATCH(Edges24[[#This Row],[Vertex 2]],GroupVertices[Vertex],0)),1,1,"")</f>
        <v>4</v>
      </c>
      <c r="BD41" s="48">
        <v>1</v>
      </c>
      <c r="BE41" s="49">
        <v>2</v>
      </c>
      <c r="BF41" s="48">
        <v>0</v>
      </c>
      <c r="BG41" s="49">
        <v>0</v>
      </c>
      <c r="BH41" s="48">
        <v>0</v>
      </c>
      <c r="BI41" s="49">
        <v>0</v>
      </c>
      <c r="BJ41" s="48">
        <v>49</v>
      </c>
      <c r="BK41" s="49">
        <v>98</v>
      </c>
      <c r="BL41" s="48">
        <v>50</v>
      </c>
    </row>
    <row r="42" spans="1:64" ht="15">
      <c r="A42" s="64" t="s">
        <v>247</v>
      </c>
      <c r="B42" s="64" t="s">
        <v>313</v>
      </c>
      <c r="C42" s="65"/>
      <c r="D42" s="66"/>
      <c r="E42" s="67"/>
      <c r="F42" s="68"/>
      <c r="G42" s="65"/>
      <c r="H42" s="69"/>
      <c r="I42" s="70"/>
      <c r="J42" s="70"/>
      <c r="K42" s="34" t="s">
        <v>65</v>
      </c>
      <c r="L42" s="77">
        <v>75</v>
      </c>
      <c r="M42" s="77"/>
      <c r="N42" s="72"/>
      <c r="O42" s="79" t="s">
        <v>349</v>
      </c>
      <c r="P42" s="81">
        <v>43622.55181712963</v>
      </c>
      <c r="Q42" s="79" t="s">
        <v>371</v>
      </c>
      <c r="R42" s="79"/>
      <c r="S42" s="79"/>
      <c r="T42" s="79" t="s">
        <v>722</v>
      </c>
      <c r="U42" s="79"/>
      <c r="V42" s="82" t="s">
        <v>877</v>
      </c>
      <c r="W42" s="81">
        <v>43622.55181712963</v>
      </c>
      <c r="X42" s="82" t="s">
        <v>954</v>
      </c>
      <c r="Y42" s="79"/>
      <c r="Z42" s="79"/>
      <c r="AA42" s="85" t="s">
        <v>1230</v>
      </c>
      <c r="AB42" s="85" t="s">
        <v>1229</v>
      </c>
      <c r="AC42" s="79" t="b">
        <v>0</v>
      </c>
      <c r="AD42" s="79">
        <v>0</v>
      </c>
      <c r="AE42" s="85" t="s">
        <v>1509</v>
      </c>
      <c r="AF42" s="79" t="b">
        <v>0</v>
      </c>
      <c r="AG42" s="79" t="s">
        <v>1553</v>
      </c>
      <c r="AH42" s="79"/>
      <c r="AI42" s="85" t="s">
        <v>1504</v>
      </c>
      <c r="AJ42" s="79" t="b">
        <v>0</v>
      </c>
      <c r="AK42" s="79">
        <v>0</v>
      </c>
      <c r="AL42" s="85" t="s">
        <v>1504</v>
      </c>
      <c r="AM42" s="79" t="s">
        <v>1567</v>
      </c>
      <c r="AN42" s="79" t="b">
        <v>0</v>
      </c>
      <c r="AO42" s="85" t="s">
        <v>1229</v>
      </c>
      <c r="AP42" s="79" t="s">
        <v>176</v>
      </c>
      <c r="AQ42" s="79">
        <v>0</v>
      </c>
      <c r="AR42" s="79">
        <v>0</v>
      </c>
      <c r="AS42" s="79"/>
      <c r="AT42" s="79"/>
      <c r="AU42" s="79"/>
      <c r="AV42" s="79"/>
      <c r="AW42" s="79"/>
      <c r="AX42" s="79"/>
      <c r="AY42" s="79"/>
      <c r="AZ42" s="79"/>
      <c r="BA42">
        <v>3</v>
      </c>
      <c r="BB42" s="78" t="str">
        <f>REPLACE(INDEX(GroupVertices[Group],MATCH(Edges24[[#This Row],[Vertex 1]],GroupVertices[Vertex],0)),1,1,"")</f>
        <v>4</v>
      </c>
      <c r="BC42" s="78" t="str">
        <f>REPLACE(INDEX(GroupVertices[Group],MATCH(Edges24[[#This Row],[Vertex 2]],GroupVertices[Vertex],0)),1,1,"")</f>
        <v>4</v>
      </c>
      <c r="BD42" s="48"/>
      <c r="BE42" s="49"/>
      <c r="BF42" s="48"/>
      <c r="BG42" s="49"/>
      <c r="BH42" s="48"/>
      <c r="BI42" s="49"/>
      <c r="BJ42" s="48"/>
      <c r="BK42" s="49"/>
      <c r="BL42" s="48"/>
    </row>
    <row r="43" spans="1:64" ht="15">
      <c r="A43" s="64" t="s">
        <v>247</v>
      </c>
      <c r="B43" s="64" t="s">
        <v>313</v>
      </c>
      <c r="C43" s="65"/>
      <c r="D43" s="66"/>
      <c r="E43" s="67"/>
      <c r="F43" s="68"/>
      <c r="G43" s="65"/>
      <c r="H43" s="69"/>
      <c r="I43" s="70"/>
      <c r="J43" s="70"/>
      <c r="K43" s="34" t="s">
        <v>65</v>
      </c>
      <c r="L43" s="77">
        <v>76</v>
      </c>
      <c r="M43" s="77"/>
      <c r="N43" s="72"/>
      <c r="O43" s="79" t="s">
        <v>349</v>
      </c>
      <c r="P43" s="81">
        <v>43622.687939814816</v>
      </c>
      <c r="Q43" s="79" t="s">
        <v>372</v>
      </c>
      <c r="R43" s="79"/>
      <c r="S43" s="79"/>
      <c r="T43" s="79"/>
      <c r="U43" s="79"/>
      <c r="V43" s="82" t="s">
        <v>877</v>
      </c>
      <c r="W43" s="81">
        <v>43622.687939814816</v>
      </c>
      <c r="X43" s="82" t="s">
        <v>955</v>
      </c>
      <c r="Y43" s="79"/>
      <c r="Z43" s="79"/>
      <c r="AA43" s="85" t="s">
        <v>1231</v>
      </c>
      <c r="AB43" s="85" t="s">
        <v>1470</v>
      </c>
      <c r="AC43" s="79" t="b">
        <v>0</v>
      </c>
      <c r="AD43" s="79">
        <v>0</v>
      </c>
      <c r="AE43" s="85" t="s">
        <v>1508</v>
      </c>
      <c r="AF43" s="79" t="b">
        <v>0</v>
      </c>
      <c r="AG43" s="79" t="s">
        <v>1553</v>
      </c>
      <c r="AH43" s="79"/>
      <c r="AI43" s="85" t="s">
        <v>1504</v>
      </c>
      <c r="AJ43" s="79" t="b">
        <v>0</v>
      </c>
      <c r="AK43" s="79">
        <v>0</v>
      </c>
      <c r="AL43" s="85" t="s">
        <v>1504</v>
      </c>
      <c r="AM43" s="79" t="s">
        <v>1567</v>
      </c>
      <c r="AN43" s="79" t="b">
        <v>0</v>
      </c>
      <c r="AO43" s="85" t="s">
        <v>1470</v>
      </c>
      <c r="AP43" s="79" t="s">
        <v>176</v>
      </c>
      <c r="AQ43" s="79">
        <v>0</v>
      </c>
      <c r="AR43" s="79">
        <v>0</v>
      </c>
      <c r="AS43" s="79"/>
      <c r="AT43" s="79"/>
      <c r="AU43" s="79"/>
      <c r="AV43" s="79"/>
      <c r="AW43" s="79"/>
      <c r="AX43" s="79"/>
      <c r="AY43" s="79"/>
      <c r="AZ43" s="79"/>
      <c r="BA43">
        <v>3</v>
      </c>
      <c r="BB43" s="78" t="str">
        <f>REPLACE(INDEX(GroupVertices[Group],MATCH(Edges24[[#This Row],[Vertex 1]],GroupVertices[Vertex],0)),1,1,"")</f>
        <v>4</v>
      </c>
      <c r="BC43" s="78" t="str">
        <f>REPLACE(INDEX(GroupVertices[Group],MATCH(Edges24[[#This Row],[Vertex 2]],GroupVertices[Vertex],0)),1,1,"")</f>
        <v>4</v>
      </c>
      <c r="BD43" s="48"/>
      <c r="BE43" s="49"/>
      <c r="BF43" s="48"/>
      <c r="BG43" s="49"/>
      <c r="BH43" s="48"/>
      <c r="BI43" s="49"/>
      <c r="BJ43" s="48"/>
      <c r="BK43" s="49"/>
      <c r="BL43" s="48"/>
    </row>
    <row r="44" spans="1:64" ht="15">
      <c r="A44" s="64" t="s">
        <v>248</v>
      </c>
      <c r="B44" s="64" t="s">
        <v>311</v>
      </c>
      <c r="C44" s="65"/>
      <c r="D44" s="66"/>
      <c r="E44" s="67"/>
      <c r="F44" s="68"/>
      <c r="G44" s="65"/>
      <c r="H44" s="69"/>
      <c r="I44" s="70"/>
      <c r="J44" s="70"/>
      <c r="K44" s="34" t="s">
        <v>65</v>
      </c>
      <c r="L44" s="77">
        <v>82</v>
      </c>
      <c r="M44" s="77"/>
      <c r="N44" s="72"/>
      <c r="O44" s="79" t="s">
        <v>349</v>
      </c>
      <c r="P44" s="81">
        <v>43623.2359375</v>
      </c>
      <c r="Q44" s="79" t="s">
        <v>368</v>
      </c>
      <c r="R44" s="82" t="s">
        <v>606</v>
      </c>
      <c r="S44" s="79" t="s">
        <v>688</v>
      </c>
      <c r="T44" s="79"/>
      <c r="U44" s="79"/>
      <c r="V44" s="82" t="s">
        <v>878</v>
      </c>
      <c r="W44" s="81">
        <v>43623.2359375</v>
      </c>
      <c r="X44" s="82" t="s">
        <v>956</v>
      </c>
      <c r="Y44" s="79"/>
      <c r="Z44" s="79"/>
      <c r="AA44" s="85" t="s">
        <v>1232</v>
      </c>
      <c r="AB44" s="79"/>
      <c r="AC44" s="79" t="b">
        <v>0</v>
      </c>
      <c r="AD44" s="79">
        <v>0</v>
      </c>
      <c r="AE44" s="85" t="s">
        <v>1504</v>
      </c>
      <c r="AF44" s="79" t="b">
        <v>0</v>
      </c>
      <c r="AG44" s="79" t="s">
        <v>1553</v>
      </c>
      <c r="AH44" s="79"/>
      <c r="AI44" s="85" t="s">
        <v>1504</v>
      </c>
      <c r="AJ44" s="79" t="b">
        <v>0</v>
      </c>
      <c r="AK44" s="79">
        <v>8</v>
      </c>
      <c r="AL44" s="85" t="s">
        <v>1220</v>
      </c>
      <c r="AM44" s="79" t="s">
        <v>1564</v>
      </c>
      <c r="AN44" s="79" t="b">
        <v>0</v>
      </c>
      <c r="AO44" s="85" t="s">
        <v>1220</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249</v>
      </c>
      <c r="B45" s="64" t="s">
        <v>249</v>
      </c>
      <c r="C45" s="65"/>
      <c r="D45" s="66"/>
      <c r="E45" s="67"/>
      <c r="F45" s="68"/>
      <c r="G45" s="65"/>
      <c r="H45" s="69"/>
      <c r="I45" s="70"/>
      <c r="J45" s="70"/>
      <c r="K45" s="34" t="s">
        <v>65</v>
      </c>
      <c r="L45" s="77">
        <v>87</v>
      </c>
      <c r="M45" s="77"/>
      <c r="N45" s="72"/>
      <c r="O45" s="79" t="s">
        <v>176</v>
      </c>
      <c r="P45" s="81">
        <v>43623.33336805556</v>
      </c>
      <c r="Q45" s="79" t="s">
        <v>373</v>
      </c>
      <c r="R45" s="82" t="s">
        <v>607</v>
      </c>
      <c r="S45" s="79" t="s">
        <v>689</v>
      </c>
      <c r="T45" s="79" t="s">
        <v>723</v>
      </c>
      <c r="U45" s="82" t="s">
        <v>790</v>
      </c>
      <c r="V45" s="82" t="s">
        <v>790</v>
      </c>
      <c r="W45" s="81">
        <v>43623.33336805556</v>
      </c>
      <c r="X45" s="82" t="s">
        <v>957</v>
      </c>
      <c r="Y45" s="79"/>
      <c r="Z45" s="79"/>
      <c r="AA45" s="85" t="s">
        <v>1233</v>
      </c>
      <c r="AB45" s="79"/>
      <c r="AC45" s="79" t="b">
        <v>0</v>
      </c>
      <c r="AD45" s="79">
        <v>0</v>
      </c>
      <c r="AE45" s="85" t="s">
        <v>1504</v>
      </c>
      <c r="AF45" s="79" t="b">
        <v>0</v>
      </c>
      <c r="AG45" s="79" t="s">
        <v>1555</v>
      </c>
      <c r="AH45" s="79"/>
      <c r="AI45" s="85" t="s">
        <v>1504</v>
      </c>
      <c r="AJ45" s="79" t="b">
        <v>0</v>
      </c>
      <c r="AK45" s="79">
        <v>0</v>
      </c>
      <c r="AL45" s="85" t="s">
        <v>1504</v>
      </c>
      <c r="AM45" s="79" t="s">
        <v>1572</v>
      </c>
      <c r="AN45" s="79" t="b">
        <v>0</v>
      </c>
      <c r="AO45" s="85" t="s">
        <v>1233</v>
      </c>
      <c r="AP45" s="79" t="s">
        <v>176</v>
      </c>
      <c r="AQ45" s="79">
        <v>0</v>
      </c>
      <c r="AR45" s="79">
        <v>0</v>
      </c>
      <c r="AS45" s="79"/>
      <c r="AT45" s="79"/>
      <c r="AU45" s="79"/>
      <c r="AV45" s="79"/>
      <c r="AW45" s="79"/>
      <c r="AX45" s="79"/>
      <c r="AY45" s="79"/>
      <c r="AZ45" s="79"/>
      <c r="BA45">
        <v>1</v>
      </c>
      <c r="BB45" s="78" t="str">
        <f>REPLACE(INDEX(GroupVertices[Group],MATCH(Edges24[[#This Row],[Vertex 1]],GroupVertices[Vertex],0)),1,1,"")</f>
        <v>5</v>
      </c>
      <c r="BC45" s="78" t="str">
        <f>REPLACE(INDEX(GroupVertices[Group],MATCH(Edges24[[#This Row],[Vertex 2]],GroupVertices[Vertex],0)),1,1,"")</f>
        <v>5</v>
      </c>
      <c r="BD45" s="48">
        <v>0</v>
      </c>
      <c r="BE45" s="49">
        <v>0</v>
      </c>
      <c r="BF45" s="48">
        <v>1</v>
      </c>
      <c r="BG45" s="49">
        <v>2.380952380952381</v>
      </c>
      <c r="BH45" s="48">
        <v>0</v>
      </c>
      <c r="BI45" s="49">
        <v>0</v>
      </c>
      <c r="BJ45" s="48">
        <v>41</v>
      </c>
      <c r="BK45" s="49">
        <v>97.61904761904762</v>
      </c>
      <c r="BL45" s="48">
        <v>42</v>
      </c>
    </row>
    <row r="46" spans="1:64" ht="15">
      <c r="A46" s="64" t="s">
        <v>250</v>
      </c>
      <c r="B46" s="64" t="s">
        <v>317</v>
      </c>
      <c r="C46" s="65"/>
      <c r="D46" s="66"/>
      <c r="E46" s="67"/>
      <c r="F46" s="68"/>
      <c r="G46" s="65"/>
      <c r="H46" s="69"/>
      <c r="I46" s="70"/>
      <c r="J46" s="70"/>
      <c r="K46" s="34" t="s">
        <v>65</v>
      </c>
      <c r="L46" s="77">
        <v>88</v>
      </c>
      <c r="M46" s="77"/>
      <c r="N46" s="72"/>
      <c r="O46" s="79" t="s">
        <v>349</v>
      </c>
      <c r="P46" s="81">
        <v>43623.54554398148</v>
      </c>
      <c r="Q46" s="79" t="s">
        <v>374</v>
      </c>
      <c r="R46" s="79"/>
      <c r="S46" s="79"/>
      <c r="T46" s="79"/>
      <c r="U46" s="79"/>
      <c r="V46" s="82" t="s">
        <v>879</v>
      </c>
      <c r="W46" s="81">
        <v>43623.54554398148</v>
      </c>
      <c r="X46" s="82" t="s">
        <v>958</v>
      </c>
      <c r="Y46" s="79"/>
      <c r="Z46" s="79"/>
      <c r="AA46" s="85" t="s">
        <v>1234</v>
      </c>
      <c r="AB46" s="85" t="s">
        <v>1471</v>
      </c>
      <c r="AC46" s="79" t="b">
        <v>0</v>
      </c>
      <c r="AD46" s="79">
        <v>1</v>
      </c>
      <c r="AE46" s="85" t="s">
        <v>1510</v>
      </c>
      <c r="AF46" s="79" t="b">
        <v>0</v>
      </c>
      <c r="AG46" s="79" t="s">
        <v>1553</v>
      </c>
      <c r="AH46" s="79"/>
      <c r="AI46" s="85" t="s">
        <v>1504</v>
      </c>
      <c r="AJ46" s="79" t="b">
        <v>0</v>
      </c>
      <c r="AK46" s="79">
        <v>0</v>
      </c>
      <c r="AL46" s="85" t="s">
        <v>1504</v>
      </c>
      <c r="AM46" s="79" t="s">
        <v>1566</v>
      </c>
      <c r="AN46" s="79" t="b">
        <v>0</v>
      </c>
      <c r="AO46" s="85" t="s">
        <v>1471</v>
      </c>
      <c r="AP46" s="79" t="s">
        <v>176</v>
      </c>
      <c r="AQ46" s="79">
        <v>0</v>
      </c>
      <c r="AR46" s="79">
        <v>0</v>
      </c>
      <c r="AS46" s="79"/>
      <c r="AT46" s="79"/>
      <c r="AU46" s="79"/>
      <c r="AV46" s="79"/>
      <c r="AW46" s="79"/>
      <c r="AX46" s="79"/>
      <c r="AY46" s="79"/>
      <c r="AZ46" s="79"/>
      <c r="BA46">
        <v>1</v>
      </c>
      <c r="BB46" s="78" t="str">
        <f>REPLACE(INDEX(GroupVertices[Group],MATCH(Edges24[[#This Row],[Vertex 1]],GroupVertices[Vertex],0)),1,1,"")</f>
        <v>11</v>
      </c>
      <c r="BC46" s="78" t="str">
        <f>REPLACE(INDEX(GroupVertices[Group],MATCH(Edges24[[#This Row],[Vertex 2]],GroupVertices[Vertex],0)),1,1,"")</f>
        <v>11</v>
      </c>
      <c r="BD46" s="48"/>
      <c r="BE46" s="49"/>
      <c r="BF46" s="48"/>
      <c r="BG46" s="49"/>
      <c r="BH46" s="48"/>
      <c r="BI46" s="49"/>
      <c r="BJ46" s="48"/>
      <c r="BK46" s="49"/>
      <c r="BL46" s="48"/>
    </row>
    <row r="47" spans="1:64" ht="15">
      <c r="A47" s="64" t="s">
        <v>251</v>
      </c>
      <c r="B47" s="64" t="s">
        <v>319</v>
      </c>
      <c r="C47" s="65"/>
      <c r="D47" s="66"/>
      <c r="E47" s="67"/>
      <c r="F47" s="68"/>
      <c r="G47" s="65"/>
      <c r="H47" s="69"/>
      <c r="I47" s="70"/>
      <c r="J47" s="70"/>
      <c r="K47" s="34" t="s">
        <v>65</v>
      </c>
      <c r="L47" s="77">
        <v>90</v>
      </c>
      <c r="M47" s="77"/>
      <c r="N47" s="72"/>
      <c r="O47" s="79" t="s">
        <v>350</v>
      </c>
      <c r="P47" s="81">
        <v>43624.34788194444</v>
      </c>
      <c r="Q47" s="79" t="s">
        <v>375</v>
      </c>
      <c r="R47" s="79"/>
      <c r="S47" s="79"/>
      <c r="T47" s="79"/>
      <c r="U47" s="79"/>
      <c r="V47" s="82" t="s">
        <v>880</v>
      </c>
      <c r="W47" s="81">
        <v>43624.34788194444</v>
      </c>
      <c r="X47" s="82" t="s">
        <v>959</v>
      </c>
      <c r="Y47" s="79"/>
      <c r="Z47" s="79"/>
      <c r="AA47" s="85" t="s">
        <v>1235</v>
      </c>
      <c r="AB47" s="85" t="s">
        <v>1472</v>
      </c>
      <c r="AC47" s="79" t="b">
        <v>0</v>
      </c>
      <c r="AD47" s="79">
        <v>0</v>
      </c>
      <c r="AE47" s="85" t="s">
        <v>1511</v>
      </c>
      <c r="AF47" s="79" t="b">
        <v>0</v>
      </c>
      <c r="AG47" s="79" t="s">
        <v>1553</v>
      </c>
      <c r="AH47" s="79"/>
      <c r="AI47" s="85" t="s">
        <v>1504</v>
      </c>
      <c r="AJ47" s="79" t="b">
        <v>0</v>
      </c>
      <c r="AK47" s="79">
        <v>0</v>
      </c>
      <c r="AL47" s="85" t="s">
        <v>1504</v>
      </c>
      <c r="AM47" s="79" t="s">
        <v>1566</v>
      </c>
      <c r="AN47" s="79" t="b">
        <v>0</v>
      </c>
      <c r="AO47" s="85" t="s">
        <v>1472</v>
      </c>
      <c r="AP47" s="79" t="s">
        <v>176</v>
      </c>
      <c r="AQ47" s="79">
        <v>0</v>
      </c>
      <c r="AR47" s="79">
        <v>0</v>
      </c>
      <c r="AS47" s="79"/>
      <c r="AT47" s="79"/>
      <c r="AU47" s="79"/>
      <c r="AV47" s="79"/>
      <c r="AW47" s="79"/>
      <c r="AX47" s="79"/>
      <c r="AY47" s="79"/>
      <c r="AZ47" s="79"/>
      <c r="BA47">
        <v>1</v>
      </c>
      <c r="BB47" s="78" t="str">
        <f>REPLACE(INDEX(GroupVertices[Group],MATCH(Edges24[[#This Row],[Vertex 1]],GroupVertices[Vertex],0)),1,1,"")</f>
        <v>14</v>
      </c>
      <c r="BC47" s="78" t="str">
        <f>REPLACE(INDEX(GroupVertices[Group],MATCH(Edges24[[#This Row],[Vertex 2]],GroupVertices[Vertex],0)),1,1,"")</f>
        <v>14</v>
      </c>
      <c r="BD47" s="48">
        <v>0</v>
      </c>
      <c r="BE47" s="49">
        <v>0</v>
      </c>
      <c r="BF47" s="48">
        <v>1</v>
      </c>
      <c r="BG47" s="49">
        <v>2.127659574468085</v>
      </c>
      <c r="BH47" s="48">
        <v>0</v>
      </c>
      <c r="BI47" s="49">
        <v>0</v>
      </c>
      <c r="BJ47" s="48">
        <v>46</v>
      </c>
      <c r="BK47" s="49">
        <v>97.87234042553192</v>
      </c>
      <c r="BL47" s="48">
        <v>47</v>
      </c>
    </row>
    <row r="48" spans="1:64" ht="15">
      <c r="A48" s="64" t="s">
        <v>252</v>
      </c>
      <c r="B48" s="64" t="s">
        <v>261</v>
      </c>
      <c r="C48" s="65"/>
      <c r="D48" s="66"/>
      <c r="E48" s="67"/>
      <c r="F48" s="68"/>
      <c r="G48" s="65"/>
      <c r="H48" s="69"/>
      <c r="I48" s="70"/>
      <c r="J48" s="70"/>
      <c r="K48" s="34" t="s">
        <v>65</v>
      </c>
      <c r="L48" s="77">
        <v>91</v>
      </c>
      <c r="M48" s="77"/>
      <c r="N48" s="72"/>
      <c r="O48" s="79" t="s">
        <v>349</v>
      </c>
      <c r="P48" s="81">
        <v>43625.66899305556</v>
      </c>
      <c r="Q48" s="79" t="s">
        <v>376</v>
      </c>
      <c r="R48" s="79"/>
      <c r="S48" s="79"/>
      <c r="T48" s="79"/>
      <c r="U48" s="79"/>
      <c r="V48" s="82" t="s">
        <v>881</v>
      </c>
      <c r="W48" s="81">
        <v>43625.66899305556</v>
      </c>
      <c r="X48" s="82" t="s">
        <v>960</v>
      </c>
      <c r="Y48" s="79"/>
      <c r="Z48" s="79"/>
      <c r="AA48" s="85" t="s">
        <v>1236</v>
      </c>
      <c r="AB48" s="79"/>
      <c r="AC48" s="79" t="b">
        <v>0</v>
      </c>
      <c r="AD48" s="79">
        <v>0</v>
      </c>
      <c r="AE48" s="85" t="s">
        <v>1504</v>
      </c>
      <c r="AF48" s="79" t="b">
        <v>0</v>
      </c>
      <c r="AG48" s="79" t="s">
        <v>1555</v>
      </c>
      <c r="AH48" s="79"/>
      <c r="AI48" s="85" t="s">
        <v>1504</v>
      </c>
      <c r="AJ48" s="79" t="b">
        <v>0</v>
      </c>
      <c r="AK48" s="79">
        <v>3</v>
      </c>
      <c r="AL48" s="85" t="s">
        <v>1262</v>
      </c>
      <c r="AM48" s="79" t="s">
        <v>1570</v>
      </c>
      <c r="AN48" s="79" t="b">
        <v>0</v>
      </c>
      <c r="AO48" s="85" t="s">
        <v>1262</v>
      </c>
      <c r="AP48" s="79" t="s">
        <v>176</v>
      </c>
      <c r="AQ48" s="79">
        <v>0</v>
      </c>
      <c r="AR48" s="79">
        <v>0</v>
      </c>
      <c r="AS48" s="79"/>
      <c r="AT48" s="79"/>
      <c r="AU48" s="79"/>
      <c r="AV48" s="79"/>
      <c r="AW48" s="79"/>
      <c r="AX48" s="79"/>
      <c r="AY48" s="79"/>
      <c r="AZ48" s="79"/>
      <c r="BA48">
        <v>1</v>
      </c>
      <c r="BB48" s="78" t="str">
        <f>REPLACE(INDEX(GroupVertices[Group],MATCH(Edges24[[#This Row],[Vertex 1]],GroupVertices[Vertex],0)),1,1,"")</f>
        <v>13</v>
      </c>
      <c r="BC48" s="78" t="str">
        <f>REPLACE(INDEX(GroupVertices[Group],MATCH(Edges24[[#This Row],[Vertex 2]],GroupVertices[Vertex],0)),1,1,"")</f>
        <v>13</v>
      </c>
      <c r="BD48" s="48">
        <v>0</v>
      </c>
      <c r="BE48" s="49">
        <v>0</v>
      </c>
      <c r="BF48" s="48">
        <v>1</v>
      </c>
      <c r="BG48" s="49">
        <v>4.545454545454546</v>
      </c>
      <c r="BH48" s="48">
        <v>0</v>
      </c>
      <c r="BI48" s="49">
        <v>0</v>
      </c>
      <c r="BJ48" s="48">
        <v>21</v>
      </c>
      <c r="BK48" s="49">
        <v>95.45454545454545</v>
      </c>
      <c r="BL48" s="48">
        <v>22</v>
      </c>
    </row>
    <row r="49" spans="1:64" ht="15">
      <c r="A49" s="64" t="s">
        <v>253</v>
      </c>
      <c r="B49" s="64" t="s">
        <v>268</v>
      </c>
      <c r="C49" s="65"/>
      <c r="D49" s="66"/>
      <c r="E49" s="67"/>
      <c r="F49" s="68"/>
      <c r="G49" s="65"/>
      <c r="H49" s="69"/>
      <c r="I49" s="70"/>
      <c r="J49" s="70"/>
      <c r="K49" s="34" t="s">
        <v>65</v>
      </c>
      <c r="L49" s="77">
        <v>92</v>
      </c>
      <c r="M49" s="77"/>
      <c r="N49" s="72"/>
      <c r="O49" s="79" t="s">
        <v>349</v>
      </c>
      <c r="P49" s="81">
        <v>43626.9768287037</v>
      </c>
      <c r="Q49" s="79" t="s">
        <v>377</v>
      </c>
      <c r="R49" s="79"/>
      <c r="S49" s="79"/>
      <c r="T49" s="79"/>
      <c r="U49" s="79"/>
      <c r="V49" s="82" t="s">
        <v>882</v>
      </c>
      <c r="W49" s="81">
        <v>43626.9768287037</v>
      </c>
      <c r="X49" s="82" t="s">
        <v>961</v>
      </c>
      <c r="Y49" s="79"/>
      <c r="Z49" s="79"/>
      <c r="AA49" s="85" t="s">
        <v>1237</v>
      </c>
      <c r="AB49" s="85" t="s">
        <v>1404</v>
      </c>
      <c r="AC49" s="79" t="b">
        <v>0</v>
      </c>
      <c r="AD49" s="79">
        <v>0</v>
      </c>
      <c r="AE49" s="85" t="s">
        <v>1512</v>
      </c>
      <c r="AF49" s="79" t="b">
        <v>0</v>
      </c>
      <c r="AG49" s="79" t="s">
        <v>1553</v>
      </c>
      <c r="AH49" s="79"/>
      <c r="AI49" s="85" t="s">
        <v>1504</v>
      </c>
      <c r="AJ49" s="79" t="b">
        <v>0</v>
      </c>
      <c r="AK49" s="79">
        <v>0</v>
      </c>
      <c r="AL49" s="85" t="s">
        <v>1504</v>
      </c>
      <c r="AM49" s="79" t="s">
        <v>1567</v>
      </c>
      <c r="AN49" s="79" t="b">
        <v>0</v>
      </c>
      <c r="AO49" s="85" t="s">
        <v>1404</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254</v>
      </c>
      <c r="B50" s="64" t="s">
        <v>254</v>
      </c>
      <c r="C50" s="65"/>
      <c r="D50" s="66"/>
      <c r="E50" s="67"/>
      <c r="F50" s="68"/>
      <c r="G50" s="65"/>
      <c r="H50" s="69"/>
      <c r="I50" s="70"/>
      <c r="J50" s="70"/>
      <c r="K50" s="34" t="s">
        <v>65</v>
      </c>
      <c r="L50" s="77">
        <v>94</v>
      </c>
      <c r="M50" s="77"/>
      <c r="N50" s="72"/>
      <c r="O50" s="79" t="s">
        <v>176</v>
      </c>
      <c r="P50" s="81">
        <v>43627.70539351852</v>
      </c>
      <c r="Q50" s="79" t="s">
        <v>378</v>
      </c>
      <c r="R50" s="82" t="s">
        <v>608</v>
      </c>
      <c r="S50" s="79" t="s">
        <v>690</v>
      </c>
      <c r="T50" s="79" t="s">
        <v>724</v>
      </c>
      <c r="U50" s="79"/>
      <c r="V50" s="82" t="s">
        <v>883</v>
      </c>
      <c r="W50" s="81">
        <v>43627.70539351852</v>
      </c>
      <c r="X50" s="82" t="s">
        <v>962</v>
      </c>
      <c r="Y50" s="79"/>
      <c r="Z50" s="79"/>
      <c r="AA50" s="85" t="s">
        <v>1238</v>
      </c>
      <c r="AB50" s="79"/>
      <c r="AC50" s="79" t="b">
        <v>0</v>
      </c>
      <c r="AD50" s="79">
        <v>0</v>
      </c>
      <c r="AE50" s="85" t="s">
        <v>1504</v>
      </c>
      <c r="AF50" s="79" t="b">
        <v>0</v>
      </c>
      <c r="AG50" s="79" t="s">
        <v>1553</v>
      </c>
      <c r="AH50" s="79"/>
      <c r="AI50" s="85" t="s">
        <v>1504</v>
      </c>
      <c r="AJ50" s="79" t="b">
        <v>0</v>
      </c>
      <c r="AK50" s="79">
        <v>0</v>
      </c>
      <c r="AL50" s="85" t="s">
        <v>1504</v>
      </c>
      <c r="AM50" s="79" t="s">
        <v>1573</v>
      </c>
      <c r="AN50" s="79" t="b">
        <v>0</v>
      </c>
      <c r="AO50" s="85" t="s">
        <v>1238</v>
      </c>
      <c r="AP50" s="79" t="s">
        <v>176</v>
      </c>
      <c r="AQ50" s="79">
        <v>0</v>
      </c>
      <c r="AR50" s="79">
        <v>0</v>
      </c>
      <c r="AS50" s="79"/>
      <c r="AT50" s="79"/>
      <c r="AU50" s="79"/>
      <c r="AV50" s="79"/>
      <c r="AW50" s="79"/>
      <c r="AX50" s="79"/>
      <c r="AY50" s="79"/>
      <c r="AZ50" s="79"/>
      <c r="BA50">
        <v>1</v>
      </c>
      <c r="BB50" s="78" t="str">
        <f>REPLACE(INDEX(GroupVertices[Group],MATCH(Edges24[[#This Row],[Vertex 1]],GroupVertices[Vertex],0)),1,1,"")</f>
        <v>5</v>
      </c>
      <c r="BC50" s="78" t="str">
        <f>REPLACE(INDEX(GroupVertices[Group],MATCH(Edges24[[#This Row],[Vertex 2]],GroupVertices[Vertex],0)),1,1,"")</f>
        <v>5</v>
      </c>
      <c r="BD50" s="48">
        <v>2</v>
      </c>
      <c r="BE50" s="49">
        <v>7.6923076923076925</v>
      </c>
      <c r="BF50" s="48">
        <v>0</v>
      </c>
      <c r="BG50" s="49">
        <v>0</v>
      </c>
      <c r="BH50" s="48">
        <v>0</v>
      </c>
      <c r="BI50" s="49">
        <v>0</v>
      </c>
      <c r="BJ50" s="48">
        <v>24</v>
      </c>
      <c r="BK50" s="49">
        <v>92.3076923076923</v>
      </c>
      <c r="BL50" s="48">
        <v>26</v>
      </c>
    </row>
    <row r="51" spans="1:64" ht="15">
      <c r="A51" s="64" t="s">
        <v>255</v>
      </c>
      <c r="B51" s="64" t="s">
        <v>255</v>
      </c>
      <c r="C51" s="65"/>
      <c r="D51" s="66"/>
      <c r="E51" s="67"/>
      <c r="F51" s="68"/>
      <c r="G51" s="65"/>
      <c r="H51" s="69"/>
      <c r="I51" s="70"/>
      <c r="J51" s="70"/>
      <c r="K51" s="34" t="s">
        <v>65</v>
      </c>
      <c r="L51" s="77">
        <v>95</v>
      </c>
      <c r="M51" s="77"/>
      <c r="N51" s="72"/>
      <c r="O51" s="79" t="s">
        <v>176</v>
      </c>
      <c r="P51" s="81">
        <v>43628.67135416667</v>
      </c>
      <c r="Q51" s="79" t="s">
        <v>379</v>
      </c>
      <c r="R51" s="82" t="s">
        <v>609</v>
      </c>
      <c r="S51" s="79" t="s">
        <v>686</v>
      </c>
      <c r="T51" s="79" t="s">
        <v>725</v>
      </c>
      <c r="U51" s="79"/>
      <c r="V51" s="82" t="s">
        <v>884</v>
      </c>
      <c r="W51" s="81">
        <v>43628.67135416667</v>
      </c>
      <c r="X51" s="82" t="s">
        <v>963</v>
      </c>
      <c r="Y51" s="79"/>
      <c r="Z51" s="79"/>
      <c r="AA51" s="85" t="s">
        <v>1239</v>
      </c>
      <c r="AB51" s="79"/>
      <c r="AC51" s="79" t="b">
        <v>0</v>
      </c>
      <c r="AD51" s="79">
        <v>0</v>
      </c>
      <c r="AE51" s="85" t="s">
        <v>1504</v>
      </c>
      <c r="AF51" s="79" t="b">
        <v>0</v>
      </c>
      <c r="AG51" s="79" t="s">
        <v>1555</v>
      </c>
      <c r="AH51" s="79"/>
      <c r="AI51" s="85" t="s">
        <v>1504</v>
      </c>
      <c r="AJ51" s="79" t="b">
        <v>0</v>
      </c>
      <c r="AK51" s="79">
        <v>0</v>
      </c>
      <c r="AL51" s="85" t="s">
        <v>1504</v>
      </c>
      <c r="AM51" s="79" t="s">
        <v>1571</v>
      </c>
      <c r="AN51" s="79" t="b">
        <v>0</v>
      </c>
      <c r="AO51" s="85" t="s">
        <v>1239</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0</v>
      </c>
      <c r="BE51" s="49">
        <v>0</v>
      </c>
      <c r="BF51" s="48">
        <v>0</v>
      </c>
      <c r="BG51" s="49">
        <v>0</v>
      </c>
      <c r="BH51" s="48">
        <v>0</v>
      </c>
      <c r="BI51" s="49">
        <v>0</v>
      </c>
      <c r="BJ51" s="48">
        <v>23</v>
      </c>
      <c r="BK51" s="49">
        <v>100</v>
      </c>
      <c r="BL51" s="48">
        <v>23</v>
      </c>
    </row>
    <row r="52" spans="1:64" ht="15">
      <c r="A52" s="64" t="s">
        <v>256</v>
      </c>
      <c r="B52" s="64" t="s">
        <v>320</v>
      </c>
      <c r="C52" s="65"/>
      <c r="D52" s="66"/>
      <c r="E52" s="67"/>
      <c r="F52" s="68"/>
      <c r="G52" s="65"/>
      <c r="H52" s="69"/>
      <c r="I52" s="70"/>
      <c r="J52" s="70"/>
      <c r="K52" s="34" t="s">
        <v>65</v>
      </c>
      <c r="L52" s="77">
        <v>96</v>
      </c>
      <c r="M52" s="77"/>
      <c r="N52" s="72"/>
      <c r="O52" s="79" t="s">
        <v>349</v>
      </c>
      <c r="P52" s="81">
        <v>43614.779699074075</v>
      </c>
      <c r="Q52" s="79" t="s">
        <v>380</v>
      </c>
      <c r="R52" s="82" t="s">
        <v>610</v>
      </c>
      <c r="S52" s="79" t="s">
        <v>686</v>
      </c>
      <c r="T52" s="79" t="s">
        <v>726</v>
      </c>
      <c r="U52" s="79"/>
      <c r="V52" s="82" t="s">
        <v>885</v>
      </c>
      <c r="W52" s="81">
        <v>43614.779699074075</v>
      </c>
      <c r="X52" s="82" t="s">
        <v>964</v>
      </c>
      <c r="Y52" s="79"/>
      <c r="Z52" s="79"/>
      <c r="AA52" s="85" t="s">
        <v>1240</v>
      </c>
      <c r="AB52" s="79"/>
      <c r="AC52" s="79" t="b">
        <v>0</v>
      </c>
      <c r="AD52" s="79">
        <v>1</v>
      </c>
      <c r="AE52" s="85" t="s">
        <v>1513</v>
      </c>
      <c r="AF52" s="79" t="b">
        <v>0</v>
      </c>
      <c r="AG52" s="79" t="s">
        <v>1556</v>
      </c>
      <c r="AH52" s="79"/>
      <c r="AI52" s="85" t="s">
        <v>1504</v>
      </c>
      <c r="AJ52" s="79" t="b">
        <v>0</v>
      </c>
      <c r="AK52" s="79">
        <v>0</v>
      </c>
      <c r="AL52" s="85" t="s">
        <v>1504</v>
      </c>
      <c r="AM52" s="79" t="s">
        <v>1571</v>
      </c>
      <c r="AN52" s="79" t="b">
        <v>0</v>
      </c>
      <c r="AO52" s="85" t="s">
        <v>1240</v>
      </c>
      <c r="AP52" s="79" t="s">
        <v>176</v>
      </c>
      <c r="AQ52" s="79">
        <v>0</v>
      </c>
      <c r="AR52" s="79">
        <v>0</v>
      </c>
      <c r="AS52" s="79"/>
      <c r="AT52" s="79"/>
      <c r="AU52" s="79"/>
      <c r="AV52" s="79"/>
      <c r="AW52" s="79"/>
      <c r="AX52" s="79"/>
      <c r="AY52" s="79"/>
      <c r="AZ52" s="79"/>
      <c r="BA52">
        <v>1</v>
      </c>
      <c r="BB52" s="78" t="str">
        <f>REPLACE(INDEX(GroupVertices[Group],MATCH(Edges24[[#This Row],[Vertex 1]],GroupVertices[Vertex],0)),1,1,"")</f>
        <v>10</v>
      </c>
      <c r="BC52" s="78" t="str">
        <f>REPLACE(INDEX(GroupVertices[Group],MATCH(Edges24[[#This Row],[Vertex 2]],GroupVertices[Vertex],0)),1,1,"")</f>
        <v>10</v>
      </c>
      <c r="BD52" s="48"/>
      <c r="BE52" s="49"/>
      <c r="BF52" s="48"/>
      <c r="BG52" s="49"/>
      <c r="BH52" s="48"/>
      <c r="BI52" s="49"/>
      <c r="BJ52" s="48"/>
      <c r="BK52" s="49"/>
      <c r="BL52" s="48"/>
    </row>
    <row r="53" spans="1:64" ht="15">
      <c r="A53" s="64" t="s">
        <v>257</v>
      </c>
      <c r="B53" s="64" t="s">
        <v>257</v>
      </c>
      <c r="C53" s="65"/>
      <c r="D53" s="66"/>
      <c r="E53" s="67"/>
      <c r="F53" s="68"/>
      <c r="G53" s="65"/>
      <c r="H53" s="69"/>
      <c r="I53" s="70"/>
      <c r="J53" s="70"/>
      <c r="K53" s="34" t="s">
        <v>65</v>
      </c>
      <c r="L53" s="77">
        <v>98</v>
      </c>
      <c r="M53" s="77"/>
      <c r="N53" s="72"/>
      <c r="O53" s="79" t="s">
        <v>176</v>
      </c>
      <c r="P53" s="81">
        <v>43629.11822916667</v>
      </c>
      <c r="Q53" s="79" t="s">
        <v>381</v>
      </c>
      <c r="R53" s="79" t="s">
        <v>611</v>
      </c>
      <c r="S53" s="79" t="s">
        <v>691</v>
      </c>
      <c r="T53" s="79" t="s">
        <v>727</v>
      </c>
      <c r="U53" s="82" t="s">
        <v>791</v>
      </c>
      <c r="V53" s="82" t="s">
        <v>791</v>
      </c>
      <c r="W53" s="81">
        <v>43629.11822916667</v>
      </c>
      <c r="X53" s="82" t="s">
        <v>965</v>
      </c>
      <c r="Y53" s="79"/>
      <c r="Z53" s="79"/>
      <c r="AA53" s="85" t="s">
        <v>1241</v>
      </c>
      <c r="AB53" s="79"/>
      <c r="AC53" s="79" t="b">
        <v>0</v>
      </c>
      <c r="AD53" s="79">
        <v>0</v>
      </c>
      <c r="AE53" s="85" t="s">
        <v>1504</v>
      </c>
      <c r="AF53" s="79" t="b">
        <v>0</v>
      </c>
      <c r="AG53" s="79" t="s">
        <v>1557</v>
      </c>
      <c r="AH53" s="79"/>
      <c r="AI53" s="85" t="s">
        <v>1504</v>
      </c>
      <c r="AJ53" s="79" t="b">
        <v>0</v>
      </c>
      <c r="AK53" s="79">
        <v>0</v>
      </c>
      <c r="AL53" s="85" t="s">
        <v>1504</v>
      </c>
      <c r="AM53" s="79" t="s">
        <v>1574</v>
      </c>
      <c r="AN53" s="79" t="b">
        <v>0</v>
      </c>
      <c r="AO53" s="85" t="s">
        <v>1241</v>
      </c>
      <c r="AP53" s="79" t="s">
        <v>176</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0</v>
      </c>
      <c r="BE53" s="49">
        <v>0</v>
      </c>
      <c r="BF53" s="48">
        <v>0</v>
      </c>
      <c r="BG53" s="49">
        <v>0</v>
      </c>
      <c r="BH53" s="48">
        <v>0</v>
      </c>
      <c r="BI53" s="49">
        <v>0</v>
      </c>
      <c r="BJ53" s="48">
        <v>18</v>
      </c>
      <c r="BK53" s="49">
        <v>100</v>
      </c>
      <c r="BL53" s="48">
        <v>18</v>
      </c>
    </row>
    <row r="54" spans="1:64" ht="15">
      <c r="A54" s="64" t="s">
        <v>258</v>
      </c>
      <c r="B54" s="64" t="s">
        <v>258</v>
      </c>
      <c r="C54" s="65"/>
      <c r="D54" s="66"/>
      <c r="E54" s="67"/>
      <c r="F54" s="68"/>
      <c r="G54" s="65"/>
      <c r="H54" s="69"/>
      <c r="I54" s="70"/>
      <c r="J54" s="70"/>
      <c r="K54" s="34" t="s">
        <v>65</v>
      </c>
      <c r="L54" s="77">
        <v>99</v>
      </c>
      <c r="M54" s="77"/>
      <c r="N54" s="72"/>
      <c r="O54" s="79" t="s">
        <v>176</v>
      </c>
      <c r="P54" s="81">
        <v>43629.43295138889</v>
      </c>
      <c r="Q54" s="79" t="s">
        <v>382</v>
      </c>
      <c r="R54" s="79"/>
      <c r="S54" s="79"/>
      <c r="T54" s="79" t="s">
        <v>728</v>
      </c>
      <c r="U54" s="79"/>
      <c r="V54" s="82" t="s">
        <v>886</v>
      </c>
      <c r="W54" s="81">
        <v>43629.43295138889</v>
      </c>
      <c r="X54" s="82" t="s">
        <v>966</v>
      </c>
      <c r="Y54" s="79"/>
      <c r="Z54" s="79"/>
      <c r="AA54" s="85" t="s">
        <v>1242</v>
      </c>
      <c r="AB54" s="79"/>
      <c r="AC54" s="79" t="b">
        <v>0</v>
      </c>
      <c r="AD54" s="79">
        <v>0</v>
      </c>
      <c r="AE54" s="85" t="s">
        <v>1504</v>
      </c>
      <c r="AF54" s="79" t="b">
        <v>0</v>
      </c>
      <c r="AG54" s="79" t="s">
        <v>1553</v>
      </c>
      <c r="AH54" s="79"/>
      <c r="AI54" s="85" t="s">
        <v>1504</v>
      </c>
      <c r="AJ54" s="79" t="b">
        <v>0</v>
      </c>
      <c r="AK54" s="79">
        <v>1</v>
      </c>
      <c r="AL54" s="85" t="s">
        <v>1504</v>
      </c>
      <c r="AM54" s="79" t="s">
        <v>1566</v>
      </c>
      <c r="AN54" s="79" t="b">
        <v>0</v>
      </c>
      <c r="AO54" s="85" t="s">
        <v>1242</v>
      </c>
      <c r="AP54" s="79" t="s">
        <v>176</v>
      </c>
      <c r="AQ54" s="79">
        <v>0</v>
      </c>
      <c r="AR54" s="79">
        <v>0</v>
      </c>
      <c r="AS54" s="79"/>
      <c r="AT54" s="79"/>
      <c r="AU54" s="79"/>
      <c r="AV54" s="79"/>
      <c r="AW54" s="79"/>
      <c r="AX54" s="79"/>
      <c r="AY54" s="79"/>
      <c r="AZ54" s="79"/>
      <c r="BA54">
        <v>2</v>
      </c>
      <c r="BB54" s="78" t="str">
        <f>REPLACE(INDEX(GroupVertices[Group],MATCH(Edges24[[#This Row],[Vertex 1]],GroupVertices[Vertex],0)),1,1,"")</f>
        <v>5</v>
      </c>
      <c r="BC54" s="78" t="str">
        <f>REPLACE(INDEX(GroupVertices[Group],MATCH(Edges24[[#This Row],[Vertex 2]],GroupVertices[Vertex],0)),1,1,"")</f>
        <v>5</v>
      </c>
      <c r="BD54" s="48">
        <v>1</v>
      </c>
      <c r="BE54" s="49">
        <v>8.333333333333334</v>
      </c>
      <c r="BF54" s="48">
        <v>0</v>
      </c>
      <c r="BG54" s="49">
        <v>0</v>
      </c>
      <c r="BH54" s="48">
        <v>0</v>
      </c>
      <c r="BI54" s="49">
        <v>0</v>
      </c>
      <c r="BJ54" s="48">
        <v>11</v>
      </c>
      <c r="BK54" s="49">
        <v>91.66666666666667</v>
      </c>
      <c r="BL54" s="48">
        <v>12</v>
      </c>
    </row>
    <row r="55" spans="1:64" ht="15">
      <c r="A55" s="64" t="s">
        <v>258</v>
      </c>
      <c r="B55" s="64" t="s">
        <v>258</v>
      </c>
      <c r="C55" s="65"/>
      <c r="D55" s="66"/>
      <c r="E55" s="67"/>
      <c r="F55" s="68"/>
      <c r="G55" s="65"/>
      <c r="H55" s="69"/>
      <c r="I55" s="70"/>
      <c r="J55" s="70"/>
      <c r="K55" s="34" t="s">
        <v>65</v>
      </c>
      <c r="L55" s="77">
        <v>100</v>
      </c>
      <c r="M55" s="77"/>
      <c r="N55" s="72"/>
      <c r="O55" s="79" t="s">
        <v>176</v>
      </c>
      <c r="P55" s="81">
        <v>43629.53015046296</v>
      </c>
      <c r="Q55" s="79" t="s">
        <v>383</v>
      </c>
      <c r="R55" s="79"/>
      <c r="S55" s="79"/>
      <c r="T55" s="79" t="s">
        <v>728</v>
      </c>
      <c r="U55" s="79"/>
      <c r="V55" s="82" t="s">
        <v>886</v>
      </c>
      <c r="W55" s="81">
        <v>43629.53015046296</v>
      </c>
      <c r="X55" s="82" t="s">
        <v>967</v>
      </c>
      <c r="Y55" s="79"/>
      <c r="Z55" s="79"/>
      <c r="AA55" s="85" t="s">
        <v>1243</v>
      </c>
      <c r="AB55" s="79"/>
      <c r="AC55" s="79" t="b">
        <v>0</v>
      </c>
      <c r="AD55" s="79">
        <v>0</v>
      </c>
      <c r="AE55" s="85" t="s">
        <v>1504</v>
      </c>
      <c r="AF55" s="79" t="b">
        <v>0</v>
      </c>
      <c r="AG55" s="79" t="s">
        <v>1553</v>
      </c>
      <c r="AH55" s="79"/>
      <c r="AI55" s="85" t="s">
        <v>1504</v>
      </c>
      <c r="AJ55" s="79" t="b">
        <v>0</v>
      </c>
      <c r="AK55" s="79">
        <v>1</v>
      </c>
      <c r="AL55" s="85" t="s">
        <v>1242</v>
      </c>
      <c r="AM55" s="79" t="s">
        <v>1566</v>
      </c>
      <c r="AN55" s="79" t="b">
        <v>0</v>
      </c>
      <c r="AO55" s="85" t="s">
        <v>1242</v>
      </c>
      <c r="AP55" s="79" t="s">
        <v>176</v>
      </c>
      <c r="AQ55" s="79">
        <v>0</v>
      </c>
      <c r="AR55" s="79">
        <v>0</v>
      </c>
      <c r="AS55" s="79"/>
      <c r="AT55" s="79"/>
      <c r="AU55" s="79"/>
      <c r="AV55" s="79"/>
      <c r="AW55" s="79"/>
      <c r="AX55" s="79"/>
      <c r="AY55" s="79"/>
      <c r="AZ55" s="79"/>
      <c r="BA55">
        <v>2</v>
      </c>
      <c r="BB55" s="78" t="str">
        <f>REPLACE(INDEX(GroupVertices[Group],MATCH(Edges24[[#This Row],[Vertex 1]],GroupVertices[Vertex],0)),1,1,"")</f>
        <v>5</v>
      </c>
      <c r="BC55" s="78" t="str">
        <f>REPLACE(INDEX(GroupVertices[Group],MATCH(Edges24[[#This Row],[Vertex 2]],GroupVertices[Vertex],0)),1,1,"")</f>
        <v>5</v>
      </c>
      <c r="BD55" s="48">
        <v>1</v>
      </c>
      <c r="BE55" s="49">
        <v>7.142857142857143</v>
      </c>
      <c r="BF55" s="48">
        <v>0</v>
      </c>
      <c r="BG55" s="49">
        <v>0</v>
      </c>
      <c r="BH55" s="48">
        <v>0</v>
      </c>
      <c r="BI55" s="49">
        <v>0</v>
      </c>
      <c r="BJ55" s="48">
        <v>13</v>
      </c>
      <c r="BK55" s="49">
        <v>92.85714285714286</v>
      </c>
      <c r="BL55" s="48">
        <v>14</v>
      </c>
    </row>
    <row r="56" spans="1:64" ht="15">
      <c r="A56" s="64" t="s">
        <v>259</v>
      </c>
      <c r="B56" s="64" t="s">
        <v>302</v>
      </c>
      <c r="C56" s="65"/>
      <c r="D56" s="66"/>
      <c r="E56" s="67"/>
      <c r="F56" s="68"/>
      <c r="G56" s="65"/>
      <c r="H56" s="69"/>
      <c r="I56" s="70"/>
      <c r="J56" s="70"/>
      <c r="K56" s="34" t="s">
        <v>65</v>
      </c>
      <c r="L56" s="77">
        <v>101</v>
      </c>
      <c r="M56" s="77"/>
      <c r="N56" s="72"/>
      <c r="O56" s="79" t="s">
        <v>349</v>
      </c>
      <c r="P56" s="81">
        <v>43615.067777777775</v>
      </c>
      <c r="Q56" s="79" t="s">
        <v>384</v>
      </c>
      <c r="R56" s="82" t="s">
        <v>612</v>
      </c>
      <c r="S56" s="79" t="s">
        <v>683</v>
      </c>
      <c r="T56" s="79" t="s">
        <v>718</v>
      </c>
      <c r="U56" s="79"/>
      <c r="V56" s="82" t="s">
        <v>887</v>
      </c>
      <c r="W56" s="81">
        <v>43615.067777777775</v>
      </c>
      <c r="X56" s="82" t="s">
        <v>968</v>
      </c>
      <c r="Y56" s="79"/>
      <c r="Z56" s="79"/>
      <c r="AA56" s="85" t="s">
        <v>1244</v>
      </c>
      <c r="AB56" s="79"/>
      <c r="AC56" s="79" t="b">
        <v>0</v>
      </c>
      <c r="AD56" s="79">
        <v>0</v>
      </c>
      <c r="AE56" s="85" t="s">
        <v>1504</v>
      </c>
      <c r="AF56" s="79" t="b">
        <v>0</v>
      </c>
      <c r="AG56" s="79" t="s">
        <v>1553</v>
      </c>
      <c r="AH56" s="79"/>
      <c r="AI56" s="85" t="s">
        <v>1504</v>
      </c>
      <c r="AJ56" s="79" t="b">
        <v>0</v>
      </c>
      <c r="AK56" s="79">
        <v>0</v>
      </c>
      <c r="AL56" s="85" t="s">
        <v>1504</v>
      </c>
      <c r="AM56" s="79" t="s">
        <v>1567</v>
      </c>
      <c r="AN56" s="79" t="b">
        <v>0</v>
      </c>
      <c r="AO56" s="85" t="s">
        <v>1244</v>
      </c>
      <c r="AP56" s="79" t="s">
        <v>176</v>
      </c>
      <c r="AQ56" s="79">
        <v>0</v>
      </c>
      <c r="AR56" s="79">
        <v>0</v>
      </c>
      <c r="AS56" s="79"/>
      <c r="AT56" s="79"/>
      <c r="AU56" s="79"/>
      <c r="AV56" s="79"/>
      <c r="AW56" s="79"/>
      <c r="AX56" s="79"/>
      <c r="AY56" s="79"/>
      <c r="AZ56" s="79"/>
      <c r="BA56">
        <v>17</v>
      </c>
      <c r="BB56" s="78" t="str">
        <f>REPLACE(INDEX(GroupVertices[Group],MATCH(Edges24[[#This Row],[Vertex 1]],GroupVertices[Vertex],0)),1,1,"")</f>
        <v>6</v>
      </c>
      <c r="BC56" s="78" t="str">
        <f>REPLACE(INDEX(GroupVertices[Group],MATCH(Edges24[[#This Row],[Vertex 2]],GroupVertices[Vertex],0)),1,1,"")</f>
        <v>6</v>
      </c>
      <c r="BD56" s="48">
        <v>1</v>
      </c>
      <c r="BE56" s="49">
        <v>5.2631578947368425</v>
      </c>
      <c r="BF56" s="48">
        <v>0</v>
      </c>
      <c r="BG56" s="49">
        <v>0</v>
      </c>
      <c r="BH56" s="48">
        <v>0</v>
      </c>
      <c r="BI56" s="49">
        <v>0</v>
      </c>
      <c r="BJ56" s="48">
        <v>18</v>
      </c>
      <c r="BK56" s="49">
        <v>94.73684210526316</v>
      </c>
      <c r="BL56" s="48">
        <v>19</v>
      </c>
    </row>
    <row r="57" spans="1:64" ht="15">
      <c r="A57" s="64" t="s">
        <v>259</v>
      </c>
      <c r="B57" s="64" t="s">
        <v>302</v>
      </c>
      <c r="C57" s="65"/>
      <c r="D57" s="66"/>
      <c r="E57" s="67"/>
      <c r="F57" s="68"/>
      <c r="G57" s="65"/>
      <c r="H57" s="69"/>
      <c r="I57" s="70"/>
      <c r="J57" s="70"/>
      <c r="K57" s="34" t="s">
        <v>65</v>
      </c>
      <c r="L57" s="77">
        <v>102</v>
      </c>
      <c r="M57" s="77"/>
      <c r="N57" s="72"/>
      <c r="O57" s="79" t="s">
        <v>349</v>
      </c>
      <c r="P57" s="81">
        <v>43615.06793981481</v>
      </c>
      <c r="Q57" s="79" t="s">
        <v>385</v>
      </c>
      <c r="R57" s="82" t="s">
        <v>613</v>
      </c>
      <c r="S57" s="79" t="s">
        <v>683</v>
      </c>
      <c r="T57" s="79" t="s">
        <v>718</v>
      </c>
      <c r="U57" s="79"/>
      <c r="V57" s="82" t="s">
        <v>887</v>
      </c>
      <c r="W57" s="81">
        <v>43615.06793981481</v>
      </c>
      <c r="X57" s="82" t="s">
        <v>969</v>
      </c>
      <c r="Y57" s="79"/>
      <c r="Z57" s="79"/>
      <c r="AA57" s="85" t="s">
        <v>1245</v>
      </c>
      <c r="AB57" s="79"/>
      <c r="AC57" s="79" t="b">
        <v>0</v>
      </c>
      <c r="AD57" s="79">
        <v>0</v>
      </c>
      <c r="AE57" s="85" t="s">
        <v>1504</v>
      </c>
      <c r="AF57" s="79" t="b">
        <v>0</v>
      </c>
      <c r="AG57" s="79" t="s">
        <v>1553</v>
      </c>
      <c r="AH57" s="79"/>
      <c r="AI57" s="85" t="s">
        <v>1504</v>
      </c>
      <c r="AJ57" s="79" t="b">
        <v>0</v>
      </c>
      <c r="AK57" s="79">
        <v>0</v>
      </c>
      <c r="AL57" s="85" t="s">
        <v>1504</v>
      </c>
      <c r="AM57" s="79" t="s">
        <v>1567</v>
      </c>
      <c r="AN57" s="79" t="b">
        <v>0</v>
      </c>
      <c r="AO57" s="85" t="s">
        <v>1245</v>
      </c>
      <c r="AP57" s="79" t="s">
        <v>176</v>
      </c>
      <c r="AQ57" s="79">
        <v>0</v>
      </c>
      <c r="AR57" s="79">
        <v>0</v>
      </c>
      <c r="AS57" s="79"/>
      <c r="AT57" s="79"/>
      <c r="AU57" s="79"/>
      <c r="AV57" s="79"/>
      <c r="AW57" s="79"/>
      <c r="AX57" s="79"/>
      <c r="AY57" s="79"/>
      <c r="AZ57" s="79"/>
      <c r="BA57">
        <v>17</v>
      </c>
      <c r="BB57" s="78" t="str">
        <f>REPLACE(INDEX(GroupVertices[Group],MATCH(Edges24[[#This Row],[Vertex 1]],GroupVertices[Vertex],0)),1,1,"")</f>
        <v>6</v>
      </c>
      <c r="BC57" s="78" t="str">
        <f>REPLACE(INDEX(GroupVertices[Group],MATCH(Edges24[[#This Row],[Vertex 2]],GroupVertices[Vertex],0)),1,1,"")</f>
        <v>6</v>
      </c>
      <c r="BD57" s="48">
        <v>0</v>
      </c>
      <c r="BE57" s="49">
        <v>0</v>
      </c>
      <c r="BF57" s="48">
        <v>0</v>
      </c>
      <c r="BG57" s="49">
        <v>0</v>
      </c>
      <c r="BH57" s="48">
        <v>0</v>
      </c>
      <c r="BI57" s="49">
        <v>0</v>
      </c>
      <c r="BJ57" s="48">
        <v>18</v>
      </c>
      <c r="BK57" s="49">
        <v>100</v>
      </c>
      <c r="BL57" s="48">
        <v>18</v>
      </c>
    </row>
    <row r="58" spans="1:64" ht="15">
      <c r="A58" s="64" t="s">
        <v>259</v>
      </c>
      <c r="B58" s="64" t="s">
        <v>302</v>
      </c>
      <c r="C58" s="65"/>
      <c r="D58" s="66"/>
      <c r="E58" s="67"/>
      <c r="F58" s="68"/>
      <c r="G58" s="65"/>
      <c r="H58" s="69"/>
      <c r="I58" s="70"/>
      <c r="J58" s="70"/>
      <c r="K58" s="34" t="s">
        <v>65</v>
      </c>
      <c r="L58" s="77">
        <v>103</v>
      </c>
      <c r="M58" s="77"/>
      <c r="N58" s="72"/>
      <c r="O58" s="79" t="s">
        <v>349</v>
      </c>
      <c r="P58" s="81">
        <v>43616.795011574075</v>
      </c>
      <c r="Q58" s="79" t="s">
        <v>385</v>
      </c>
      <c r="R58" s="82" t="s">
        <v>613</v>
      </c>
      <c r="S58" s="79" t="s">
        <v>683</v>
      </c>
      <c r="T58" s="79" t="s">
        <v>718</v>
      </c>
      <c r="U58" s="79"/>
      <c r="V58" s="82" t="s">
        <v>887</v>
      </c>
      <c r="W58" s="81">
        <v>43616.795011574075</v>
      </c>
      <c r="X58" s="82" t="s">
        <v>970</v>
      </c>
      <c r="Y58" s="79"/>
      <c r="Z58" s="79"/>
      <c r="AA58" s="85" t="s">
        <v>1246</v>
      </c>
      <c r="AB58" s="79"/>
      <c r="AC58" s="79" t="b">
        <v>0</v>
      </c>
      <c r="AD58" s="79">
        <v>0</v>
      </c>
      <c r="AE58" s="85" t="s">
        <v>1504</v>
      </c>
      <c r="AF58" s="79" t="b">
        <v>0</v>
      </c>
      <c r="AG58" s="79" t="s">
        <v>1553</v>
      </c>
      <c r="AH58" s="79"/>
      <c r="AI58" s="85" t="s">
        <v>1504</v>
      </c>
      <c r="AJ58" s="79" t="b">
        <v>0</v>
      </c>
      <c r="AK58" s="79">
        <v>0</v>
      </c>
      <c r="AL58" s="85" t="s">
        <v>1504</v>
      </c>
      <c r="AM58" s="79" t="s">
        <v>1567</v>
      </c>
      <c r="AN58" s="79" t="b">
        <v>0</v>
      </c>
      <c r="AO58" s="85" t="s">
        <v>1246</v>
      </c>
      <c r="AP58" s="79" t="s">
        <v>176</v>
      </c>
      <c r="AQ58" s="79">
        <v>0</v>
      </c>
      <c r="AR58" s="79">
        <v>0</v>
      </c>
      <c r="AS58" s="79"/>
      <c r="AT58" s="79"/>
      <c r="AU58" s="79"/>
      <c r="AV58" s="79"/>
      <c r="AW58" s="79"/>
      <c r="AX58" s="79"/>
      <c r="AY58" s="79"/>
      <c r="AZ58" s="79"/>
      <c r="BA58">
        <v>17</v>
      </c>
      <c r="BB58" s="78" t="str">
        <f>REPLACE(INDEX(GroupVertices[Group],MATCH(Edges24[[#This Row],[Vertex 1]],GroupVertices[Vertex],0)),1,1,"")</f>
        <v>6</v>
      </c>
      <c r="BC58" s="78" t="str">
        <f>REPLACE(INDEX(GroupVertices[Group],MATCH(Edges24[[#This Row],[Vertex 2]],GroupVertices[Vertex],0)),1,1,"")</f>
        <v>6</v>
      </c>
      <c r="BD58" s="48">
        <v>0</v>
      </c>
      <c r="BE58" s="49">
        <v>0</v>
      </c>
      <c r="BF58" s="48">
        <v>0</v>
      </c>
      <c r="BG58" s="49">
        <v>0</v>
      </c>
      <c r="BH58" s="48">
        <v>0</v>
      </c>
      <c r="BI58" s="49">
        <v>0</v>
      </c>
      <c r="BJ58" s="48">
        <v>18</v>
      </c>
      <c r="BK58" s="49">
        <v>100</v>
      </c>
      <c r="BL58" s="48">
        <v>18</v>
      </c>
    </row>
    <row r="59" spans="1:64" ht="15">
      <c r="A59" s="64" t="s">
        <v>259</v>
      </c>
      <c r="B59" s="64" t="s">
        <v>302</v>
      </c>
      <c r="C59" s="65"/>
      <c r="D59" s="66"/>
      <c r="E59" s="67"/>
      <c r="F59" s="68"/>
      <c r="G59" s="65"/>
      <c r="H59" s="69"/>
      <c r="I59" s="70"/>
      <c r="J59" s="70"/>
      <c r="K59" s="34" t="s">
        <v>65</v>
      </c>
      <c r="L59" s="77">
        <v>104</v>
      </c>
      <c r="M59" s="77"/>
      <c r="N59" s="72"/>
      <c r="O59" s="79" t="s">
        <v>349</v>
      </c>
      <c r="P59" s="81">
        <v>43617.051932870374</v>
      </c>
      <c r="Q59" s="79" t="s">
        <v>386</v>
      </c>
      <c r="R59" s="82" t="s">
        <v>614</v>
      </c>
      <c r="S59" s="79" t="s">
        <v>683</v>
      </c>
      <c r="T59" s="79" t="s">
        <v>718</v>
      </c>
      <c r="U59" s="79"/>
      <c r="V59" s="82" t="s">
        <v>887</v>
      </c>
      <c r="W59" s="81">
        <v>43617.051932870374</v>
      </c>
      <c r="X59" s="82" t="s">
        <v>971</v>
      </c>
      <c r="Y59" s="79"/>
      <c r="Z59" s="79"/>
      <c r="AA59" s="85" t="s">
        <v>1247</v>
      </c>
      <c r="AB59" s="79"/>
      <c r="AC59" s="79" t="b">
        <v>0</v>
      </c>
      <c r="AD59" s="79">
        <v>0</v>
      </c>
      <c r="AE59" s="85" t="s">
        <v>1504</v>
      </c>
      <c r="AF59" s="79" t="b">
        <v>0</v>
      </c>
      <c r="AG59" s="79" t="s">
        <v>1553</v>
      </c>
      <c r="AH59" s="79"/>
      <c r="AI59" s="85" t="s">
        <v>1504</v>
      </c>
      <c r="AJ59" s="79" t="b">
        <v>0</v>
      </c>
      <c r="AK59" s="79">
        <v>0</v>
      </c>
      <c r="AL59" s="85" t="s">
        <v>1504</v>
      </c>
      <c r="AM59" s="79" t="s">
        <v>1567</v>
      </c>
      <c r="AN59" s="79" t="b">
        <v>0</v>
      </c>
      <c r="AO59" s="85" t="s">
        <v>1247</v>
      </c>
      <c r="AP59" s="79" t="s">
        <v>176</v>
      </c>
      <c r="AQ59" s="79">
        <v>0</v>
      </c>
      <c r="AR59" s="79">
        <v>0</v>
      </c>
      <c r="AS59" s="79"/>
      <c r="AT59" s="79"/>
      <c r="AU59" s="79"/>
      <c r="AV59" s="79"/>
      <c r="AW59" s="79"/>
      <c r="AX59" s="79"/>
      <c r="AY59" s="79"/>
      <c r="AZ59" s="79"/>
      <c r="BA59">
        <v>17</v>
      </c>
      <c r="BB59" s="78" t="str">
        <f>REPLACE(INDEX(GroupVertices[Group],MATCH(Edges24[[#This Row],[Vertex 1]],GroupVertices[Vertex],0)),1,1,"")</f>
        <v>6</v>
      </c>
      <c r="BC59" s="78" t="str">
        <f>REPLACE(INDEX(GroupVertices[Group],MATCH(Edges24[[#This Row],[Vertex 2]],GroupVertices[Vertex],0)),1,1,"")</f>
        <v>6</v>
      </c>
      <c r="BD59" s="48">
        <v>0</v>
      </c>
      <c r="BE59" s="49">
        <v>0</v>
      </c>
      <c r="BF59" s="48">
        <v>0</v>
      </c>
      <c r="BG59" s="49">
        <v>0</v>
      </c>
      <c r="BH59" s="48">
        <v>0</v>
      </c>
      <c r="BI59" s="49">
        <v>0</v>
      </c>
      <c r="BJ59" s="48">
        <v>18</v>
      </c>
      <c r="BK59" s="49">
        <v>100</v>
      </c>
      <c r="BL59" s="48">
        <v>18</v>
      </c>
    </row>
    <row r="60" spans="1:64" ht="15">
      <c r="A60" s="64" t="s">
        <v>259</v>
      </c>
      <c r="B60" s="64" t="s">
        <v>302</v>
      </c>
      <c r="C60" s="65"/>
      <c r="D60" s="66"/>
      <c r="E60" s="67"/>
      <c r="F60" s="68"/>
      <c r="G60" s="65"/>
      <c r="H60" s="69"/>
      <c r="I60" s="70"/>
      <c r="J60" s="70"/>
      <c r="K60" s="34" t="s">
        <v>65</v>
      </c>
      <c r="L60" s="77">
        <v>105</v>
      </c>
      <c r="M60" s="77"/>
      <c r="N60" s="72"/>
      <c r="O60" s="79" t="s">
        <v>349</v>
      </c>
      <c r="P60" s="81">
        <v>43617.64994212963</v>
      </c>
      <c r="Q60" s="79" t="s">
        <v>385</v>
      </c>
      <c r="R60" s="82" t="s">
        <v>613</v>
      </c>
      <c r="S60" s="79" t="s">
        <v>683</v>
      </c>
      <c r="T60" s="79" t="s">
        <v>718</v>
      </c>
      <c r="U60" s="79"/>
      <c r="V60" s="82" t="s">
        <v>887</v>
      </c>
      <c r="W60" s="81">
        <v>43617.64994212963</v>
      </c>
      <c r="X60" s="82" t="s">
        <v>972</v>
      </c>
      <c r="Y60" s="79"/>
      <c r="Z60" s="79"/>
      <c r="AA60" s="85" t="s">
        <v>1248</v>
      </c>
      <c r="AB60" s="79"/>
      <c r="AC60" s="79" t="b">
        <v>0</v>
      </c>
      <c r="AD60" s="79">
        <v>0</v>
      </c>
      <c r="AE60" s="85" t="s">
        <v>1504</v>
      </c>
      <c r="AF60" s="79" t="b">
        <v>0</v>
      </c>
      <c r="AG60" s="79" t="s">
        <v>1553</v>
      </c>
      <c r="AH60" s="79"/>
      <c r="AI60" s="85" t="s">
        <v>1504</v>
      </c>
      <c r="AJ60" s="79" t="b">
        <v>0</v>
      </c>
      <c r="AK60" s="79">
        <v>0</v>
      </c>
      <c r="AL60" s="85" t="s">
        <v>1504</v>
      </c>
      <c r="AM60" s="79" t="s">
        <v>1567</v>
      </c>
      <c r="AN60" s="79" t="b">
        <v>0</v>
      </c>
      <c r="AO60" s="85" t="s">
        <v>1248</v>
      </c>
      <c r="AP60" s="79" t="s">
        <v>176</v>
      </c>
      <c r="AQ60" s="79">
        <v>0</v>
      </c>
      <c r="AR60" s="79">
        <v>0</v>
      </c>
      <c r="AS60" s="79"/>
      <c r="AT60" s="79"/>
      <c r="AU60" s="79"/>
      <c r="AV60" s="79"/>
      <c r="AW60" s="79"/>
      <c r="AX60" s="79"/>
      <c r="AY60" s="79"/>
      <c r="AZ60" s="79"/>
      <c r="BA60">
        <v>17</v>
      </c>
      <c r="BB60" s="78" t="str">
        <f>REPLACE(INDEX(GroupVertices[Group],MATCH(Edges24[[#This Row],[Vertex 1]],GroupVertices[Vertex],0)),1,1,"")</f>
        <v>6</v>
      </c>
      <c r="BC60" s="78" t="str">
        <f>REPLACE(INDEX(GroupVertices[Group],MATCH(Edges24[[#This Row],[Vertex 2]],GroupVertices[Vertex],0)),1,1,"")</f>
        <v>6</v>
      </c>
      <c r="BD60" s="48">
        <v>0</v>
      </c>
      <c r="BE60" s="49">
        <v>0</v>
      </c>
      <c r="BF60" s="48">
        <v>0</v>
      </c>
      <c r="BG60" s="49">
        <v>0</v>
      </c>
      <c r="BH60" s="48">
        <v>0</v>
      </c>
      <c r="BI60" s="49">
        <v>0</v>
      </c>
      <c r="BJ60" s="48">
        <v>18</v>
      </c>
      <c r="BK60" s="49">
        <v>100</v>
      </c>
      <c r="BL60" s="48">
        <v>18</v>
      </c>
    </row>
    <row r="61" spans="1:64" ht="15">
      <c r="A61" s="64" t="s">
        <v>259</v>
      </c>
      <c r="B61" s="64" t="s">
        <v>302</v>
      </c>
      <c r="C61" s="65"/>
      <c r="D61" s="66"/>
      <c r="E61" s="67"/>
      <c r="F61" s="68"/>
      <c r="G61" s="65"/>
      <c r="H61" s="69"/>
      <c r="I61" s="70"/>
      <c r="J61" s="70"/>
      <c r="K61" s="34" t="s">
        <v>65</v>
      </c>
      <c r="L61" s="77">
        <v>106</v>
      </c>
      <c r="M61" s="77"/>
      <c r="N61" s="72"/>
      <c r="O61" s="79" t="s">
        <v>349</v>
      </c>
      <c r="P61" s="81">
        <v>43617.691782407404</v>
      </c>
      <c r="Q61" s="79" t="s">
        <v>387</v>
      </c>
      <c r="R61" s="82" t="s">
        <v>615</v>
      </c>
      <c r="S61" s="79" t="s">
        <v>683</v>
      </c>
      <c r="T61" s="79" t="s">
        <v>718</v>
      </c>
      <c r="U61" s="79"/>
      <c r="V61" s="82" t="s">
        <v>887</v>
      </c>
      <c r="W61" s="81">
        <v>43617.691782407404</v>
      </c>
      <c r="X61" s="82" t="s">
        <v>973</v>
      </c>
      <c r="Y61" s="79"/>
      <c r="Z61" s="79"/>
      <c r="AA61" s="85" t="s">
        <v>1249</v>
      </c>
      <c r="AB61" s="79"/>
      <c r="AC61" s="79" t="b">
        <v>0</v>
      </c>
      <c r="AD61" s="79">
        <v>0</v>
      </c>
      <c r="AE61" s="85" t="s">
        <v>1504</v>
      </c>
      <c r="AF61" s="79" t="b">
        <v>0</v>
      </c>
      <c r="AG61" s="79" t="s">
        <v>1553</v>
      </c>
      <c r="AH61" s="79"/>
      <c r="AI61" s="85" t="s">
        <v>1504</v>
      </c>
      <c r="AJ61" s="79" t="b">
        <v>0</v>
      </c>
      <c r="AK61" s="79">
        <v>0</v>
      </c>
      <c r="AL61" s="85" t="s">
        <v>1504</v>
      </c>
      <c r="AM61" s="79" t="s">
        <v>1567</v>
      </c>
      <c r="AN61" s="79" t="b">
        <v>0</v>
      </c>
      <c r="AO61" s="85" t="s">
        <v>1249</v>
      </c>
      <c r="AP61" s="79" t="s">
        <v>176</v>
      </c>
      <c r="AQ61" s="79">
        <v>0</v>
      </c>
      <c r="AR61" s="79">
        <v>0</v>
      </c>
      <c r="AS61" s="79"/>
      <c r="AT61" s="79"/>
      <c r="AU61" s="79"/>
      <c r="AV61" s="79"/>
      <c r="AW61" s="79"/>
      <c r="AX61" s="79"/>
      <c r="AY61" s="79"/>
      <c r="AZ61" s="79"/>
      <c r="BA61">
        <v>17</v>
      </c>
      <c r="BB61" s="78" t="str">
        <f>REPLACE(INDEX(GroupVertices[Group],MATCH(Edges24[[#This Row],[Vertex 1]],GroupVertices[Vertex],0)),1,1,"")</f>
        <v>6</v>
      </c>
      <c r="BC61" s="78" t="str">
        <f>REPLACE(INDEX(GroupVertices[Group],MATCH(Edges24[[#This Row],[Vertex 2]],GroupVertices[Vertex],0)),1,1,"")</f>
        <v>6</v>
      </c>
      <c r="BD61" s="48">
        <v>1</v>
      </c>
      <c r="BE61" s="49">
        <v>6.666666666666667</v>
      </c>
      <c r="BF61" s="48">
        <v>0</v>
      </c>
      <c r="BG61" s="49">
        <v>0</v>
      </c>
      <c r="BH61" s="48">
        <v>0</v>
      </c>
      <c r="BI61" s="49">
        <v>0</v>
      </c>
      <c r="BJ61" s="48">
        <v>14</v>
      </c>
      <c r="BK61" s="49">
        <v>93.33333333333333</v>
      </c>
      <c r="BL61" s="48">
        <v>15</v>
      </c>
    </row>
    <row r="62" spans="1:64" ht="15">
      <c r="A62" s="64" t="s">
        <v>259</v>
      </c>
      <c r="B62" s="64" t="s">
        <v>302</v>
      </c>
      <c r="C62" s="65"/>
      <c r="D62" s="66"/>
      <c r="E62" s="67"/>
      <c r="F62" s="68"/>
      <c r="G62" s="65"/>
      <c r="H62" s="69"/>
      <c r="I62" s="70"/>
      <c r="J62" s="70"/>
      <c r="K62" s="34" t="s">
        <v>65</v>
      </c>
      <c r="L62" s="77">
        <v>107</v>
      </c>
      <c r="M62" s="77"/>
      <c r="N62" s="72"/>
      <c r="O62" s="79" t="s">
        <v>349</v>
      </c>
      <c r="P62" s="81">
        <v>43618.68546296296</v>
      </c>
      <c r="Q62" s="79" t="s">
        <v>388</v>
      </c>
      <c r="R62" s="82" t="s">
        <v>614</v>
      </c>
      <c r="S62" s="79" t="s">
        <v>683</v>
      </c>
      <c r="T62" s="79" t="s">
        <v>729</v>
      </c>
      <c r="U62" s="79"/>
      <c r="V62" s="82" t="s">
        <v>887</v>
      </c>
      <c r="W62" s="81">
        <v>43618.68546296296</v>
      </c>
      <c r="X62" s="82" t="s">
        <v>974</v>
      </c>
      <c r="Y62" s="79"/>
      <c r="Z62" s="79"/>
      <c r="AA62" s="85" t="s">
        <v>1250</v>
      </c>
      <c r="AB62" s="79"/>
      <c r="AC62" s="79" t="b">
        <v>0</v>
      </c>
      <c r="AD62" s="79">
        <v>0</v>
      </c>
      <c r="AE62" s="85" t="s">
        <v>1504</v>
      </c>
      <c r="AF62" s="79" t="b">
        <v>0</v>
      </c>
      <c r="AG62" s="79" t="s">
        <v>1553</v>
      </c>
      <c r="AH62" s="79"/>
      <c r="AI62" s="85" t="s">
        <v>1504</v>
      </c>
      <c r="AJ62" s="79" t="b">
        <v>0</v>
      </c>
      <c r="AK62" s="79">
        <v>0</v>
      </c>
      <c r="AL62" s="85" t="s">
        <v>1504</v>
      </c>
      <c r="AM62" s="79" t="s">
        <v>1567</v>
      </c>
      <c r="AN62" s="79" t="b">
        <v>0</v>
      </c>
      <c r="AO62" s="85" t="s">
        <v>1250</v>
      </c>
      <c r="AP62" s="79" t="s">
        <v>176</v>
      </c>
      <c r="AQ62" s="79">
        <v>0</v>
      </c>
      <c r="AR62" s="79">
        <v>0</v>
      </c>
      <c r="AS62" s="79"/>
      <c r="AT62" s="79"/>
      <c r="AU62" s="79"/>
      <c r="AV62" s="79"/>
      <c r="AW62" s="79"/>
      <c r="AX62" s="79"/>
      <c r="AY62" s="79"/>
      <c r="AZ62" s="79"/>
      <c r="BA62">
        <v>17</v>
      </c>
      <c r="BB62" s="78" t="str">
        <f>REPLACE(INDEX(GroupVertices[Group],MATCH(Edges24[[#This Row],[Vertex 1]],GroupVertices[Vertex],0)),1,1,"")</f>
        <v>6</v>
      </c>
      <c r="BC62" s="78" t="str">
        <f>REPLACE(INDEX(GroupVertices[Group],MATCH(Edges24[[#This Row],[Vertex 2]],GroupVertices[Vertex],0)),1,1,"")</f>
        <v>6</v>
      </c>
      <c r="BD62" s="48">
        <v>1</v>
      </c>
      <c r="BE62" s="49">
        <v>3.8461538461538463</v>
      </c>
      <c r="BF62" s="48">
        <v>0</v>
      </c>
      <c r="BG62" s="49">
        <v>0</v>
      </c>
      <c r="BH62" s="48">
        <v>0</v>
      </c>
      <c r="BI62" s="49">
        <v>0</v>
      </c>
      <c r="BJ62" s="48">
        <v>25</v>
      </c>
      <c r="BK62" s="49">
        <v>96.15384615384616</v>
      </c>
      <c r="BL62" s="48">
        <v>26</v>
      </c>
    </row>
    <row r="63" spans="1:64" ht="15">
      <c r="A63" s="64" t="s">
        <v>259</v>
      </c>
      <c r="B63" s="64" t="s">
        <v>302</v>
      </c>
      <c r="C63" s="65"/>
      <c r="D63" s="66"/>
      <c r="E63" s="67"/>
      <c r="F63" s="68"/>
      <c r="G63" s="65"/>
      <c r="H63" s="69"/>
      <c r="I63" s="70"/>
      <c r="J63" s="70"/>
      <c r="K63" s="34" t="s">
        <v>65</v>
      </c>
      <c r="L63" s="77">
        <v>108</v>
      </c>
      <c r="M63" s="77"/>
      <c r="N63" s="72"/>
      <c r="O63" s="79" t="s">
        <v>349</v>
      </c>
      <c r="P63" s="81">
        <v>43619.77594907407</v>
      </c>
      <c r="Q63" s="79" t="s">
        <v>389</v>
      </c>
      <c r="R63" s="82" t="s">
        <v>613</v>
      </c>
      <c r="S63" s="79" t="s">
        <v>683</v>
      </c>
      <c r="T63" s="79" t="s">
        <v>730</v>
      </c>
      <c r="U63" s="79"/>
      <c r="V63" s="82" t="s">
        <v>887</v>
      </c>
      <c r="W63" s="81">
        <v>43619.77594907407</v>
      </c>
      <c r="X63" s="82" t="s">
        <v>975</v>
      </c>
      <c r="Y63" s="79"/>
      <c r="Z63" s="79"/>
      <c r="AA63" s="85" t="s">
        <v>1251</v>
      </c>
      <c r="AB63" s="79"/>
      <c r="AC63" s="79" t="b">
        <v>0</v>
      </c>
      <c r="AD63" s="79">
        <v>0</v>
      </c>
      <c r="AE63" s="85" t="s">
        <v>1504</v>
      </c>
      <c r="AF63" s="79" t="b">
        <v>0</v>
      </c>
      <c r="AG63" s="79" t="s">
        <v>1553</v>
      </c>
      <c r="AH63" s="79"/>
      <c r="AI63" s="85" t="s">
        <v>1504</v>
      </c>
      <c r="AJ63" s="79" t="b">
        <v>0</v>
      </c>
      <c r="AK63" s="79">
        <v>0</v>
      </c>
      <c r="AL63" s="85" t="s">
        <v>1504</v>
      </c>
      <c r="AM63" s="79" t="s">
        <v>1567</v>
      </c>
      <c r="AN63" s="79" t="b">
        <v>0</v>
      </c>
      <c r="AO63" s="85" t="s">
        <v>1251</v>
      </c>
      <c r="AP63" s="79" t="s">
        <v>176</v>
      </c>
      <c r="AQ63" s="79">
        <v>0</v>
      </c>
      <c r="AR63" s="79">
        <v>0</v>
      </c>
      <c r="AS63" s="79"/>
      <c r="AT63" s="79"/>
      <c r="AU63" s="79"/>
      <c r="AV63" s="79"/>
      <c r="AW63" s="79"/>
      <c r="AX63" s="79"/>
      <c r="AY63" s="79"/>
      <c r="AZ63" s="79"/>
      <c r="BA63">
        <v>17</v>
      </c>
      <c r="BB63" s="78" t="str">
        <f>REPLACE(INDEX(GroupVertices[Group],MATCH(Edges24[[#This Row],[Vertex 1]],GroupVertices[Vertex],0)),1,1,"")</f>
        <v>6</v>
      </c>
      <c r="BC63" s="78" t="str">
        <f>REPLACE(INDEX(GroupVertices[Group],MATCH(Edges24[[#This Row],[Vertex 2]],GroupVertices[Vertex],0)),1,1,"")</f>
        <v>6</v>
      </c>
      <c r="BD63" s="48">
        <v>1</v>
      </c>
      <c r="BE63" s="49">
        <v>3.8461538461538463</v>
      </c>
      <c r="BF63" s="48">
        <v>0</v>
      </c>
      <c r="BG63" s="49">
        <v>0</v>
      </c>
      <c r="BH63" s="48">
        <v>0</v>
      </c>
      <c r="BI63" s="49">
        <v>0</v>
      </c>
      <c r="BJ63" s="48">
        <v>25</v>
      </c>
      <c r="BK63" s="49">
        <v>96.15384615384616</v>
      </c>
      <c r="BL63" s="48">
        <v>26</v>
      </c>
    </row>
    <row r="64" spans="1:64" ht="15">
      <c r="A64" s="64" t="s">
        <v>259</v>
      </c>
      <c r="B64" s="64" t="s">
        <v>302</v>
      </c>
      <c r="C64" s="65"/>
      <c r="D64" s="66"/>
      <c r="E64" s="67"/>
      <c r="F64" s="68"/>
      <c r="G64" s="65"/>
      <c r="H64" s="69"/>
      <c r="I64" s="70"/>
      <c r="J64" s="70"/>
      <c r="K64" s="34" t="s">
        <v>65</v>
      </c>
      <c r="L64" s="77">
        <v>109</v>
      </c>
      <c r="M64" s="77"/>
      <c r="N64" s="72"/>
      <c r="O64" s="79" t="s">
        <v>349</v>
      </c>
      <c r="P64" s="81">
        <v>43620.80327546296</v>
      </c>
      <c r="Q64" s="79" t="s">
        <v>390</v>
      </c>
      <c r="R64" s="82" t="s">
        <v>616</v>
      </c>
      <c r="S64" s="79" t="s">
        <v>683</v>
      </c>
      <c r="T64" s="79" t="s">
        <v>731</v>
      </c>
      <c r="U64" s="79"/>
      <c r="V64" s="82" t="s">
        <v>887</v>
      </c>
      <c r="W64" s="81">
        <v>43620.80327546296</v>
      </c>
      <c r="X64" s="82" t="s">
        <v>976</v>
      </c>
      <c r="Y64" s="79"/>
      <c r="Z64" s="79"/>
      <c r="AA64" s="85" t="s">
        <v>1252</v>
      </c>
      <c r="AB64" s="79"/>
      <c r="AC64" s="79" t="b">
        <v>0</v>
      </c>
      <c r="AD64" s="79">
        <v>0</v>
      </c>
      <c r="AE64" s="85" t="s">
        <v>1504</v>
      </c>
      <c r="AF64" s="79" t="b">
        <v>0</v>
      </c>
      <c r="AG64" s="79" t="s">
        <v>1553</v>
      </c>
      <c r="AH64" s="79"/>
      <c r="AI64" s="85" t="s">
        <v>1504</v>
      </c>
      <c r="AJ64" s="79" t="b">
        <v>0</v>
      </c>
      <c r="AK64" s="79">
        <v>0</v>
      </c>
      <c r="AL64" s="85" t="s">
        <v>1504</v>
      </c>
      <c r="AM64" s="79" t="s">
        <v>1567</v>
      </c>
      <c r="AN64" s="79" t="b">
        <v>0</v>
      </c>
      <c r="AO64" s="85" t="s">
        <v>1252</v>
      </c>
      <c r="AP64" s="79" t="s">
        <v>176</v>
      </c>
      <c r="AQ64" s="79">
        <v>0</v>
      </c>
      <c r="AR64" s="79">
        <v>0</v>
      </c>
      <c r="AS64" s="79"/>
      <c r="AT64" s="79"/>
      <c r="AU64" s="79"/>
      <c r="AV64" s="79"/>
      <c r="AW64" s="79"/>
      <c r="AX64" s="79"/>
      <c r="AY64" s="79"/>
      <c r="AZ64" s="79"/>
      <c r="BA64">
        <v>17</v>
      </c>
      <c r="BB64" s="78" t="str">
        <f>REPLACE(INDEX(GroupVertices[Group],MATCH(Edges24[[#This Row],[Vertex 1]],GroupVertices[Vertex],0)),1,1,"")</f>
        <v>6</v>
      </c>
      <c r="BC64" s="78" t="str">
        <f>REPLACE(INDEX(GroupVertices[Group],MATCH(Edges24[[#This Row],[Vertex 2]],GroupVertices[Vertex],0)),1,1,"")</f>
        <v>6</v>
      </c>
      <c r="BD64" s="48">
        <v>0</v>
      </c>
      <c r="BE64" s="49">
        <v>0</v>
      </c>
      <c r="BF64" s="48">
        <v>0</v>
      </c>
      <c r="BG64" s="49">
        <v>0</v>
      </c>
      <c r="BH64" s="48">
        <v>0</v>
      </c>
      <c r="BI64" s="49">
        <v>0</v>
      </c>
      <c r="BJ64" s="48">
        <v>32</v>
      </c>
      <c r="BK64" s="49">
        <v>100</v>
      </c>
      <c r="BL64" s="48">
        <v>32</v>
      </c>
    </row>
    <row r="65" spans="1:64" ht="15">
      <c r="A65" s="64" t="s">
        <v>259</v>
      </c>
      <c r="B65" s="64" t="s">
        <v>302</v>
      </c>
      <c r="C65" s="65"/>
      <c r="D65" s="66"/>
      <c r="E65" s="67"/>
      <c r="F65" s="68"/>
      <c r="G65" s="65"/>
      <c r="H65" s="69"/>
      <c r="I65" s="70"/>
      <c r="J65" s="70"/>
      <c r="K65" s="34" t="s">
        <v>65</v>
      </c>
      <c r="L65" s="77">
        <v>110</v>
      </c>
      <c r="M65" s="77"/>
      <c r="N65" s="72"/>
      <c r="O65" s="79" t="s">
        <v>349</v>
      </c>
      <c r="P65" s="81">
        <v>43622.04547453704</v>
      </c>
      <c r="Q65" s="79" t="s">
        <v>391</v>
      </c>
      <c r="R65" s="82" t="s">
        <v>617</v>
      </c>
      <c r="S65" s="79" t="s">
        <v>683</v>
      </c>
      <c r="T65" s="79" t="s">
        <v>718</v>
      </c>
      <c r="U65" s="79"/>
      <c r="V65" s="82" t="s">
        <v>887</v>
      </c>
      <c r="W65" s="81">
        <v>43622.04547453704</v>
      </c>
      <c r="X65" s="82" t="s">
        <v>977</v>
      </c>
      <c r="Y65" s="79"/>
      <c r="Z65" s="79"/>
      <c r="AA65" s="85" t="s">
        <v>1253</v>
      </c>
      <c r="AB65" s="79"/>
      <c r="AC65" s="79" t="b">
        <v>0</v>
      </c>
      <c r="AD65" s="79">
        <v>0</v>
      </c>
      <c r="AE65" s="85" t="s">
        <v>1504</v>
      </c>
      <c r="AF65" s="79" t="b">
        <v>0</v>
      </c>
      <c r="AG65" s="79" t="s">
        <v>1553</v>
      </c>
      <c r="AH65" s="79"/>
      <c r="AI65" s="85" t="s">
        <v>1504</v>
      </c>
      <c r="AJ65" s="79" t="b">
        <v>0</v>
      </c>
      <c r="AK65" s="79">
        <v>0</v>
      </c>
      <c r="AL65" s="85" t="s">
        <v>1504</v>
      </c>
      <c r="AM65" s="79" t="s">
        <v>1567</v>
      </c>
      <c r="AN65" s="79" t="b">
        <v>0</v>
      </c>
      <c r="AO65" s="85" t="s">
        <v>1253</v>
      </c>
      <c r="AP65" s="79" t="s">
        <v>176</v>
      </c>
      <c r="AQ65" s="79">
        <v>0</v>
      </c>
      <c r="AR65" s="79">
        <v>0</v>
      </c>
      <c r="AS65" s="79"/>
      <c r="AT65" s="79"/>
      <c r="AU65" s="79"/>
      <c r="AV65" s="79"/>
      <c r="AW65" s="79"/>
      <c r="AX65" s="79"/>
      <c r="AY65" s="79"/>
      <c r="AZ65" s="79"/>
      <c r="BA65">
        <v>17</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21</v>
      </c>
      <c r="BK65" s="49">
        <v>100</v>
      </c>
      <c r="BL65" s="48">
        <v>21</v>
      </c>
    </row>
    <row r="66" spans="1:64" ht="15">
      <c r="A66" s="64" t="s">
        <v>259</v>
      </c>
      <c r="B66" s="64" t="s">
        <v>302</v>
      </c>
      <c r="C66" s="65"/>
      <c r="D66" s="66"/>
      <c r="E66" s="67"/>
      <c r="F66" s="68"/>
      <c r="G66" s="65"/>
      <c r="H66" s="69"/>
      <c r="I66" s="70"/>
      <c r="J66" s="70"/>
      <c r="K66" s="34" t="s">
        <v>65</v>
      </c>
      <c r="L66" s="77">
        <v>111</v>
      </c>
      <c r="M66" s="77"/>
      <c r="N66" s="72"/>
      <c r="O66" s="79" t="s">
        <v>349</v>
      </c>
      <c r="P66" s="81">
        <v>43625.703888888886</v>
      </c>
      <c r="Q66" s="79" t="s">
        <v>392</v>
      </c>
      <c r="R66" s="82" t="s">
        <v>618</v>
      </c>
      <c r="S66" s="79" t="s">
        <v>683</v>
      </c>
      <c r="T66" s="79" t="s">
        <v>718</v>
      </c>
      <c r="U66" s="79"/>
      <c r="V66" s="82" t="s">
        <v>887</v>
      </c>
      <c r="W66" s="81">
        <v>43625.703888888886</v>
      </c>
      <c r="X66" s="82" t="s">
        <v>978</v>
      </c>
      <c r="Y66" s="79"/>
      <c r="Z66" s="79"/>
      <c r="AA66" s="85" t="s">
        <v>1254</v>
      </c>
      <c r="AB66" s="79"/>
      <c r="AC66" s="79" t="b">
        <v>0</v>
      </c>
      <c r="AD66" s="79">
        <v>0</v>
      </c>
      <c r="AE66" s="85" t="s">
        <v>1504</v>
      </c>
      <c r="AF66" s="79" t="b">
        <v>0</v>
      </c>
      <c r="AG66" s="79" t="s">
        <v>1553</v>
      </c>
      <c r="AH66" s="79"/>
      <c r="AI66" s="85" t="s">
        <v>1504</v>
      </c>
      <c r="AJ66" s="79" t="b">
        <v>0</v>
      </c>
      <c r="AK66" s="79">
        <v>0</v>
      </c>
      <c r="AL66" s="85" t="s">
        <v>1504</v>
      </c>
      <c r="AM66" s="79" t="s">
        <v>1567</v>
      </c>
      <c r="AN66" s="79" t="b">
        <v>0</v>
      </c>
      <c r="AO66" s="85" t="s">
        <v>1254</v>
      </c>
      <c r="AP66" s="79" t="s">
        <v>176</v>
      </c>
      <c r="AQ66" s="79">
        <v>0</v>
      </c>
      <c r="AR66" s="79">
        <v>0</v>
      </c>
      <c r="AS66" s="79"/>
      <c r="AT66" s="79"/>
      <c r="AU66" s="79"/>
      <c r="AV66" s="79"/>
      <c r="AW66" s="79"/>
      <c r="AX66" s="79"/>
      <c r="AY66" s="79"/>
      <c r="AZ66" s="79"/>
      <c r="BA66">
        <v>17</v>
      </c>
      <c r="BB66" s="78" t="str">
        <f>REPLACE(INDEX(GroupVertices[Group],MATCH(Edges24[[#This Row],[Vertex 1]],GroupVertices[Vertex],0)),1,1,"")</f>
        <v>6</v>
      </c>
      <c r="BC66" s="78" t="str">
        <f>REPLACE(INDEX(GroupVertices[Group],MATCH(Edges24[[#This Row],[Vertex 2]],GroupVertices[Vertex],0)),1,1,"")</f>
        <v>6</v>
      </c>
      <c r="BD66" s="48">
        <v>1</v>
      </c>
      <c r="BE66" s="49">
        <v>5</v>
      </c>
      <c r="BF66" s="48">
        <v>0</v>
      </c>
      <c r="BG66" s="49">
        <v>0</v>
      </c>
      <c r="BH66" s="48">
        <v>0</v>
      </c>
      <c r="BI66" s="49">
        <v>0</v>
      </c>
      <c r="BJ66" s="48">
        <v>19</v>
      </c>
      <c r="BK66" s="49">
        <v>95</v>
      </c>
      <c r="BL66" s="48">
        <v>20</v>
      </c>
    </row>
    <row r="67" spans="1:64" ht="15">
      <c r="A67" s="64" t="s">
        <v>259</v>
      </c>
      <c r="B67" s="64" t="s">
        <v>302</v>
      </c>
      <c r="C67" s="65"/>
      <c r="D67" s="66"/>
      <c r="E67" s="67"/>
      <c r="F67" s="68"/>
      <c r="G67" s="65"/>
      <c r="H67" s="69"/>
      <c r="I67" s="70"/>
      <c r="J67" s="70"/>
      <c r="K67" s="34" t="s">
        <v>65</v>
      </c>
      <c r="L67" s="77">
        <v>112</v>
      </c>
      <c r="M67" s="77"/>
      <c r="N67" s="72"/>
      <c r="O67" s="79" t="s">
        <v>349</v>
      </c>
      <c r="P67" s="81">
        <v>43625.71003472222</v>
      </c>
      <c r="Q67" s="79" t="s">
        <v>393</v>
      </c>
      <c r="R67" s="82" t="s">
        <v>618</v>
      </c>
      <c r="S67" s="79" t="s">
        <v>683</v>
      </c>
      <c r="T67" s="79" t="s">
        <v>718</v>
      </c>
      <c r="U67" s="79"/>
      <c r="V67" s="82" t="s">
        <v>887</v>
      </c>
      <c r="W67" s="81">
        <v>43625.71003472222</v>
      </c>
      <c r="X67" s="82" t="s">
        <v>979</v>
      </c>
      <c r="Y67" s="79"/>
      <c r="Z67" s="79"/>
      <c r="AA67" s="85" t="s">
        <v>1255</v>
      </c>
      <c r="AB67" s="79"/>
      <c r="AC67" s="79" t="b">
        <v>0</v>
      </c>
      <c r="AD67" s="79">
        <v>0</v>
      </c>
      <c r="AE67" s="85" t="s">
        <v>1504</v>
      </c>
      <c r="AF67" s="79" t="b">
        <v>0</v>
      </c>
      <c r="AG67" s="79" t="s">
        <v>1553</v>
      </c>
      <c r="AH67" s="79"/>
      <c r="AI67" s="85" t="s">
        <v>1504</v>
      </c>
      <c r="AJ67" s="79" t="b">
        <v>0</v>
      </c>
      <c r="AK67" s="79">
        <v>0</v>
      </c>
      <c r="AL67" s="85" t="s">
        <v>1504</v>
      </c>
      <c r="AM67" s="79" t="s">
        <v>1567</v>
      </c>
      <c r="AN67" s="79" t="b">
        <v>0</v>
      </c>
      <c r="AO67" s="85" t="s">
        <v>1255</v>
      </c>
      <c r="AP67" s="79" t="s">
        <v>176</v>
      </c>
      <c r="AQ67" s="79">
        <v>0</v>
      </c>
      <c r="AR67" s="79">
        <v>0</v>
      </c>
      <c r="AS67" s="79"/>
      <c r="AT67" s="79"/>
      <c r="AU67" s="79"/>
      <c r="AV67" s="79"/>
      <c r="AW67" s="79"/>
      <c r="AX67" s="79"/>
      <c r="AY67" s="79"/>
      <c r="AZ67" s="79"/>
      <c r="BA67">
        <v>17</v>
      </c>
      <c r="BB67" s="78" t="str">
        <f>REPLACE(INDEX(GroupVertices[Group],MATCH(Edges24[[#This Row],[Vertex 1]],GroupVertices[Vertex],0)),1,1,"")</f>
        <v>6</v>
      </c>
      <c r="BC67" s="78" t="str">
        <f>REPLACE(INDEX(GroupVertices[Group],MATCH(Edges24[[#This Row],[Vertex 2]],GroupVertices[Vertex],0)),1,1,"")</f>
        <v>6</v>
      </c>
      <c r="BD67" s="48">
        <v>1</v>
      </c>
      <c r="BE67" s="49">
        <v>5.2631578947368425</v>
      </c>
      <c r="BF67" s="48">
        <v>0</v>
      </c>
      <c r="BG67" s="49">
        <v>0</v>
      </c>
      <c r="BH67" s="48">
        <v>0</v>
      </c>
      <c r="BI67" s="49">
        <v>0</v>
      </c>
      <c r="BJ67" s="48">
        <v>18</v>
      </c>
      <c r="BK67" s="49">
        <v>94.73684210526316</v>
      </c>
      <c r="BL67" s="48">
        <v>19</v>
      </c>
    </row>
    <row r="68" spans="1:64" ht="15">
      <c r="A68" s="64" t="s">
        <v>259</v>
      </c>
      <c r="B68" s="64" t="s">
        <v>302</v>
      </c>
      <c r="C68" s="65"/>
      <c r="D68" s="66"/>
      <c r="E68" s="67"/>
      <c r="F68" s="68"/>
      <c r="G68" s="65"/>
      <c r="H68" s="69"/>
      <c r="I68" s="70"/>
      <c r="J68" s="70"/>
      <c r="K68" s="34" t="s">
        <v>65</v>
      </c>
      <c r="L68" s="77">
        <v>113</v>
      </c>
      <c r="M68" s="77"/>
      <c r="N68" s="72"/>
      <c r="O68" s="79" t="s">
        <v>349</v>
      </c>
      <c r="P68" s="81">
        <v>43627.46570601852</v>
      </c>
      <c r="Q68" s="79" t="s">
        <v>394</v>
      </c>
      <c r="R68" s="82" t="s">
        <v>618</v>
      </c>
      <c r="S68" s="79" t="s">
        <v>683</v>
      </c>
      <c r="T68" s="79" t="s">
        <v>718</v>
      </c>
      <c r="U68" s="79"/>
      <c r="V68" s="82" t="s">
        <v>887</v>
      </c>
      <c r="W68" s="81">
        <v>43627.46570601852</v>
      </c>
      <c r="X68" s="82" t="s">
        <v>980</v>
      </c>
      <c r="Y68" s="79"/>
      <c r="Z68" s="79"/>
      <c r="AA68" s="85" t="s">
        <v>1256</v>
      </c>
      <c r="AB68" s="79"/>
      <c r="AC68" s="79" t="b">
        <v>0</v>
      </c>
      <c r="AD68" s="79">
        <v>0</v>
      </c>
      <c r="AE68" s="85" t="s">
        <v>1504</v>
      </c>
      <c r="AF68" s="79" t="b">
        <v>0</v>
      </c>
      <c r="AG68" s="79" t="s">
        <v>1553</v>
      </c>
      <c r="AH68" s="79"/>
      <c r="AI68" s="85" t="s">
        <v>1504</v>
      </c>
      <c r="AJ68" s="79" t="b">
        <v>0</v>
      </c>
      <c r="AK68" s="79">
        <v>0</v>
      </c>
      <c r="AL68" s="85" t="s">
        <v>1504</v>
      </c>
      <c r="AM68" s="79" t="s">
        <v>1567</v>
      </c>
      <c r="AN68" s="79" t="b">
        <v>0</v>
      </c>
      <c r="AO68" s="85" t="s">
        <v>1256</v>
      </c>
      <c r="AP68" s="79" t="s">
        <v>176</v>
      </c>
      <c r="AQ68" s="79">
        <v>0</v>
      </c>
      <c r="AR68" s="79">
        <v>0</v>
      </c>
      <c r="AS68" s="79"/>
      <c r="AT68" s="79"/>
      <c r="AU68" s="79"/>
      <c r="AV68" s="79"/>
      <c r="AW68" s="79"/>
      <c r="AX68" s="79"/>
      <c r="AY68" s="79"/>
      <c r="AZ68" s="79"/>
      <c r="BA68">
        <v>17</v>
      </c>
      <c r="BB68" s="78" t="str">
        <f>REPLACE(INDEX(GroupVertices[Group],MATCH(Edges24[[#This Row],[Vertex 1]],GroupVertices[Vertex],0)),1,1,"")</f>
        <v>6</v>
      </c>
      <c r="BC68" s="78" t="str">
        <f>REPLACE(INDEX(GroupVertices[Group],MATCH(Edges24[[#This Row],[Vertex 2]],GroupVertices[Vertex],0)),1,1,"")</f>
        <v>6</v>
      </c>
      <c r="BD68" s="48">
        <v>1</v>
      </c>
      <c r="BE68" s="49">
        <v>5.2631578947368425</v>
      </c>
      <c r="BF68" s="48">
        <v>0</v>
      </c>
      <c r="BG68" s="49">
        <v>0</v>
      </c>
      <c r="BH68" s="48">
        <v>0</v>
      </c>
      <c r="BI68" s="49">
        <v>0</v>
      </c>
      <c r="BJ68" s="48">
        <v>18</v>
      </c>
      <c r="BK68" s="49">
        <v>94.73684210526316</v>
      </c>
      <c r="BL68" s="48">
        <v>19</v>
      </c>
    </row>
    <row r="69" spans="1:64" ht="15">
      <c r="A69" s="64" t="s">
        <v>259</v>
      </c>
      <c r="B69" s="64" t="s">
        <v>302</v>
      </c>
      <c r="C69" s="65"/>
      <c r="D69" s="66"/>
      <c r="E69" s="67"/>
      <c r="F69" s="68"/>
      <c r="G69" s="65"/>
      <c r="H69" s="69"/>
      <c r="I69" s="70"/>
      <c r="J69" s="70"/>
      <c r="K69" s="34" t="s">
        <v>65</v>
      </c>
      <c r="L69" s="77">
        <v>114</v>
      </c>
      <c r="M69" s="77"/>
      <c r="N69" s="72"/>
      <c r="O69" s="79" t="s">
        <v>349</v>
      </c>
      <c r="P69" s="81">
        <v>43627.819131944445</v>
      </c>
      <c r="Q69" s="79" t="s">
        <v>395</v>
      </c>
      <c r="R69" s="82" t="s">
        <v>618</v>
      </c>
      <c r="S69" s="79" t="s">
        <v>683</v>
      </c>
      <c r="T69" s="79" t="s">
        <v>718</v>
      </c>
      <c r="U69" s="79"/>
      <c r="V69" s="82" t="s">
        <v>887</v>
      </c>
      <c r="W69" s="81">
        <v>43627.819131944445</v>
      </c>
      <c r="X69" s="82" t="s">
        <v>981</v>
      </c>
      <c r="Y69" s="79"/>
      <c r="Z69" s="79"/>
      <c r="AA69" s="85" t="s">
        <v>1257</v>
      </c>
      <c r="AB69" s="79"/>
      <c r="AC69" s="79" t="b">
        <v>0</v>
      </c>
      <c r="AD69" s="79">
        <v>0</v>
      </c>
      <c r="AE69" s="85" t="s">
        <v>1504</v>
      </c>
      <c r="AF69" s="79" t="b">
        <v>0</v>
      </c>
      <c r="AG69" s="79" t="s">
        <v>1553</v>
      </c>
      <c r="AH69" s="79"/>
      <c r="AI69" s="85" t="s">
        <v>1504</v>
      </c>
      <c r="AJ69" s="79" t="b">
        <v>0</v>
      </c>
      <c r="AK69" s="79">
        <v>0</v>
      </c>
      <c r="AL69" s="85" t="s">
        <v>1504</v>
      </c>
      <c r="AM69" s="79" t="s">
        <v>1567</v>
      </c>
      <c r="AN69" s="79" t="b">
        <v>0</v>
      </c>
      <c r="AO69" s="85" t="s">
        <v>1257</v>
      </c>
      <c r="AP69" s="79" t="s">
        <v>176</v>
      </c>
      <c r="AQ69" s="79">
        <v>0</v>
      </c>
      <c r="AR69" s="79">
        <v>0</v>
      </c>
      <c r="AS69" s="79"/>
      <c r="AT69" s="79"/>
      <c r="AU69" s="79"/>
      <c r="AV69" s="79"/>
      <c r="AW69" s="79"/>
      <c r="AX69" s="79"/>
      <c r="AY69" s="79"/>
      <c r="AZ69" s="79"/>
      <c r="BA69">
        <v>17</v>
      </c>
      <c r="BB69" s="78" t="str">
        <f>REPLACE(INDEX(GroupVertices[Group],MATCH(Edges24[[#This Row],[Vertex 1]],GroupVertices[Vertex],0)),1,1,"")</f>
        <v>6</v>
      </c>
      <c r="BC69" s="78" t="str">
        <f>REPLACE(INDEX(GroupVertices[Group],MATCH(Edges24[[#This Row],[Vertex 2]],GroupVertices[Vertex],0)),1,1,"")</f>
        <v>6</v>
      </c>
      <c r="BD69" s="48">
        <v>1</v>
      </c>
      <c r="BE69" s="49">
        <v>5.2631578947368425</v>
      </c>
      <c r="BF69" s="48">
        <v>0</v>
      </c>
      <c r="BG69" s="49">
        <v>0</v>
      </c>
      <c r="BH69" s="48">
        <v>0</v>
      </c>
      <c r="BI69" s="49">
        <v>0</v>
      </c>
      <c r="BJ69" s="48">
        <v>18</v>
      </c>
      <c r="BK69" s="49">
        <v>94.73684210526316</v>
      </c>
      <c r="BL69" s="48">
        <v>19</v>
      </c>
    </row>
    <row r="70" spans="1:64" ht="15">
      <c r="A70" s="64" t="s">
        <v>259</v>
      </c>
      <c r="B70" s="64" t="s">
        <v>302</v>
      </c>
      <c r="C70" s="65"/>
      <c r="D70" s="66"/>
      <c r="E70" s="67"/>
      <c r="F70" s="68"/>
      <c r="G70" s="65"/>
      <c r="H70" s="69"/>
      <c r="I70" s="70"/>
      <c r="J70" s="70"/>
      <c r="K70" s="34" t="s">
        <v>65</v>
      </c>
      <c r="L70" s="77">
        <v>115</v>
      </c>
      <c r="M70" s="77"/>
      <c r="N70" s="72"/>
      <c r="O70" s="79" t="s">
        <v>349</v>
      </c>
      <c r="P70" s="81">
        <v>43627.82030092592</v>
      </c>
      <c r="Q70" s="79" t="s">
        <v>396</v>
      </c>
      <c r="R70" s="82" t="s">
        <v>619</v>
      </c>
      <c r="S70" s="79" t="s">
        <v>683</v>
      </c>
      <c r="T70" s="79" t="s">
        <v>718</v>
      </c>
      <c r="U70" s="79"/>
      <c r="V70" s="82" t="s">
        <v>887</v>
      </c>
      <c r="W70" s="81">
        <v>43627.82030092592</v>
      </c>
      <c r="X70" s="82" t="s">
        <v>982</v>
      </c>
      <c r="Y70" s="79"/>
      <c r="Z70" s="79"/>
      <c r="AA70" s="85" t="s">
        <v>1258</v>
      </c>
      <c r="AB70" s="79"/>
      <c r="AC70" s="79" t="b">
        <v>0</v>
      </c>
      <c r="AD70" s="79">
        <v>0</v>
      </c>
      <c r="AE70" s="85" t="s">
        <v>1504</v>
      </c>
      <c r="AF70" s="79" t="b">
        <v>0</v>
      </c>
      <c r="AG70" s="79" t="s">
        <v>1553</v>
      </c>
      <c r="AH70" s="79"/>
      <c r="AI70" s="85" t="s">
        <v>1504</v>
      </c>
      <c r="AJ70" s="79" t="b">
        <v>0</v>
      </c>
      <c r="AK70" s="79">
        <v>0</v>
      </c>
      <c r="AL70" s="85" t="s">
        <v>1504</v>
      </c>
      <c r="AM70" s="79" t="s">
        <v>1567</v>
      </c>
      <c r="AN70" s="79" t="b">
        <v>0</v>
      </c>
      <c r="AO70" s="85" t="s">
        <v>1258</v>
      </c>
      <c r="AP70" s="79" t="s">
        <v>176</v>
      </c>
      <c r="AQ70" s="79">
        <v>0</v>
      </c>
      <c r="AR70" s="79">
        <v>0</v>
      </c>
      <c r="AS70" s="79"/>
      <c r="AT70" s="79"/>
      <c r="AU70" s="79"/>
      <c r="AV70" s="79"/>
      <c r="AW70" s="79"/>
      <c r="AX70" s="79"/>
      <c r="AY70" s="79"/>
      <c r="AZ70" s="79"/>
      <c r="BA70">
        <v>17</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18</v>
      </c>
      <c r="BK70" s="49">
        <v>100</v>
      </c>
      <c r="BL70" s="48">
        <v>18</v>
      </c>
    </row>
    <row r="71" spans="1:64" ht="15">
      <c r="A71" s="64" t="s">
        <v>259</v>
      </c>
      <c r="B71" s="64" t="s">
        <v>302</v>
      </c>
      <c r="C71" s="65"/>
      <c r="D71" s="66"/>
      <c r="E71" s="67"/>
      <c r="F71" s="68"/>
      <c r="G71" s="65"/>
      <c r="H71" s="69"/>
      <c r="I71" s="70"/>
      <c r="J71" s="70"/>
      <c r="K71" s="34" t="s">
        <v>65</v>
      </c>
      <c r="L71" s="77">
        <v>116</v>
      </c>
      <c r="M71" s="77"/>
      <c r="N71" s="72"/>
      <c r="O71" s="79" t="s">
        <v>349</v>
      </c>
      <c r="P71" s="81">
        <v>43627.98001157407</v>
      </c>
      <c r="Q71" s="79" t="s">
        <v>397</v>
      </c>
      <c r="R71" s="82" t="s">
        <v>620</v>
      </c>
      <c r="S71" s="79" t="s">
        <v>683</v>
      </c>
      <c r="T71" s="79" t="s">
        <v>732</v>
      </c>
      <c r="U71" s="79"/>
      <c r="V71" s="82" t="s">
        <v>887</v>
      </c>
      <c r="W71" s="81">
        <v>43627.98001157407</v>
      </c>
      <c r="X71" s="82" t="s">
        <v>983</v>
      </c>
      <c r="Y71" s="79"/>
      <c r="Z71" s="79"/>
      <c r="AA71" s="85" t="s">
        <v>1259</v>
      </c>
      <c r="AB71" s="79"/>
      <c r="AC71" s="79" t="b">
        <v>0</v>
      </c>
      <c r="AD71" s="79">
        <v>0</v>
      </c>
      <c r="AE71" s="85" t="s">
        <v>1504</v>
      </c>
      <c r="AF71" s="79" t="b">
        <v>0</v>
      </c>
      <c r="AG71" s="79" t="s">
        <v>1553</v>
      </c>
      <c r="AH71" s="79"/>
      <c r="AI71" s="85" t="s">
        <v>1504</v>
      </c>
      <c r="AJ71" s="79" t="b">
        <v>0</v>
      </c>
      <c r="AK71" s="79">
        <v>0</v>
      </c>
      <c r="AL71" s="85" t="s">
        <v>1504</v>
      </c>
      <c r="AM71" s="79" t="s">
        <v>1567</v>
      </c>
      <c r="AN71" s="79" t="b">
        <v>0</v>
      </c>
      <c r="AO71" s="85" t="s">
        <v>1259</v>
      </c>
      <c r="AP71" s="79" t="s">
        <v>176</v>
      </c>
      <c r="AQ71" s="79">
        <v>0</v>
      </c>
      <c r="AR71" s="79">
        <v>0</v>
      </c>
      <c r="AS71" s="79"/>
      <c r="AT71" s="79"/>
      <c r="AU71" s="79"/>
      <c r="AV71" s="79"/>
      <c r="AW71" s="79"/>
      <c r="AX71" s="79"/>
      <c r="AY71" s="79"/>
      <c r="AZ71" s="79"/>
      <c r="BA71">
        <v>17</v>
      </c>
      <c r="BB71" s="78" t="str">
        <f>REPLACE(INDEX(GroupVertices[Group],MATCH(Edges24[[#This Row],[Vertex 1]],GroupVertices[Vertex],0)),1,1,"")</f>
        <v>6</v>
      </c>
      <c r="BC71" s="78" t="str">
        <f>REPLACE(INDEX(GroupVertices[Group],MATCH(Edges24[[#This Row],[Vertex 2]],GroupVertices[Vertex],0)),1,1,"")</f>
        <v>6</v>
      </c>
      <c r="BD71" s="48">
        <v>1</v>
      </c>
      <c r="BE71" s="49">
        <v>4.3478260869565215</v>
      </c>
      <c r="BF71" s="48">
        <v>0</v>
      </c>
      <c r="BG71" s="49">
        <v>0</v>
      </c>
      <c r="BH71" s="48">
        <v>0</v>
      </c>
      <c r="BI71" s="49">
        <v>0</v>
      </c>
      <c r="BJ71" s="48">
        <v>22</v>
      </c>
      <c r="BK71" s="49">
        <v>95.65217391304348</v>
      </c>
      <c r="BL71" s="48">
        <v>23</v>
      </c>
    </row>
    <row r="72" spans="1:64" ht="15">
      <c r="A72" s="64" t="s">
        <v>259</v>
      </c>
      <c r="B72" s="64" t="s">
        <v>302</v>
      </c>
      <c r="C72" s="65"/>
      <c r="D72" s="66"/>
      <c r="E72" s="67"/>
      <c r="F72" s="68"/>
      <c r="G72" s="65"/>
      <c r="H72" s="69"/>
      <c r="I72" s="70"/>
      <c r="J72" s="70"/>
      <c r="K72" s="34" t="s">
        <v>65</v>
      </c>
      <c r="L72" s="77">
        <v>117</v>
      </c>
      <c r="M72" s="77"/>
      <c r="N72" s="72"/>
      <c r="O72" s="79" t="s">
        <v>349</v>
      </c>
      <c r="P72" s="81">
        <v>43629.6575</v>
      </c>
      <c r="Q72" s="79" t="s">
        <v>398</v>
      </c>
      <c r="R72" s="82" t="s">
        <v>620</v>
      </c>
      <c r="S72" s="79" t="s">
        <v>683</v>
      </c>
      <c r="T72" s="79" t="s">
        <v>718</v>
      </c>
      <c r="U72" s="79"/>
      <c r="V72" s="82" t="s">
        <v>887</v>
      </c>
      <c r="W72" s="81">
        <v>43629.6575</v>
      </c>
      <c r="X72" s="82" t="s">
        <v>984</v>
      </c>
      <c r="Y72" s="79"/>
      <c r="Z72" s="79"/>
      <c r="AA72" s="85" t="s">
        <v>1260</v>
      </c>
      <c r="AB72" s="79"/>
      <c r="AC72" s="79" t="b">
        <v>0</v>
      </c>
      <c r="AD72" s="79">
        <v>0</v>
      </c>
      <c r="AE72" s="85" t="s">
        <v>1504</v>
      </c>
      <c r="AF72" s="79" t="b">
        <v>0</v>
      </c>
      <c r="AG72" s="79" t="s">
        <v>1553</v>
      </c>
      <c r="AH72" s="79"/>
      <c r="AI72" s="85" t="s">
        <v>1504</v>
      </c>
      <c r="AJ72" s="79" t="b">
        <v>0</v>
      </c>
      <c r="AK72" s="79">
        <v>0</v>
      </c>
      <c r="AL72" s="85" t="s">
        <v>1504</v>
      </c>
      <c r="AM72" s="79" t="s">
        <v>1567</v>
      </c>
      <c r="AN72" s="79" t="b">
        <v>0</v>
      </c>
      <c r="AO72" s="85" t="s">
        <v>1260</v>
      </c>
      <c r="AP72" s="79" t="s">
        <v>176</v>
      </c>
      <c r="AQ72" s="79">
        <v>0</v>
      </c>
      <c r="AR72" s="79">
        <v>0</v>
      </c>
      <c r="AS72" s="79"/>
      <c r="AT72" s="79"/>
      <c r="AU72" s="79"/>
      <c r="AV72" s="79"/>
      <c r="AW72" s="79"/>
      <c r="AX72" s="79"/>
      <c r="AY72" s="79"/>
      <c r="AZ72" s="79"/>
      <c r="BA72">
        <v>17</v>
      </c>
      <c r="BB72" s="78" t="str">
        <f>REPLACE(INDEX(GroupVertices[Group],MATCH(Edges24[[#This Row],[Vertex 1]],GroupVertices[Vertex],0)),1,1,"")</f>
        <v>6</v>
      </c>
      <c r="BC72" s="78" t="str">
        <f>REPLACE(INDEX(GroupVertices[Group],MATCH(Edges24[[#This Row],[Vertex 2]],GroupVertices[Vertex],0)),1,1,"")</f>
        <v>6</v>
      </c>
      <c r="BD72" s="48">
        <v>1</v>
      </c>
      <c r="BE72" s="49">
        <v>5.2631578947368425</v>
      </c>
      <c r="BF72" s="48">
        <v>0</v>
      </c>
      <c r="BG72" s="49">
        <v>0</v>
      </c>
      <c r="BH72" s="48">
        <v>0</v>
      </c>
      <c r="BI72" s="49">
        <v>0</v>
      </c>
      <c r="BJ72" s="48">
        <v>18</v>
      </c>
      <c r="BK72" s="49">
        <v>94.73684210526316</v>
      </c>
      <c r="BL72" s="48">
        <v>19</v>
      </c>
    </row>
    <row r="73" spans="1:64" ht="15">
      <c r="A73" s="64" t="s">
        <v>260</v>
      </c>
      <c r="B73" s="64" t="s">
        <v>316</v>
      </c>
      <c r="C73" s="65"/>
      <c r="D73" s="66"/>
      <c r="E73" s="67"/>
      <c r="F73" s="68"/>
      <c r="G73" s="65"/>
      <c r="H73" s="69"/>
      <c r="I73" s="70"/>
      <c r="J73" s="70"/>
      <c r="K73" s="34" t="s">
        <v>65</v>
      </c>
      <c r="L73" s="77">
        <v>118</v>
      </c>
      <c r="M73" s="77"/>
      <c r="N73" s="72"/>
      <c r="O73" s="79" t="s">
        <v>350</v>
      </c>
      <c r="P73" s="81">
        <v>43631.77505787037</v>
      </c>
      <c r="Q73" s="79" t="s">
        <v>399</v>
      </c>
      <c r="R73" s="79"/>
      <c r="S73" s="79"/>
      <c r="T73" s="79"/>
      <c r="U73" s="82" t="s">
        <v>792</v>
      </c>
      <c r="V73" s="82" t="s">
        <v>792</v>
      </c>
      <c r="W73" s="81">
        <v>43631.77505787037</v>
      </c>
      <c r="X73" s="82" t="s">
        <v>985</v>
      </c>
      <c r="Y73" s="79"/>
      <c r="Z73" s="79"/>
      <c r="AA73" s="85" t="s">
        <v>1261</v>
      </c>
      <c r="AB73" s="79"/>
      <c r="AC73" s="79" t="b">
        <v>0</v>
      </c>
      <c r="AD73" s="79">
        <v>0</v>
      </c>
      <c r="AE73" s="85" t="s">
        <v>1514</v>
      </c>
      <c r="AF73" s="79" t="b">
        <v>0</v>
      </c>
      <c r="AG73" s="79" t="s">
        <v>1553</v>
      </c>
      <c r="AH73" s="79"/>
      <c r="AI73" s="85" t="s">
        <v>1504</v>
      </c>
      <c r="AJ73" s="79" t="b">
        <v>0</v>
      </c>
      <c r="AK73" s="79">
        <v>0</v>
      </c>
      <c r="AL73" s="85" t="s">
        <v>1504</v>
      </c>
      <c r="AM73" s="79" t="s">
        <v>1566</v>
      </c>
      <c r="AN73" s="79" t="b">
        <v>0</v>
      </c>
      <c r="AO73" s="85" t="s">
        <v>1261</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1</v>
      </c>
      <c r="BG73" s="49">
        <v>5.882352941176471</v>
      </c>
      <c r="BH73" s="48">
        <v>0</v>
      </c>
      <c r="BI73" s="49">
        <v>0</v>
      </c>
      <c r="BJ73" s="48">
        <v>16</v>
      </c>
      <c r="BK73" s="49">
        <v>94.11764705882354</v>
      </c>
      <c r="BL73" s="48">
        <v>17</v>
      </c>
    </row>
    <row r="74" spans="1:64" ht="15">
      <c r="A74" s="64" t="s">
        <v>261</v>
      </c>
      <c r="B74" s="64" t="s">
        <v>261</v>
      </c>
      <c r="C74" s="65"/>
      <c r="D74" s="66"/>
      <c r="E74" s="67"/>
      <c r="F74" s="68"/>
      <c r="G74" s="65"/>
      <c r="H74" s="69"/>
      <c r="I74" s="70"/>
      <c r="J74" s="70"/>
      <c r="K74" s="34" t="s">
        <v>65</v>
      </c>
      <c r="L74" s="77">
        <v>119</v>
      </c>
      <c r="M74" s="77"/>
      <c r="N74" s="72"/>
      <c r="O74" s="79" t="s">
        <v>176</v>
      </c>
      <c r="P74" s="81">
        <v>43599.541666666664</v>
      </c>
      <c r="Q74" s="79" t="s">
        <v>400</v>
      </c>
      <c r="R74" s="79"/>
      <c r="S74" s="79"/>
      <c r="T74" s="79" t="s">
        <v>733</v>
      </c>
      <c r="U74" s="82" t="s">
        <v>793</v>
      </c>
      <c r="V74" s="82" t="s">
        <v>793</v>
      </c>
      <c r="W74" s="81">
        <v>43599.541666666664</v>
      </c>
      <c r="X74" s="82" t="s">
        <v>986</v>
      </c>
      <c r="Y74" s="79"/>
      <c r="Z74" s="79"/>
      <c r="AA74" s="85" t="s">
        <v>1262</v>
      </c>
      <c r="AB74" s="79"/>
      <c r="AC74" s="79" t="b">
        <v>0</v>
      </c>
      <c r="AD74" s="79">
        <v>5</v>
      </c>
      <c r="AE74" s="85" t="s">
        <v>1504</v>
      </c>
      <c r="AF74" s="79" t="b">
        <v>0</v>
      </c>
      <c r="AG74" s="79" t="s">
        <v>1555</v>
      </c>
      <c r="AH74" s="79"/>
      <c r="AI74" s="85" t="s">
        <v>1504</v>
      </c>
      <c r="AJ74" s="79" t="b">
        <v>0</v>
      </c>
      <c r="AK74" s="79">
        <v>3</v>
      </c>
      <c r="AL74" s="85" t="s">
        <v>1504</v>
      </c>
      <c r="AM74" s="79" t="s">
        <v>1574</v>
      </c>
      <c r="AN74" s="79" t="b">
        <v>0</v>
      </c>
      <c r="AO74" s="85" t="s">
        <v>1262</v>
      </c>
      <c r="AP74" s="79" t="s">
        <v>1582</v>
      </c>
      <c r="AQ74" s="79">
        <v>0</v>
      </c>
      <c r="AR74" s="79">
        <v>0</v>
      </c>
      <c r="AS74" s="79"/>
      <c r="AT74" s="79"/>
      <c r="AU74" s="79"/>
      <c r="AV74" s="79"/>
      <c r="AW74" s="79"/>
      <c r="AX74" s="79"/>
      <c r="AY74" s="79"/>
      <c r="AZ74" s="79"/>
      <c r="BA74">
        <v>12</v>
      </c>
      <c r="BB74" s="78" t="str">
        <f>REPLACE(INDEX(GroupVertices[Group],MATCH(Edges24[[#This Row],[Vertex 1]],GroupVertices[Vertex],0)),1,1,"")</f>
        <v>13</v>
      </c>
      <c r="BC74" s="78" t="str">
        <f>REPLACE(INDEX(GroupVertices[Group],MATCH(Edges24[[#This Row],[Vertex 2]],GroupVertices[Vertex],0)),1,1,"")</f>
        <v>13</v>
      </c>
      <c r="BD74" s="48">
        <v>0</v>
      </c>
      <c r="BE74" s="49">
        <v>0</v>
      </c>
      <c r="BF74" s="48">
        <v>1</v>
      </c>
      <c r="BG74" s="49">
        <v>4.545454545454546</v>
      </c>
      <c r="BH74" s="48">
        <v>0</v>
      </c>
      <c r="BI74" s="49">
        <v>0</v>
      </c>
      <c r="BJ74" s="48">
        <v>21</v>
      </c>
      <c r="BK74" s="49">
        <v>95.45454545454545</v>
      </c>
      <c r="BL74" s="48">
        <v>22</v>
      </c>
    </row>
    <row r="75" spans="1:64" ht="15">
      <c r="A75" s="64" t="s">
        <v>261</v>
      </c>
      <c r="B75" s="64" t="s">
        <v>261</v>
      </c>
      <c r="C75" s="65"/>
      <c r="D75" s="66"/>
      <c r="E75" s="67"/>
      <c r="F75" s="68"/>
      <c r="G75" s="65"/>
      <c r="H75" s="69"/>
      <c r="I75" s="70"/>
      <c r="J75" s="70"/>
      <c r="K75" s="34" t="s">
        <v>65</v>
      </c>
      <c r="L75" s="77">
        <v>120</v>
      </c>
      <c r="M75" s="77"/>
      <c r="N75" s="72"/>
      <c r="O75" s="79" t="s">
        <v>176</v>
      </c>
      <c r="P75" s="81">
        <v>43615.791666666664</v>
      </c>
      <c r="Q75" s="79" t="s">
        <v>401</v>
      </c>
      <c r="R75" s="79"/>
      <c r="S75" s="79"/>
      <c r="T75" s="79" t="s">
        <v>734</v>
      </c>
      <c r="U75" s="82" t="s">
        <v>794</v>
      </c>
      <c r="V75" s="82" t="s">
        <v>794</v>
      </c>
      <c r="W75" s="81">
        <v>43615.791666666664</v>
      </c>
      <c r="X75" s="82" t="s">
        <v>987</v>
      </c>
      <c r="Y75" s="79"/>
      <c r="Z75" s="79"/>
      <c r="AA75" s="85" t="s">
        <v>1263</v>
      </c>
      <c r="AB75" s="79"/>
      <c r="AC75" s="79" t="b">
        <v>0</v>
      </c>
      <c r="AD75" s="79">
        <v>2</v>
      </c>
      <c r="AE75" s="85" t="s">
        <v>1504</v>
      </c>
      <c r="AF75" s="79" t="b">
        <v>0</v>
      </c>
      <c r="AG75" s="79" t="s">
        <v>1555</v>
      </c>
      <c r="AH75" s="79"/>
      <c r="AI75" s="85" t="s">
        <v>1504</v>
      </c>
      <c r="AJ75" s="79" t="b">
        <v>0</v>
      </c>
      <c r="AK75" s="79">
        <v>0</v>
      </c>
      <c r="AL75" s="85" t="s">
        <v>1504</v>
      </c>
      <c r="AM75" s="79" t="s">
        <v>1574</v>
      </c>
      <c r="AN75" s="79" t="b">
        <v>0</v>
      </c>
      <c r="AO75" s="85" t="s">
        <v>1263</v>
      </c>
      <c r="AP75" s="79" t="s">
        <v>176</v>
      </c>
      <c r="AQ75" s="79">
        <v>0</v>
      </c>
      <c r="AR75" s="79">
        <v>0</v>
      </c>
      <c r="AS75" s="79"/>
      <c r="AT75" s="79"/>
      <c r="AU75" s="79"/>
      <c r="AV75" s="79"/>
      <c r="AW75" s="79"/>
      <c r="AX75" s="79"/>
      <c r="AY75" s="79"/>
      <c r="AZ75" s="79"/>
      <c r="BA75">
        <v>12</v>
      </c>
      <c r="BB75" s="78" t="str">
        <f>REPLACE(INDEX(GroupVertices[Group],MATCH(Edges24[[#This Row],[Vertex 1]],GroupVertices[Vertex],0)),1,1,"")</f>
        <v>13</v>
      </c>
      <c r="BC75" s="78" t="str">
        <f>REPLACE(INDEX(GroupVertices[Group],MATCH(Edges24[[#This Row],[Vertex 2]],GroupVertices[Vertex],0)),1,1,"")</f>
        <v>13</v>
      </c>
      <c r="BD75" s="48">
        <v>0</v>
      </c>
      <c r="BE75" s="49">
        <v>0</v>
      </c>
      <c r="BF75" s="48">
        <v>0</v>
      </c>
      <c r="BG75" s="49">
        <v>0</v>
      </c>
      <c r="BH75" s="48">
        <v>0</v>
      </c>
      <c r="BI75" s="49">
        <v>0</v>
      </c>
      <c r="BJ75" s="48">
        <v>17</v>
      </c>
      <c r="BK75" s="49">
        <v>100</v>
      </c>
      <c r="BL75" s="48">
        <v>17</v>
      </c>
    </row>
    <row r="76" spans="1:64" ht="15">
      <c r="A76" s="64" t="s">
        <v>261</v>
      </c>
      <c r="B76" s="64" t="s">
        <v>261</v>
      </c>
      <c r="C76" s="65"/>
      <c r="D76" s="66"/>
      <c r="E76" s="67"/>
      <c r="F76" s="68"/>
      <c r="G76" s="65"/>
      <c r="H76" s="69"/>
      <c r="I76" s="70"/>
      <c r="J76" s="70"/>
      <c r="K76" s="34" t="s">
        <v>65</v>
      </c>
      <c r="L76" s="77">
        <v>121</v>
      </c>
      <c r="M76" s="77"/>
      <c r="N76" s="72"/>
      <c r="O76" s="79" t="s">
        <v>176</v>
      </c>
      <c r="P76" s="81">
        <v>43616.54167824074</v>
      </c>
      <c r="Q76" s="79" t="s">
        <v>402</v>
      </c>
      <c r="R76" s="79"/>
      <c r="S76" s="79"/>
      <c r="T76" s="79" t="s">
        <v>718</v>
      </c>
      <c r="U76" s="82" t="s">
        <v>795</v>
      </c>
      <c r="V76" s="82" t="s">
        <v>795</v>
      </c>
      <c r="W76" s="81">
        <v>43616.54167824074</v>
      </c>
      <c r="X76" s="82" t="s">
        <v>988</v>
      </c>
      <c r="Y76" s="79"/>
      <c r="Z76" s="79"/>
      <c r="AA76" s="85" t="s">
        <v>1264</v>
      </c>
      <c r="AB76" s="79"/>
      <c r="AC76" s="79" t="b">
        <v>0</v>
      </c>
      <c r="AD76" s="79">
        <v>2</v>
      </c>
      <c r="AE76" s="85" t="s">
        <v>1504</v>
      </c>
      <c r="AF76" s="79" t="b">
        <v>0</v>
      </c>
      <c r="AG76" s="79" t="s">
        <v>1555</v>
      </c>
      <c r="AH76" s="79"/>
      <c r="AI76" s="85" t="s">
        <v>1504</v>
      </c>
      <c r="AJ76" s="79" t="b">
        <v>0</v>
      </c>
      <c r="AK76" s="79">
        <v>0</v>
      </c>
      <c r="AL76" s="85" t="s">
        <v>1504</v>
      </c>
      <c r="AM76" s="79" t="s">
        <v>1574</v>
      </c>
      <c r="AN76" s="79" t="b">
        <v>0</v>
      </c>
      <c r="AO76" s="85" t="s">
        <v>1264</v>
      </c>
      <c r="AP76" s="79" t="s">
        <v>176</v>
      </c>
      <c r="AQ76" s="79">
        <v>0</v>
      </c>
      <c r="AR76" s="79">
        <v>0</v>
      </c>
      <c r="AS76" s="79"/>
      <c r="AT76" s="79"/>
      <c r="AU76" s="79"/>
      <c r="AV76" s="79"/>
      <c r="AW76" s="79"/>
      <c r="AX76" s="79"/>
      <c r="AY76" s="79"/>
      <c r="AZ76" s="79"/>
      <c r="BA76">
        <v>12</v>
      </c>
      <c r="BB76" s="78" t="str">
        <f>REPLACE(INDEX(GroupVertices[Group],MATCH(Edges24[[#This Row],[Vertex 1]],GroupVertices[Vertex],0)),1,1,"")</f>
        <v>13</v>
      </c>
      <c r="BC76" s="78" t="str">
        <f>REPLACE(INDEX(GroupVertices[Group],MATCH(Edges24[[#This Row],[Vertex 2]],GroupVertices[Vertex],0)),1,1,"")</f>
        <v>13</v>
      </c>
      <c r="BD76" s="48">
        <v>0</v>
      </c>
      <c r="BE76" s="49">
        <v>0</v>
      </c>
      <c r="BF76" s="48">
        <v>0</v>
      </c>
      <c r="BG76" s="49">
        <v>0</v>
      </c>
      <c r="BH76" s="48">
        <v>0</v>
      </c>
      <c r="BI76" s="49">
        <v>0</v>
      </c>
      <c r="BJ76" s="48">
        <v>29</v>
      </c>
      <c r="BK76" s="49">
        <v>100</v>
      </c>
      <c r="BL76" s="48">
        <v>29</v>
      </c>
    </row>
    <row r="77" spans="1:64" ht="15">
      <c r="A77" s="64" t="s">
        <v>261</v>
      </c>
      <c r="B77" s="64" t="s">
        <v>261</v>
      </c>
      <c r="C77" s="65"/>
      <c r="D77" s="66"/>
      <c r="E77" s="67"/>
      <c r="F77" s="68"/>
      <c r="G77" s="65"/>
      <c r="H77" s="69"/>
      <c r="I77" s="70"/>
      <c r="J77" s="70"/>
      <c r="K77" s="34" t="s">
        <v>65</v>
      </c>
      <c r="L77" s="77">
        <v>122</v>
      </c>
      <c r="M77" s="77"/>
      <c r="N77" s="72"/>
      <c r="O77" s="79" t="s">
        <v>176</v>
      </c>
      <c r="P77" s="81">
        <v>43619.54167824074</v>
      </c>
      <c r="Q77" s="79" t="s">
        <v>403</v>
      </c>
      <c r="R77" s="79"/>
      <c r="S77" s="79"/>
      <c r="T77" s="79" t="s">
        <v>735</v>
      </c>
      <c r="U77" s="79"/>
      <c r="V77" s="82" t="s">
        <v>888</v>
      </c>
      <c r="W77" s="81">
        <v>43619.54167824074</v>
      </c>
      <c r="X77" s="82" t="s">
        <v>989</v>
      </c>
      <c r="Y77" s="79"/>
      <c r="Z77" s="79"/>
      <c r="AA77" s="85" t="s">
        <v>1265</v>
      </c>
      <c r="AB77" s="79"/>
      <c r="AC77" s="79" t="b">
        <v>0</v>
      </c>
      <c r="AD77" s="79">
        <v>0</v>
      </c>
      <c r="AE77" s="85" t="s">
        <v>1504</v>
      </c>
      <c r="AF77" s="79" t="b">
        <v>0</v>
      </c>
      <c r="AG77" s="79" t="s">
        <v>1555</v>
      </c>
      <c r="AH77" s="79"/>
      <c r="AI77" s="85" t="s">
        <v>1504</v>
      </c>
      <c r="AJ77" s="79" t="b">
        <v>0</v>
      </c>
      <c r="AK77" s="79">
        <v>1</v>
      </c>
      <c r="AL77" s="85" t="s">
        <v>1504</v>
      </c>
      <c r="AM77" s="79" t="s">
        <v>1574</v>
      </c>
      <c r="AN77" s="79" t="b">
        <v>0</v>
      </c>
      <c r="AO77" s="85" t="s">
        <v>1265</v>
      </c>
      <c r="AP77" s="79" t="s">
        <v>176</v>
      </c>
      <c r="AQ77" s="79">
        <v>0</v>
      </c>
      <c r="AR77" s="79">
        <v>0</v>
      </c>
      <c r="AS77" s="79"/>
      <c r="AT77" s="79"/>
      <c r="AU77" s="79"/>
      <c r="AV77" s="79"/>
      <c r="AW77" s="79"/>
      <c r="AX77" s="79"/>
      <c r="AY77" s="79"/>
      <c r="AZ77" s="79"/>
      <c r="BA77">
        <v>12</v>
      </c>
      <c r="BB77" s="78" t="str">
        <f>REPLACE(INDEX(GroupVertices[Group],MATCH(Edges24[[#This Row],[Vertex 1]],GroupVertices[Vertex],0)),1,1,"")</f>
        <v>13</v>
      </c>
      <c r="BC77" s="78" t="str">
        <f>REPLACE(INDEX(GroupVertices[Group],MATCH(Edges24[[#This Row],[Vertex 2]],GroupVertices[Vertex],0)),1,1,"")</f>
        <v>13</v>
      </c>
      <c r="BD77" s="48">
        <v>0</v>
      </c>
      <c r="BE77" s="49">
        <v>0</v>
      </c>
      <c r="BF77" s="48">
        <v>0</v>
      </c>
      <c r="BG77" s="49">
        <v>0</v>
      </c>
      <c r="BH77" s="48">
        <v>0</v>
      </c>
      <c r="BI77" s="49">
        <v>0</v>
      </c>
      <c r="BJ77" s="48">
        <v>31</v>
      </c>
      <c r="BK77" s="49">
        <v>100</v>
      </c>
      <c r="BL77" s="48">
        <v>31</v>
      </c>
    </row>
    <row r="78" spans="1:64" ht="15">
      <c r="A78" s="64" t="s">
        <v>261</v>
      </c>
      <c r="B78" s="64" t="s">
        <v>261</v>
      </c>
      <c r="C78" s="65"/>
      <c r="D78" s="66"/>
      <c r="E78" s="67"/>
      <c r="F78" s="68"/>
      <c r="G78" s="65"/>
      <c r="H78" s="69"/>
      <c r="I78" s="70"/>
      <c r="J78" s="70"/>
      <c r="K78" s="34" t="s">
        <v>65</v>
      </c>
      <c r="L78" s="77">
        <v>123</v>
      </c>
      <c r="M78" s="77"/>
      <c r="N78" s="72"/>
      <c r="O78" s="79" t="s">
        <v>176</v>
      </c>
      <c r="P78" s="81">
        <v>43620.54167824074</v>
      </c>
      <c r="Q78" s="79" t="s">
        <v>404</v>
      </c>
      <c r="R78" s="82" t="s">
        <v>621</v>
      </c>
      <c r="S78" s="79" t="s">
        <v>692</v>
      </c>
      <c r="T78" s="79" t="s">
        <v>736</v>
      </c>
      <c r="U78" s="82" t="s">
        <v>796</v>
      </c>
      <c r="V78" s="82" t="s">
        <v>796</v>
      </c>
      <c r="W78" s="81">
        <v>43620.54167824074</v>
      </c>
      <c r="X78" s="82" t="s">
        <v>990</v>
      </c>
      <c r="Y78" s="79"/>
      <c r="Z78" s="79"/>
      <c r="AA78" s="85" t="s">
        <v>1266</v>
      </c>
      <c r="AB78" s="79"/>
      <c r="AC78" s="79" t="b">
        <v>0</v>
      </c>
      <c r="AD78" s="79">
        <v>0</v>
      </c>
      <c r="AE78" s="85" t="s">
        <v>1504</v>
      </c>
      <c r="AF78" s="79" t="b">
        <v>0</v>
      </c>
      <c r="AG78" s="79" t="s">
        <v>1555</v>
      </c>
      <c r="AH78" s="79"/>
      <c r="AI78" s="85" t="s">
        <v>1504</v>
      </c>
      <c r="AJ78" s="79" t="b">
        <v>0</v>
      </c>
      <c r="AK78" s="79">
        <v>0</v>
      </c>
      <c r="AL78" s="85" t="s">
        <v>1504</v>
      </c>
      <c r="AM78" s="79" t="s">
        <v>1574</v>
      </c>
      <c r="AN78" s="79" t="b">
        <v>0</v>
      </c>
      <c r="AO78" s="85" t="s">
        <v>1266</v>
      </c>
      <c r="AP78" s="79" t="s">
        <v>176</v>
      </c>
      <c r="AQ78" s="79">
        <v>0</v>
      </c>
      <c r="AR78" s="79">
        <v>0</v>
      </c>
      <c r="AS78" s="79"/>
      <c r="AT78" s="79"/>
      <c r="AU78" s="79"/>
      <c r="AV78" s="79"/>
      <c r="AW78" s="79"/>
      <c r="AX78" s="79"/>
      <c r="AY78" s="79"/>
      <c r="AZ78" s="79"/>
      <c r="BA78">
        <v>12</v>
      </c>
      <c r="BB78" s="78" t="str">
        <f>REPLACE(INDEX(GroupVertices[Group],MATCH(Edges24[[#This Row],[Vertex 1]],GroupVertices[Vertex],0)),1,1,"")</f>
        <v>13</v>
      </c>
      <c r="BC78" s="78" t="str">
        <f>REPLACE(INDEX(GroupVertices[Group],MATCH(Edges24[[#This Row],[Vertex 2]],GroupVertices[Vertex],0)),1,1,"")</f>
        <v>13</v>
      </c>
      <c r="BD78" s="48">
        <v>0</v>
      </c>
      <c r="BE78" s="49">
        <v>0</v>
      </c>
      <c r="BF78" s="48">
        <v>1</v>
      </c>
      <c r="BG78" s="49">
        <v>3.8461538461538463</v>
      </c>
      <c r="BH78" s="48">
        <v>0</v>
      </c>
      <c r="BI78" s="49">
        <v>0</v>
      </c>
      <c r="BJ78" s="48">
        <v>25</v>
      </c>
      <c r="BK78" s="49">
        <v>96.15384615384616</v>
      </c>
      <c r="BL78" s="48">
        <v>26</v>
      </c>
    </row>
    <row r="79" spans="1:64" ht="15">
      <c r="A79" s="64" t="s">
        <v>261</v>
      </c>
      <c r="B79" s="64" t="s">
        <v>261</v>
      </c>
      <c r="C79" s="65"/>
      <c r="D79" s="66"/>
      <c r="E79" s="67"/>
      <c r="F79" s="68"/>
      <c r="G79" s="65"/>
      <c r="H79" s="69"/>
      <c r="I79" s="70"/>
      <c r="J79" s="70"/>
      <c r="K79" s="34" t="s">
        <v>65</v>
      </c>
      <c r="L79" s="77">
        <v>124</v>
      </c>
      <c r="M79" s="77"/>
      <c r="N79" s="72"/>
      <c r="O79" s="79" t="s">
        <v>176</v>
      </c>
      <c r="P79" s="81">
        <v>43622.54167824074</v>
      </c>
      <c r="Q79" s="79" t="s">
        <v>405</v>
      </c>
      <c r="R79" s="82" t="s">
        <v>622</v>
      </c>
      <c r="S79" s="79" t="s">
        <v>692</v>
      </c>
      <c r="T79" s="79" t="s">
        <v>737</v>
      </c>
      <c r="U79" s="82" t="s">
        <v>797</v>
      </c>
      <c r="V79" s="82" t="s">
        <v>797</v>
      </c>
      <c r="W79" s="81">
        <v>43622.54167824074</v>
      </c>
      <c r="X79" s="82" t="s">
        <v>991</v>
      </c>
      <c r="Y79" s="79"/>
      <c r="Z79" s="79"/>
      <c r="AA79" s="85" t="s">
        <v>1267</v>
      </c>
      <c r="AB79" s="79"/>
      <c r="AC79" s="79" t="b">
        <v>0</v>
      </c>
      <c r="AD79" s="79">
        <v>0</v>
      </c>
      <c r="AE79" s="85" t="s">
        <v>1504</v>
      </c>
      <c r="AF79" s="79" t="b">
        <v>0</v>
      </c>
      <c r="AG79" s="79" t="s">
        <v>1555</v>
      </c>
      <c r="AH79" s="79"/>
      <c r="AI79" s="85" t="s">
        <v>1504</v>
      </c>
      <c r="AJ79" s="79" t="b">
        <v>0</v>
      </c>
      <c r="AK79" s="79">
        <v>0</v>
      </c>
      <c r="AL79" s="85" t="s">
        <v>1504</v>
      </c>
      <c r="AM79" s="79" t="s">
        <v>1574</v>
      </c>
      <c r="AN79" s="79" t="b">
        <v>0</v>
      </c>
      <c r="AO79" s="85" t="s">
        <v>1267</v>
      </c>
      <c r="AP79" s="79" t="s">
        <v>176</v>
      </c>
      <c r="AQ79" s="79">
        <v>0</v>
      </c>
      <c r="AR79" s="79">
        <v>0</v>
      </c>
      <c r="AS79" s="79"/>
      <c r="AT79" s="79"/>
      <c r="AU79" s="79"/>
      <c r="AV79" s="79"/>
      <c r="AW79" s="79"/>
      <c r="AX79" s="79"/>
      <c r="AY79" s="79"/>
      <c r="AZ79" s="79"/>
      <c r="BA79">
        <v>12</v>
      </c>
      <c r="BB79" s="78" t="str">
        <f>REPLACE(INDEX(GroupVertices[Group],MATCH(Edges24[[#This Row],[Vertex 1]],GroupVertices[Vertex],0)),1,1,"")</f>
        <v>13</v>
      </c>
      <c r="BC79" s="78" t="str">
        <f>REPLACE(INDEX(GroupVertices[Group],MATCH(Edges24[[#This Row],[Vertex 2]],GroupVertices[Vertex],0)),1,1,"")</f>
        <v>13</v>
      </c>
      <c r="BD79" s="48">
        <v>1</v>
      </c>
      <c r="BE79" s="49">
        <v>4.545454545454546</v>
      </c>
      <c r="BF79" s="48">
        <v>0</v>
      </c>
      <c r="BG79" s="49">
        <v>0</v>
      </c>
      <c r="BH79" s="48">
        <v>0</v>
      </c>
      <c r="BI79" s="49">
        <v>0</v>
      </c>
      <c r="BJ79" s="48">
        <v>21</v>
      </c>
      <c r="BK79" s="49">
        <v>95.45454545454545</v>
      </c>
      <c r="BL79" s="48">
        <v>22</v>
      </c>
    </row>
    <row r="80" spans="1:64" ht="15">
      <c r="A80" s="64" t="s">
        <v>261</v>
      </c>
      <c r="B80" s="64" t="s">
        <v>261</v>
      </c>
      <c r="C80" s="65"/>
      <c r="D80" s="66"/>
      <c r="E80" s="67"/>
      <c r="F80" s="68"/>
      <c r="G80" s="65"/>
      <c r="H80" s="69"/>
      <c r="I80" s="70"/>
      <c r="J80" s="70"/>
      <c r="K80" s="34" t="s">
        <v>65</v>
      </c>
      <c r="L80" s="77">
        <v>125</v>
      </c>
      <c r="M80" s="77"/>
      <c r="N80" s="72"/>
      <c r="O80" s="79" t="s">
        <v>176</v>
      </c>
      <c r="P80" s="81">
        <v>43623.541666666664</v>
      </c>
      <c r="Q80" s="79" t="s">
        <v>406</v>
      </c>
      <c r="R80" s="79"/>
      <c r="S80" s="79"/>
      <c r="T80" s="79" t="s">
        <v>718</v>
      </c>
      <c r="U80" s="79"/>
      <c r="V80" s="82" t="s">
        <v>888</v>
      </c>
      <c r="W80" s="81">
        <v>43623.541666666664</v>
      </c>
      <c r="X80" s="82" t="s">
        <v>992</v>
      </c>
      <c r="Y80" s="79"/>
      <c r="Z80" s="79"/>
      <c r="AA80" s="85" t="s">
        <v>1268</v>
      </c>
      <c r="AB80" s="79"/>
      <c r="AC80" s="79" t="b">
        <v>0</v>
      </c>
      <c r="AD80" s="79">
        <v>1</v>
      </c>
      <c r="AE80" s="85" t="s">
        <v>1504</v>
      </c>
      <c r="AF80" s="79" t="b">
        <v>0</v>
      </c>
      <c r="AG80" s="79" t="s">
        <v>1555</v>
      </c>
      <c r="AH80" s="79"/>
      <c r="AI80" s="85" t="s">
        <v>1504</v>
      </c>
      <c r="AJ80" s="79" t="b">
        <v>0</v>
      </c>
      <c r="AK80" s="79">
        <v>1</v>
      </c>
      <c r="AL80" s="85" t="s">
        <v>1504</v>
      </c>
      <c r="AM80" s="79" t="s">
        <v>1574</v>
      </c>
      <c r="AN80" s="79" t="b">
        <v>0</v>
      </c>
      <c r="AO80" s="85" t="s">
        <v>1268</v>
      </c>
      <c r="AP80" s="79" t="s">
        <v>176</v>
      </c>
      <c r="AQ80" s="79">
        <v>0</v>
      </c>
      <c r="AR80" s="79">
        <v>0</v>
      </c>
      <c r="AS80" s="79"/>
      <c r="AT80" s="79"/>
      <c r="AU80" s="79"/>
      <c r="AV80" s="79"/>
      <c r="AW80" s="79"/>
      <c r="AX80" s="79"/>
      <c r="AY80" s="79"/>
      <c r="AZ80" s="79"/>
      <c r="BA80">
        <v>12</v>
      </c>
      <c r="BB80" s="78" t="str">
        <f>REPLACE(INDEX(GroupVertices[Group],MATCH(Edges24[[#This Row],[Vertex 1]],GroupVertices[Vertex],0)),1,1,"")</f>
        <v>13</v>
      </c>
      <c r="BC80" s="78" t="str">
        <f>REPLACE(INDEX(GroupVertices[Group],MATCH(Edges24[[#This Row],[Vertex 2]],GroupVertices[Vertex],0)),1,1,"")</f>
        <v>13</v>
      </c>
      <c r="BD80" s="48">
        <v>0</v>
      </c>
      <c r="BE80" s="49">
        <v>0</v>
      </c>
      <c r="BF80" s="48">
        <v>0</v>
      </c>
      <c r="BG80" s="49">
        <v>0</v>
      </c>
      <c r="BH80" s="48">
        <v>0</v>
      </c>
      <c r="BI80" s="49">
        <v>0</v>
      </c>
      <c r="BJ80" s="48">
        <v>30</v>
      </c>
      <c r="BK80" s="49">
        <v>100</v>
      </c>
      <c r="BL80" s="48">
        <v>30</v>
      </c>
    </row>
    <row r="81" spans="1:64" ht="15">
      <c r="A81" s="64" t="s">
        <v>261</v>
      </c>
      <c r="B81" s="64" t="s">
        <v>261</v>
      </c>
      <c r="C81" s="65"/>
      <c r="D81" s="66"/>
      <c r="E81" s="67"/>
      <c r="F81" s="68"/>
      <c r="G81" s="65"/>
      <c r="H81" s="69"/>
      <c r="I81" s="70"/>
      <c r="J81" s="70"/>
      <c r="K81" s="34" t="s">
        <v>65</v>
      </c>
      <c r="L81" s="77">
        <v>126</v>
      </c>
      <c r="M81" s="77"/>
      <c r="N81" s="72"/>
      <c r="O81" s="79" t="s">
        <v>176</v>
      </c>
      <c r="P81" s="81">
        <v>43624.541666666664</v>
      </c>
      <c r="Q81" s="79" t="s">
        <v>406</v>
      </c>
      <c r="R81" s="79"/>
      <c r="S81" s="79"/>
      <c r="T81" s="79" t="s">
        <v>718</v>
      </c>
      <c r="U81" s="79"/>
      <c r="V81" s="82" t="s">
        <v>888</v>
      </c>
      <c r="W81" s="81">
        <v>43624.541666666664</v>
      </c>
      <c r="X81" s="82" t="s">
        <v>993</v>
      </c>
      <c r="Y81" s="79"/>
      <c r="Z81" s="79"/>
      <c r="AA81" s="85" t="s">
        <v>1269</v>
      </c>
      <c r="AB81" s="79"/>
      <c r="AC81" s="79" t="b">
        <v>0</v>
      </c>
      <c r="AD81" s="79">
        <v>0</v>
      </c>
      <c r="AE81" s="85" t="s">
        <v>1504</v>
      </c>
      <c r="AF81" s="79" t="b">
        <v>0</v>
      </c>
      <c r="AG81" s="79" t="s">
        <v>1555</v>
      </c>
      <c r="AH81" s="79"/>
      <c r="AI81" s="85" t="s">
        <v>1504</v>
      </c>
      <c r="AJ81" s="79" t="b">
        <v>0</v>
      </c>
      <c r="AK81" s="79">
        <v>0</v>
      </c>
      <c r="AL81" s="85" t="s">
        <v>1504</v>
      </c>
      <c r="AM81" s="79" t="s">
        <v>1574</v>
      </c>
      <c r="AN81" s="79" t="b">
        <v>0</v>
      </c>
      <c r="AO81" s="85" t="s">
        <v>1269</v>
      </c>
      <c r="AP81" s="79" t="s">
        <v>176</v>
      </c>
      <c r="AQ81" s="79">
        <v>0</v>
      </c>
      <c r="AR81" s="79">
        <v>0</v>
      </c>
      <c r="AS81" s="79"/>
      <c r="AT81" s="79"/>
      <c r="AU81" s="79"/>
      <c r="AV81" s="79"/>
      <c r="AW81" s="79"/>
      <c r="AX81" s="79"/>
      <c r="AY81" s="79"/>
      <c r="AZ81" s="79"/>
      <c r="BA81">
        <v>12</v>
      </c>
      <c r="BB81" s="78" t="str">
        <f>REPLACE(INDEX(GroupVertices[Group],MATCH(Edges24[[#This Row],[Vertex 1]],GroupVertices[Vertex],0)),1,1,"")</f>
        <v>13</v>
      </c>
      <c r="BC81" s="78" t="str">
        <f>REPLACE(INDEX(GroupVertices[Group],MATCH(Edges24[[#This Row],[Vertex 2]],GroupVertices[Vertex],0)),1,1,"")</f>
        <v>13</v>
      </c>
      <c r="BD81" s="48">
        <v>0</v>
      </c>
      <c r="BE81" s="49">
        <v>0</v>
      </c>
      <c r="BF81" s="48">
        <v>0</v>
      </c>
      <c r="BG81" s="49">
        <v>0</v>
      </c>
      <c r="BH81" s="48">
        <v>0</v>
      </c>
      <c r="BI81" s="49">
        <v>0</v>
      </c>
      <c r="BJ81" s="48">
        <v>30</v>
      </c>
      <c r="BK81" s="49">
        <v>100</v>
      </c>
      <c r="BL81" s="48">
        <v>30</v>
      </c>
    </row>
    <row r="82" spans="1:64" ht="15">
      <c r="A82" s="64" t="s">
        <v>261</v>
      </c>
      <c r="B82" s="64" t="s">
        <v>261</v>
      </c>
      <c r="C82" s="65"/>
      <c r="D82" s="66"/>
      <c r="E82" s="67"/>
      <c r="F82" s="68"/>
      <c r="G82" s="65"/>
      <c r="H82" s="69"/>
      <c r="I82" s="70"/>
      <c r="J82" s="70"/>
      <c r="K82" s="34" t="s">
        <v>65</v>
      </c>
      <c r="L82" s="77">
        <v>127</v>
      </c>
      <c r="M82" s="77"/>
      <c r="N82" s="72"/>
      <c r="O82" s="79" t="s">
        <v>176</v>
      </c>
      <c r="P82" s="81">
        <v>43624.791666666664</v>
      </c>
      <c r="Q82" s="79" t="s">
        <v>407</v>
      </c>
      <c r="R82" s="79"/>
      <c r="S82" s="79"/>
      <c r="T82" s="79" t="s">
        <v>738</v>
      </c>
      <c r="U82" s="79"/>
      <c r="V82" s="82" t="s">
        <v>888</v>
      </c>
      <c r="W82" s="81">
        <v>43624.791666666664</v>
      </c>
      <c r="X82" s="82" t="s">
        <v>994</v>
      </c>
      <c r="Y82" s="79"/>
      <c r="Z82" s="79"/>
      <c r="AA82" s="85" t="s">
        <v>1270</v>
      </c>
      <c r="AB82" s="79"/>
      <c r="AC82" s="79" t="b">
        <v>0</v>
      </c>
      <c r="AD82" s="79">
        <v>1</v>
      </c>
      <c r="AE82" s="85" t="s">
        <v>1504</v>
      </c>
      <c r="AF82" s="79" t="b">
        <v>0</v>
      </c>
      <c r="AG82" s="79" t="s">
        <v>1555</v>
      </c>
      <c r="AH82" s="79"/>
      <c r="AI82" s="85" t="s">
        <v>1504</v>
      </c>
      <c r="AJ82" s="79" t="b">
        <v>0</v>
      </c>
      <c r="AK82" s="79">
        <v>0</v>
      </c>
      <c r="AL82" s="85" t="s">
        <v>1504</v>
      </c>
      <c r="AM82" s="79" t="s">
        <v>1574</v>
      </c>
      <c r="AN82" s="79" t="b">
        <v>0</v>
      </c>
      <c r="AO82" s="85" t="s">
        <v>1270</v>
      </c>
      <c r="AP82" s="79" t="s">
        <v>176</v>
      </c>
      <c r="AQ82" s="79">
        <v>0</v>
      </c>
      <c r="AR82" s="79">
        <v>0</v>
      </c>
      <c r="AS82" s="79"/>
      <c r="AT82" s="79"/>
      <c r="AU82" s="79"/>
      <c r="AV82" s="79"/>
      <c r="AW82" s="79"/>
      <c r="AX82" s="79"/>
      <c r="AY82" s="79"/>
      <c r="AZ82" s="79"/>
      <c r="BA82">
        <v>12</v>
      </c>
      <c r="BB82" s="78" t="str">
        <f>REPLACE(INDEX(GroupVertices[Group],MATCH(Edges24[[#This Row],[Vertex 1]],GroupVertices[Vertex],0)),1,1,"")</f>
        <v>13</v>
      </c>
      <c r="BC82" s="78" t="str">
        <f>REPLACE(INDEX(GroupVertices[Group],MATCH(Edges24[[#This Row],[Vertex 2]],GroupVertices[Vertex],0)),1,1,"")</f>
        <v>13</v>
      </c>
      <c r="BD82" s="48">
        <v>0</v>
      </c>
      <c r="BE82" s="49">
        <v>0</v>
      </c>
      <c r="BF82" s="48">
        <v>0</v>
      </c>
      <c r="BG82" s="49">
        <v>0</v>
      </c>
      <c r="BH82" s="48">
        <v>0</v>
      </c>
      <c r="BI82" s="49">
        <v>0</v>
      </c>
      <c r="BJ82" s="48">
        <v>34</v>
      </c>
      <c r="BK82" s="49">
        <v>100</v>
      </c>
      <c r="BL82" s="48">
        <v>34</v>
      </c>
    </row>
    <row r="83" spans="1:64" ht="15">
      <c r="A83" s="64" t="s">
        <v>261</v>
      </c>
      <c r="B83" s="64" t="s">
        <v>261</v>
      </c>
      <c r="C83" s="65"/>
      <c r="D83" s="66"/>
      <c r="E83" s="67"/>
      <c r="F83" s="68"/>
      <c r="G83" s="65"/>
      <c r="H83" s="69"/>
      <c r="I83" s="70"/>
      <c r="J83" s="70"/>
      <c r="K83" s="34" t="s">
        <v>65</v>
      </c>
      <c r="L83" s="77">
        <v>128</v>
      </c>
      <c r="M83" s="77"/>
      <c r="N83" s="72"/>
      <c r="O83" s="79" t="s">
        <v>176</v>
      </c>
      <c r="P83" s="81">
        <v>43626.54167824074</v>
      </c>
      <c r="Q83" s="79" t="s">
        <v>408</v>
      </c>
      <c r="R83" s="79"/>
      <c r="S83" s="79"/>
      <c r="T83" s="79" t="s">
        <v>718</v>
      </c>
      <c r="U83" s="79"/>
      <c r="V83" s="82" t="s">
        <v>888</v>
      </c>
      <c r="W83" s="81">
        <v>43626.54167824074</v>
      </c>
      <c r="X83" s="82" t="s">
        <v>995</v>
      </c>
      <c r="Y83" s="79"/>
      <c r="Z83" s="79"/>
      <c r="AA83" s="85" t="s">
        <v>1271</v>
      </c>
      <c r="AB83" s="79"/>
      <c r="AC83" s="79" t="b">
        <v>0</v>
      </c>
      <c r="AD83" s="79">
        <v>1</v>
      </c>
      <c r="AE83" s="85" t="s">
        <v>1504</v>
      </c>
      <c r="AF83" s="79" t="b">
        <v>0</v>
      </c>
      <c r="AG83" s="79" t="s">
        <v>1555</v>
      </c>
      <c r="AH83" s="79"/>
      <c r="AI83" s="85" t="s">
        <v>1504</v>
      </c>
      <c r="AJ83" s="79" t="b">
        <v>0</v>
      </c>
      <c r="AK83" s="79">
        <v>0</v>
      </c>
      <c r="AL83" s="85" t="s">
        <v>1504</v>
      </c>
      <c r="AM83" s="79" t="s">
        <v>1574</v>
      </c>
      <c r="AN83" s="79" t="b">
        <v>0</v>
      </c>
      <c r="AO83" s="85" t="s">
        <v>1271</v>
      </c>
      <c r="AP83" s="79" t="s">
        <v>176</v>
      </c>
      <c r="AQ83" s="79">
        <v>0</v>
      </c>
      <c r="AR83" s="79">
        <v>0</v>
      </c>
      <c r="AS83" s="79"/>
      <c r="AT83" s="79"/>
      <c r="AU83" s="79"/>
      <c r="AV83" s="79"/>
      <c r="AW83" s="79"/>
      <c r="AX83" s="79"/>
      <c r="AY83" s="79"/>
      <c r="AZ83" s="79"/>
      <c r="BA83">
        <v>12</v>
      </c>
      <c r="BB83" s="78" t="str">
        <f>REPLACE(INDEX(GroupVertices[Group],MATCH(Edges24[[#This Row],[Vertex 1]],GroupVertices[Vertex],0)),1,1,"")</f>
        <v>13</v>
      </c>
      <c r="BC83" s="78" t="str">
        <f>REPLACE(INDEX(GroupVertices[Group],MATCH(Edges24[[#This Row],[Vertex 2]],GroupVertices[Vertex],0)),1,1,"")</f>
        <v>13</v>
      </c>
      <c r="BD83" s="48">
        <v>0</v>
      </c>
      <c r="BE83" s="49">
        <v>0</v>
      </c>
      <c r="BF83" s="48">
        <v>0</v>
      </c>
      <c r="BG83" s="49">
        <v>0</v>
      </c>
      <c r="BH83" s="48">
        <v>0</v>
      </c>
      <c r="BI83" s="49">
        <v>0</v>
      </c>
      <c r="BJ83" s="48">
        <v>32</v>
      </c>
      <c r="BK83" s="49">
        <v>100</v>
      </c>
      <c r="BL83" s="48">
        <v>32</v>
      </c>
    </row>
    <row r="84" spans="1:64" ht="15">
      <c r="A84" s="64" t="s">
        <v>261</v>
      </c>
      <c r="B84" s="64" t="s">
        <v>261</v>
      </c>
      <c r="C84" s="65"/>
      <c r="D84" s="66"/>
      <c r="E84" s="67"/>
      <c r="F84" s="68"/>
      <c r="G84" s="65"/>
      <c r="H84" s="69"/>
      <c r="I84" s="70"/>
      <c r="J84" s="70"/>
      <c r="K84" s="34" t="s">
        <v>65</v>
      </c>
      <c r="L84" s="77">
        <v>129</v>
      </c>
      <c r="M84" s="77"/>
      <c r="N84" s="72"/>
      <c r="O84" s="79" t="s">
        <v>176</v>
      </c>
      <c r="P84" s="81">
        <v>43632.708333333336</v>
      </c>
      <c r="Q84" s="79" t="s">
        <v>409</v>
      </c>
      <c r="R84" s="79"/>
      <c r="S84" s="79"/>
      <c r="T84" s="79" t="s">
        <v>739</v>
      </c>
      <c r="U84" s="82" t="s">
        <v>798</v>
      </c>
      <c r="V84" s="82" t="s">
        <v>798</v>
      </c>
      <c r="W84" s="81">
        <v>43632.708333333336</v>
      </c>
      <c r="X84" s="82" t="s">
        <v>996</v>
      </c>
      <c r="Y84" s="79"/>
      <c r="Z84" s="79"/>
      <c r="AA84" s="85" t="s">
        <v>1272</v>
      </c>
      <c r="AB84" s="79"/>
      <c r="AC84" s="79" t="b">
        <v>0</v>
      </c>
      <c r="AD84" s="79">
        <v>1</v>
      </c>
      <c r="AE84" s="85" t="s">
        <v>1504</v>
      </c>
      <c r="AF84" s="79" t="b">
        <v>0</v>
      </c>
      <c r="AG84" s="79" t="s">
        <v>1555</v>
      </c>
      <c r="AH84" s="79"/>
      <c r="AI84" s="85" t="s">
        <v>1504</v>
      </c>
      <c r="AJ84" s="79" t="b">
        <v>0</v>
      </c>
      <c r="AK84" s="79">
        <v>0</v>
      </c>
      <c r="AL84" s="85" t="s">
        <v>1504</v>
      </c>
      <c r="AM84" s="79" t="s">
        <v>1574</v>
      </c>
      <c r="AN84" s="79" t="b">
        <v>0</v>
      </c>
      <c r="AO84" s="85" t="s">
        <v>1272</v>
      </c>
      <c r="AP84" s="79" t="s">
        <v>176</v>
      </c>
      <c r="AQ84" s="79">
        <v>0</v>
      </c>
      <c r="AR84" s="79">
        <v>0</v>
      </c>
      <c r="AS84" s="79"/>
      <c r="AT84" s="79"/>
      <c r="AU84" s="79"/>
      <c r="AV84" s="79"/>
      <c r="AW84" s="79"/>
      <c r="AX84" s="79"/>
      <c r="AY84" s="79"/>
      <c r="AZ84" s="79"/>
      <c r="BA84">
        <v>12</v>
      </c>
      <c r="BB84" s="78" t="str">
        <f>REPLACE(INDEX(GroupVertices[Group],MATCH(Edges24[[#This Row],[Vertex 1]],GroupVertices[Vertex],0)),1,1,"")</f>
        <v>13</v>
      </c>
      <c r="BC84" s="78" t="str">
        <f>REPLACE(INDEX(GroupVertices[Group],MATCH(Edges24[[#This Row],[Vertex 2]],GroupVertices[Vertex],0)),1,1,"")</f>
        <v>13</v>
      </c>
      <c r="BD84" s="48">
        <v>0</v>
      </c>
      <c r="BE84" s="49">
        <v>0</v>
      </c>
      <c r="BF84" s="48">
        <v>0</v>
      </c>
      <c r="BG84" s="49">
        <v>0</v>
      </c>
      <c r="BH84" s="48">
        <v>0</v>
      </c>
      <c r="BI84" s="49">
        <v>0</v>
      </c>
      <c r="BJ84" s="48">
        <v>27</v>
      </c>
      <c r="BK84" s="49">
        <v>100</v>
      </c>
      <c r="BL84" s="48">
        <v>27</v>
      </c>
    </row>
    <row r="85" spans="1:64" ht="15">
      <c r="A85" s="64" t="s">
        <v>261</v>
      </c>
      <c r="B85" s="64" t="s">
        <v>261</v>
      </c>
      <c r="C85" s="65"/>
      <c r="D85" s="66"/>
      <c r="E85" s="67"/>
      <c r="F85" s="68"/>
      <c r="G85" s="65"/>
      <c r="H85" s="69"/>
      <c r="I85" s="70"/>
      <c r="J85" s="70"/>
      <c r="K85" s="34" t="s">
        <v>65</v>
      </c>
      <c r="L85" s="77">
        <v>130</v>
      </c>
      <c r="M85" s="77"/>
      <c r="N85" s="72"/>
      <c r="O85" s="79" t="s">
        <v>176</v>
      </c>
      <c r="P85" s="81">
        <v>43632.958333333336</v>
      </c>
      <c r="Q85" s="79" t="s">
        <v>406</v>
      </c>
      <c r="R85" s="79"/>
      <c r="S85" s="79"/>
      <c r="T85" s="79" t="s">
        <v>718</v>
      </c>
      <c r="U85" s="79"/>
      <c r="V85" s="82" t="s">
        <v>888</v>
      </c>
      <c r="W85" s="81">
        <v>43632.958333333336</v>
      </c>
      <c r="X85" s="82" t="s">
        <v>997</v>
      </c>
      <c r="Y85" s="79"/>
      <c r="Z85" s="79"/>
      <c r="AA85" s="85" t="s">
        <v>1273</v>
      </c>
      <c r="AB85" s="79"/>
      <c r="AC85" s="79" t="b">
        <v>0</v>
      </c>
      <c r="AD85" s="79">
        <v>0</v>
      </c>
      <c r="AE85" s="85" t="s">
        <v>1504</v>
      </c>
      <c r="AF85" s="79" t="b">
        <v>0</v>
      </c>
      <c r="AG85" s="79" t="s">
        <v>1555</v>
      </c>
      <c r="AH85" s="79"/>
      <c r="AI85" s="85" t="s">
        <v>1504</v>
      </c>
      <c r="AJ85" s="79" t="b">
        <v>0</v>
      </c>
      <c r="AK85" s="79">
        <v>0</v>
      </c>
      <c r="AL85" s="85" t="s">
        <v>1504</v>
      </c>
      <c r="AM85" s="79" t="s">
        <v>1574</v>
      </c>
      <c r="AN85" s="79" t="b">
        <v>0</v>
      </c>
      <c r="AO85" s="85" t="s">
        <v>1273</v>
      </c>
      <c r="AP85" s="79" t="s">
        <v>176</v>
      </c>
      <c r="AQ85" s="79">
        <v>0</v>
      </c>
      <c r="AR85" s="79">
        <v>0</v>
      </c>
      <c r="AS85" s="79"/>
      <c r="AT85" s="79"/>
      <c r="AU85" s="79"/>
      <c r="AV85" s="79"/>
      <c r="AW85" s="79"/>
      <c r="AX85" s="79"/>
      <c r="AY85" s="79"/>
      <c r="AZ85" s="79"/>
      <c r="BA85">
        <v>12</v>
      </c>
      <c r="BB85" s="78" t="str">
        <f>REPLACE(INDEX(GroupVertices[Group],MATCH(Edges24[[#This Row],[Vertex 1]],GroupVertices[Vertex],0)),1,1,"")</f>
        <v>13</v>
      </c>
      <c r="BC85" s="78" t="str">
        <f>REPLACE(INDEX(GroupVertices[Group],MATCH(Edges24[[#This Row],[Vertex 2]],GroupVertices[Vertex],0)),1,1,"")</f>
        <v>13</v>
      </c>
      <c r="BD85" s="48">
        <v>0</v>
      </c>
      <c r="BE85" s="49">
        <v>0</v>
      </c>
      <c r="BF85" s="48">
        <v>0</v>
      </c>
      <c r="BG85" s="49">
        <v>0</v>
      </c>
      <c r="BH85" s="48">
        <v>0</v>
      </c>
      <c r="BI85" s="49">
        <v>0</v>
      </c>
      <c r="BJ85" s="48">
        <v>30</v>
      </c>
      <c r="BK85" s="49">
        <v>100</v>
      </c>
      <c r="BL85" s="48">
        <v>30</v>
      </c>
    </row>
    <row r="86" spans="1:64" ht="15">
      <c r="A86" s="64" t="s">
        <v>262</v>
      </c>
      <c r="B86" s="64" t="s">
        <v>302</v>
      </c>
      <c r="C86" s="65"/>
      <c r="D86" s="66"/>
      <c r="E86" s="67"/>
      <c r="F86" s="68"/>
      <c r="G86" s="65"/>
      <c r="H86" s="69"/>
      <c r="I86" s="70"/>
      <c r="J86" s="70"/>
      <c r="K86" s="34" t="s">
        <v>65</v>
      </c>
      <c r="L86" s="77">
        <v>131</v>
      </c>
      <c r="M86" s="77"/>
      <c r="N86" s="72"/>
      <c r="O86" s="79" t="s">
        <v>349</v>
      </c>
      <c r="P86" s="81">
        <v>43617.872094907405</v>
      </c>
      <c r="Q86" s="79" t="s">
        <v>410</v>
      </c>
      <c r="R86" s="82" t="s">
        <v>603</v>
      </c>
      <c r="S86" s="79" t="s">
        <v>683</v>
      </c>
      <c r="T86" s="79" t="s">
        <v>718</v>
      </c>
      <c r="U86" s="79"/>
      <c r="V86" s="82" t="s">
        <v>889</v>
      </c>
      <c r="W86" s="81">
        <v>43617.872094907405</v>
      </c>
      <c r="X86" s="82" t="s">
        <v>998</v>
      </c>
      <c r="Y86" s="79"/>
      <c r="Z86" s="79"/>
      <c r="AA86" s="85" t="s">
        <v>1274</v>
      </c>
      <c r="AB86" s="79"/>
      <c r="AC86" s="79" t="b">
        <v>0</v>
      </c>
      <c r="AD86" s="79">
        <v>0</v>
      </c>
      <c r="AE86" s="85" t="s">
        <v>1504</v>
      </c>
      <c r="AF86" s="79" t="b">
        <v>0</v>
      </c>
      <c r="AG86" s="79" t="s">
        <v>1553</v>
      </c>
      <c r="AH86" s="79"/>
      <c r="AI86" s="85" t="s">
        <v>1504</v>
      </c>
      <c r="AJ86" s="79" t="b">
        <v>0</v>
      </c>
      <c r="AK86" s="79">
        <v>1</v>
      </c>
      <c r="AL86" s="85" t="s">
        <v>1504</v>
      </c>
      <c r="AM86" s="79" t="s">
        <v>1567</v>
      </c>
      <c r="AN86" s="79" t="b">
        <v>0</v>
      </c>
      <c r="AO86" s="85" t="s">
        <v>1274</v>
      </c>
      <c r="AP86" s="79" t="s">
        <v>176</v>
      </c>
      <c r="AQ86" s="79">
        <v>0</v>
      </c>
      <c r="AR86" s="79">
        <v>0</v>
      </c>
      <c r="AS86" s="79"/>
      <c r="AT86" s="79"/>
      <c r="AU86" s="79"/>
      <c r="AV86" s="79"/>
      <c r="AW86" s="79"/>
      <c r="AX86" s="79"/>
      <c r="AY86" s="79"/>
      <c r="AZ86" s="79"/>
      <c r="BA86">
        <v>24</v>
      </c>
      <c r="BB86" s="78" t="str">
        <f>REPLACE(INDEX(GroupVertices[Group],MATCH(Edges24[[#This Row],[Vertex 1]],GroupVertices[Vertex],0)),1,1,"")</f>
        <v>6</v>
      </c>
      <c r="BC86" s="78" t="str">
        <f>REPLACE(INDEX(GroupVertices[Group],MATCH(Edges24[[#This Row],[Vertex 2]],GroupVertices[Vertex],0)),1,1,"")</f>
        <v>6</v>
      </c>
      <c r="BD86" s="48">
        <v>1</v>
      </c>
      <c r="BE86" s="49">
        <v>6.666666666666667</v>
      </c>
      <c r="BF86" s="48">
        <v>0</v>
      </c>
      <c r="BG86" s="49">
        <v>0</v>
      </c>
      <c r="BH86" s="48">
        <v>0</v>
      </c>
      <c r="BI86" s="49">
        <v>0</v>
      </c>
      <c r="BJ86" s="48">
        <v>14</v>
      </c>
      <c r="BK86" s="49">
        <v>93.33333333333333</v>
      </c>
      <c r="BL86" s="48">
        <v>15</v>
      </c>
    </row>
    <row r="87" spans="1:64" ht="15">
      <c r="A87" s="64" t="s">
        <v>262</v>
      </c>
      <c r="B87" s="64" t="s">
        <v>302</v>
      </c>
      <c r="C87" s="65"/>
      <c r="D87" s="66"/>
      <c r="E87" s="67"/>
      <c r="F87" s="68"/>
      <c r="G87" s="65"/>
      <c r="H87" s="69"/>
      <c r="I87" s="70"/>
      <c r="J87" s="70"/>
      <c r="K87" s="34" t="s">
        <v>65</v>
      </c>
      <c r="L87" s="77">
        <v>132</v>
      </c>
      <c r="M87" s="77"/>
      <c r="N87" s="72"/>
      <c r="O87" s="79" t="s">
        <v>349</v>
      </c>
      <c r="P87" s="81">
        <v>43617.872569444444</v>
      </c>
      <c r="Q87" s="79" t="s">
        <v>411</v>
      </c>
      <c r="R87" s="82" t="s">
        <v>613</v>
      </c>
      <c r="S87" s="79" t="s">
        <v>683</v>
      </c>
      <c r="T87" s="79" t="s">
        <v>718</v>
      </c>
      <c r="U87" s="79"/>
      <c r="V87" s="82" t="s">
        <v>889</v>
      </c>
      <c r="W87" s="81">
        <v>43617.872569444444</v>
      </c>
      <c r="X87" s="82" t="s">
        <v>999</v>
      </c>
      <c r="Y87" s="79"/>
      <c r="Z87" s="79"/>
      <c r="AA87" s="85" t="s">
        <v>1275</v>
      </c>
      <c r="AB87" s="79"/>
      <c r="AC87" s="79" t="b">
        <v>0</v>
      </c>
      <c r="AD87" s="79">
        <v>0</v>
      </c>
      <c r="AE87" s="85" t="s">
        <v>1504</v>
      </c>
      <c r="AF87" s="79" t="b">
        <v>0</v>
      </c>
      <c r="AG87" s="79" t="s">
        <v>1553</v>
      </c>
      <c r="AH87" s="79"/>
      <c r="AI87" s="85" t="s">
        <v>1504</v>
      </c>
      <c r="AJ87" s="79" t="b">
        <v>0</v>
      </c>
      <c r="AK87" s="79">
        <v>0</v>
      </c>
      <c r="AL87" s="85" t="s">
        <v>1504</v>
      </c>
      <c r="AM87" s="79" t="s">
        <v>1567</v>
      </c>
      <c r="AN87" s="79" t="b">
        <v>0</v>
      </c>
      <c r="AO87" s="85" t="s">
        <v>1275</v>
      </c>
      <c r="AP87" s="79" t="s">
        <v>176</v>
      </c>
      <c r="AQ87" s="79">
        <v>0</v>
      </c>
      <c r="AR87" s="79">
        <v>0</v>
      </c>
      <c r="AS87" s="79"/>
      <c r="AT87" s="79"/>
      <c r="AU87" s="79"/>
      <c r="AV87" s="79"/>
      <c r="AW87" s="79"/>
      <c r="AX87" s="79"/>
      <c r="AY87" s="79"/>
      <c r="AZ87" s="79"/>
      <c r="BA87">
        <v>24</v>
      </c>
      <c r="BB87" s="78" t="str">
        <f>REPLACE(INDEX(GroupVertices[Group],MATCH(Edges24[[#This Row],[Vertex 1]],GroupVertices[Vertex],0)),1,1,"")</f>
        <v>6</v>
      </c>
      <c r="BC87" s="78" t="str">
        <f>REPLACE(INDEX(GroupVertices[Group],MATCH(Edges24[[#This Row],[Vertex 2]],GroupVertices[Vertex],0)),1,1,"")</f>
        <v>6</v>
      </c>
      <c r="BD87" s="48">
        <v>0</v>
      </c>
      <c r="BE87" s="49">
        <v>0</v>
      </c>
      <c r="BF87" s="48">
        <v>0</v>
      </c>
      <c r="BG87" s="49">
        <v>0</v>
      </c>
      <c r="BH87" s="48">
        <v>0</v>
      </c>
      <c r="BI87" s="49">
        <v>0</v>
      </c>
      <c r="BJ87" s="48">
        <v>18</v>
      </c>
      <c r="BK87" s="49">
        <v>100</v>
      </c>
      <c r="BL87" s="48">
        <v>18</v>
      </c>
    </row>
    <row r="88" spans="1:64" ht="15">
      <c r="A88" s="64" t="s">
        <v>262</v>
      </c>
      <c r="B88" s="64" t="s">
        <v>302</v>
      </c>
      <c r="C88" s="65"/>
      <c r="D88" s="66"/>
      <c r="E88" s="67"/>
      <c r="F88" s="68"/>
      <c r="G88" s="65"/>
      <c r="H88" s="69"/>
      <c r="I88" s="70"/>
      <c r="J88" s="70"/>
      <c r="K88" s="34" t="s">
        <v>65</v>
      </c>
      <c r="L88" s="77">
        <v>133</v>
      </c>
      <c r="M88" s="77"/>
      <c r="N88" s="72"/>
      <c r="O88" s="79" t="s">
        <v>349</v>
      </c>
      <c r="P88" s="81">
        <v>43617.941157407404</v>
      </c>
      <c r="Q88" s="79" t="s">
        <v>412</v>
      </c>
      <c r="R88" s="82" t="s">
        <v>603</v>
      </c>
      <c r="S88" s="79" t="s">
        <v>683</v>
      </c>
      <c r="T88" s="79" t="s">
        <v>718</v>
      </c>
      <c r="U88" s="79"/>
      <c r="V88" s="82" t="s">
        <v>889</v>
      </c>
      <c r="W88" s="81">
        <v>43617.941157407404</v>
      </c>
      <c r="X88" s="82" t="s">
        <v>1000</v>
      </c>
      <c r="Y88" s="79"/>
      <c r="Z88" s="79"/>
      <c r="AA88" s="85" t="s">
        <v>1276</v>
      </c>
      <c r="AB88" s="79"/>
      <c r="AC88" s="79" t="b">
        <v>0</v>
      </c>
      <c r="AD88" s="79">
        <v>0</v>
      </c>
      <c r="AE88" s="85" t="s">
        <v>1504</v>
      </c>
      <c r="AF88" s="79" t="b">
        <v>0</v>
      </c>
      <c r="AG88" s="79" t="s">
        <v>1553</v>
      </c>
      <c r="AH88" s="79"/>
      <c r="AI88" s="85" t="s">
        <v>1504</v>
      </c>
      <c r="AJ88" s="79" t="b">
        <v>0</v>
      </c>
      <c r="AK88" s="79">
        <v>0</v>
      </c>
      <c r="AL88" s="85" t="s">
        <v>1504</v>
      </c>
      <c r="AM88" s="79" t="s">
        <v>1567</v>
      </c>
      <c r="AN88" s="79" t="b">
        <v>0</v>
      </c>
      <c r="AO88" s="85" t="s">
        <v>1276</v>
      </c>
      <c r="AP88" s="79" t="s">
        <v>176</v>
      </c>
      <c r="AQ88" s="79">
        <v>0</v>
      </c>
      <c r="AR88" s="79">
        <v>0</v>
      </c>
      <c r="AS88" s="79"/>
      <c r="AT88" s="79"/>
      <c r="AU88" s="79"/>
      <c r="AV88" s="79"/>
      <c r="AW88" s="79"/>
      <c r="AX88" s="79"/>
      <c r="AY88" s="79"/>
      <c r="AZ88" s="79"/>
      <c r="BA88">
        <v>24</v>
      </c>
      <c r="BB88" s="78" t="str">
        <f>REPLACE(INDEX(GroupVertices[Group],MATCH(Edges24[[#This Row],[Vertex 1]],GroupVertices[Vertex],0)),1,1,"")</f>
        <v>6</v>
      </c>
      <c r="BC88" s="78" t="str">
        <f>REPLACE(INDEX(GroupVertices[Group],MATCH(Edges24[[#This Row],[Vertex 2]],GroupVertices[Vertex],0)),1,1,"")</f>
        <v>6</v>
      </c>
      <c r="BD88" s="48">
        <v>1</v>
      </c>
      <c r="BE88" s="49">
        <v>7.6923076923076925</v>
      </c>
      <c r="BF88" s="48">
        <v>0</v>
      </c>
      <c r="BG88" s="49">
        <v>0</v>
      </c>
      <c r="BH88" s="48">
        <v>0</v>
      </c>
      <c r="BI88" s="49">
        <v>0</v>
      </c>
      <c r="BJ88" s="48">
        <v>12</v>
      </c>
      <c r="BK88" s="49">
        <v>92.3076923076923</v>
      </c>
      <c r="BL88" s="48">
        <v>13</v>
      </c>
    </row>
    <row r="89" spans="1:64" ht="15">
      <c r="A89" s="64" t="s">
        <v>262</v>
      </c>
      <c r="B89" s="64" t="s">
        <v>302</v>
      </c>
      <c r="C89" s="65"/>
      <c r="D89" s="66"/>
      <c r="E89" s="67"/>
      <c r="F89" s="68"/>
      <c r="G89" s="65"/>
      <c r="H89" s="69"/>
      <c r="I89" s="70"/>
      <c r="J89" s="70"/>
      <c r="K89" s="34" t="s">
        <v>65</v>
      </c>
      <c r="L89" s="77">
        <v>134</v>
      </c>
      <c r="M89" s="77"/>
      <c r="N89" s="72"/>
      <c r="O89" s="79" t="s">
        <v>349</v>
      </c>
      <c r="P89" s="81">
        <v>43617.942025462966</v>
      </c>
      <c r="Q89" s="79" t="s">
        <v>413</v>
      </c>
      <c r="R89" s="82" t="s">
        <v>603</v>
      </c>
      <c r="S89" s="79" t="s">
        <v>683</v>
      </c>
      <c r="T89" s="79" t="s">
        <v>740</v>
      </c>
      <c r="U89" s="79"/>
      <c r="V89" s="82" t="s">
        <v>889</v>
      </c>
      <c r="W89" s="81">
        <v>43617.942025462966</v>
      </c>
      <c r="X89" s="82" t="s">
        <v>1001</v>
      </c>
      <c r="Y89" s="79"/>
      <c r="Z89" s="79"/>
      <c r="AA89" s="85" t="s">
        <v>1277</v>
      </c>
      <c r="AB89" s="79"/>
      <c r="AC89" s="79" t="b">
        <v>0</v>
      </c>
      <c r="AD89" s="79">
        <v>0</v>
      </c>
      <c r="AE89" s="85" t="s">
        <v>1504</v>
      </c>
      <c r="AF89" s="79" t="b">
        <v>0</v>
      </c>
      <c r="AG89" s="79" t="s">
        <v>1553</v>
      </c>
      <c r="AH89" s="79"/>
      <c r="AI89" s="85" t="s">
        <v>1504</v>
      </c>
      <c r="AJ89" s="79" t="b">
        <v>0</v>
      </c>
      <c r="AK89" s="79">
        <v>0</v>
      </c>
      <c r="AL89" s="85" t="s">
        <v>1504</v>
      </c>
      <c r="AM89" s="79" t="s">
        <v>1567</v>
      </c>
      <c r="AN89" s="79" t="b">
        <v>0</v>
      </c>
      <c r="AO89" s="85" t="s">
        <v>1277</v>
      </c>
      <c r="AP89" s="79" t="s">
        <v>176</v>
      </c>
      <c r="AQ89" s="79">
        <v>0</v>
      </c>
      <c r="AR89" s="79">
        <v>0</v>
      </c>
      <c r="AS89" s="79"/>
      <c r="AT89" s="79"/>
      <c r="AU89" s="79"/>
      <c r="AV89" s="79"/>
      <c r="AW89" s="79"/>
      <c r="AX89" s="79"/>
      <c r="AY89" s="79"/>
      <c r="AZ89" s="79"/>
      <c r="BA89">
        <v>24</v>
      </c>
      <c r="BB89" s="78" t="str">
        <f>REPLACE(INDEX(GroupVertices[Group],MATCH(Edges24[[#This Row],[Vertex 1]],GroupVertices[Vertex],0)),1,1,"")</f>
        <v>6</v>
      </c>
      <c r="BC89" s="78" t="str">
        <f>REPLACE(INDEX(GroupVertices[Group],MATCH(Edges24[[#This Row],[Vertex 2]],GroupVertices[Vertex],0)),1,1,"")</f>
        <v>6</v>
      </c>
      <c r="BD89" s="48">
        <v>1</v>
      </c>
      <c r="BE89" s="49">
        <v>5.555555555555555</v>
      </c>
      <c r="BF89" s="48">
        <v>0</v>
      </c>
      <c r="BG89" s="49">
        <v>0</v>
      </c>
      <c r="BH89" s="48">
        <v>0</v>
      </c>
      <c r="BI89" s="49">
        <v>0</v>
      </c>
      <c r="BJ89" s="48">
        <v>17</v>
      </c>
      <c r="BK89" s="49">
        <v>94.44444444444444</v>
      </c>
      <c r="BL89" s="48">
        <v>18</v>
      </c>
    </row>
    <row r="90" spans="1:64" ht="15">
      <c r="A90" s="64" t="s">
        <v>262</v>
      </c>
      <c r="B90" s="64" t="s">
        <v>302</v>
      </c>
      <c r="C90" s="65"/>
      <c r="D90" s="66"/>
      <c r="E90" s="67"/>
      <c r="F90" s="68"/>
      <c r="G90" s="65"/>
      <c r="H90" s="69"/>
      <c r="I90" s="70"/>
      <c r="J90" s="70"/>
      <c r="K90" s="34" t="s">
        <v>65</v>
      </c>
      <c r="L90" s="77">
        <v>135</v>
      </c>
      <c r="M90" s="77"/>
      <c r="N90" s="72"/>
      <c r="O90" s="79" t="s">
        <v>349</v>
      </c>
      <c r="P90" s="81">
        <v>43618.04800925926</v>
      </c>
      <c r="Q90" s="79" t="s">
        <v>414</v>
      </c>
      <c r="R90" s="82" t="s">
        <v>603</v>
      </c>
      <c r="S90" s="79" t="s">
        <v>683</v>
      </c>
      <c r="T90" s="79" t="s">
        <v>718</v>
      </c>
      <c r="U90" s="79"/>
      <c r="V90" s="82" t="s">
        <v>889</v>
      </c>
      <c r="W90" s="81">
        <v>43618.04800925926</v>
      </c>
      <c r="X90" s="82" t="s">
        <v>1002</v>
      </c>
      <c r="Y90" s="79"/>
      <c r="Z90" s="79"/>
      <c r="AA90" s="85" t="s">
        <v>1278</v>
      </c>
      <c r="AB90" s="79"/>
      <c r="AC90" s="79" t="b">
        <v>0</v>
      </c>
      <c r="AD90" s="79">
        <v>0</v>
      </c>
      <c r="AE90" s="85" t="s">
        <v>1504</v>
      </c>
      <c r="AF90" s="79" t="b">
        <v>0</v>
      </c>
      <c r="AG90" s="79" t="s">
        <v>1553</v>
      </c>
      <c r="AH90" s="79"/>
      <c r="AI90" s="85" t="s">
        <v>1504</v>
      </c>
      <c r="AJ90" s="79" t="b">
        <v>0</v>
      </c>
      <c r="AK90" s="79">
        <v>1</v>
      </c>
      <c r="AL90" s="85" t="s">
        <v>1504</v>
      </c>
      <c r="AM90" s="79" t="s">
        <v>1567</v>
      </c>
      <c r="AN90" s="79" t="b">
        <v>0</v>
      </c>
      <c r="AO90" s="85" t="s">
        <v>1278</v>
      </c>
      <c r="AP90" s="79" t="s">
        <v>176</v>
      </c>
      <c r="AQ90" s="79">
        <v>0</v>
      </c>
      <c r="AR90" s="79">
        <v>0</v>
      </c>
      <c r="AS90" s="79"/>
      <c r="AT90" s="79"/>
      <c r="AU90" s="79"/>
      <c r="AV90" s="79"/>
      <c r="AW90" s="79"/>
      <c r="AX90" s="79"/>
      <c r="AY90" s="79"/>
      <c r="AZ90" s="79"/>
      <c r="BA90">
        <v>24</v>
      </c>
      <c r="BB90" s="78" t="str">
        <f>REPLACE(INDEX(GroupVertices[Group],MATCH(Edges24[[#This Row],[Vertex 1]],GroupVertices[Vertex],0)),1,1,"")</f>
        <v>6</v>
      </c>
      <c r="BC90" s="78" t="str">
        <f>REPLACE(INDEX(GroupVertices[Group],MATCH(Edges24[[#This Row],[Vertex 2]],GroupVertices[Vertex],0)),1,1,"")</f>
        <v>6</v>
      </c>
      <c r="BD90" s="48">
        <v>1</v>
      </c>
      <c r="BE90" s="49">
        <v>8.333333333333334</v>
      </c>
      <c r="BF90" s="48">
        <v>0</v>
      </c>
      <c r="BG90" s="49">
        <v>0</v>
      </c>
      <c r="BH90" s="48">
        <v>0</v>
      </c>
      <c r="BI90" s="49">
        <v>0</v>
      </c>
      <c r="BJ90" s="48">
        <v>11</v>
      </c>
      <c r="BK90" s="49">
        <v>91.66666666666667</v>
      </c>
      <c r="BL90" s="48">
        <v>12</v>
      </c>
    </row>
    <row r="91" spans="1:64" ht="15">
      <c r="A91" s="64" t="s">
        <v>262</v>
      </c>
      <c r="B91" s="64" t="s">
        <v>302</v>
      </c>
      <c r="C91" s="65"/>
      <c r="D91" s="66"/>
      <c r="E91" s="67"/>
      <c r="F91" s="68"/>
      <c r="G91" s="65"/>
      <c r="H91" s="69"/>
      <c r="I91" s="70"/>
      <c r="J91" s="70"/>
      <c r="K91" s="34" t="s">
        <v>65</v>
      </c>
      <c r="L91" s="77">
        <v>136</v>
      </c>
      <c r="M91" s="77"/>
      <c r="N91" s="72"/>
      <c r="O91" s="79" t="s">
        <v>349</v>
      </c>
      <c r="P91" s="81">
        <v>43618.62297453704</v>
      </c>
      <c r="Q91" s="79" t="s">
        <v>415</v>
      </c>
      <c r="R91" s="82" t="s">
        <v>613</v>
      </c>
      <c r="S91" s="79" t="s">
        <v>683</v>
      </c>
      <c r="T91" s="79" t="s">
        <v>741</v>
      </c>
      <c r="U91" s="79"/>
      <c r="V91" s="82" t="s">
        <v>889</v>
      </c>
      <c r="W91" s="81">
        <v>43618.62297453704</v>
      </c>
      <c r="X91" s="82" t="s">
        <v>1003</v>
      </c>
      <c r="Y91" s="79"/>
      <c r="Z91" s="79"/>
      <c r="AA91" s="85" t="s">
        <v>1279</v>
      </c>
      <c r="AB91" s="79"/>
      <c r="AC91" s="79" t="b">
        <v>0</v>
      </c>
      <c r="AD91" s="79">
        <v>0</v>
      </c>
      <c r="AE91" s="85" t="s">
        <v>1504</v>
      </c>
      <c r="AF91" s="79" t="b">
        <v>0</v>
      </c>
      <c r="AG91" s="79" t="s">
        <v>1553</v>
      </c>
      <c r="AH91" s="79"/>
      <c r="AI91" s="85" t="s">
        <v>1504</v>
      </c>
      <c r="AJ91" s="79" t="b">
        <v>0</v>
      </c>
      <c r="AK91" s="79">
        <v>0</v>
      </c>
      <c r="AL91" s="85" t="s">
        <v>1504</v>
      </c>
      <c r="AM91" s="79" t="s">
        <v>1567</v>
      </c>
      <c r="AN91" s="79" t="b">
        <v>0</v>
      </c>
      <c r="AO91" s="85" t="s">
        <v>1279</v>
      </c>
      <c r="AP91" s="79" t="s">
        <v>176</v>
      </c>
      <c r="AQ91" s="79">
        <v>0</v>
      </c>
      <c r="AR91" s="79">
        <v>0</v>
      </c>
      <c r="AS91" s="79"/>
      <c r="AT91" s="79"/>
      <c r="AU91" s="79"/>
      <c r="AV91" s="79"/>
      <c r="AW91" s="79"/>
      <c r="AX91" s="79"/>
      <c r="AY91" s="79"/>
      <c r="AZ91" s="79"/>
      <c r="BA91">
        <v>24</v>
      </c>
      <c r="BB91" s="78" t="str">
        <f>REPLACE(INDEX(GroupVertices[Group],MATCH(Edges24[[#This Row],[Vertex 1]],GroupVertices[Vertex],0)),1,1,"")</f>
        <v>6</v>
      </c>
      <c r="BC91" s="78" t="str">
        <f>REPLACE(INDEX(GroupVertices[Group],MATCH(Edges24[[#This Row],[Vertex 2]],GroupVertices[Vertex],0)),1,1,"")</f>
        <v>6</v>
      </c>
      <c r="BD91" s="48">
        <v>0</v>
      </c>
      <c r="BE91" s="49">
        <v>0</v>
      </c>
      <c r="BF91" s="48">
        <v>0</v>
      </c>
      <c r="BG91" s="49">
        <v>0</v>
      </c>
      <c r="BH91" s="48">
        <v>0</v>
      </c>
      <c r="BI91" s="49">
        <v>0</v>
      </c>
      <c r="BJ91" s="48">
        <v>21</v>
      </c>
      <c r="BK91" s="49">
        <v>100</v>
      </c>
      <c r="BL91" s="48">
        <v>21</v>
      </c>
    </row>
    <row r="92" spans="1:64" ht="15">
      <c r="A92" s="64" t="s">
        <v>262</v>
      </c>
      <c r="B92" s="64" t="s">
        <v>302</v>
      </c>
      <c r="C92" s="65"/>
      <c r="D92" s="66"/>
      <c r="E92" s="67"/>
      <c r="F92" s="68"/>
      <c r="G92" s="65"/>
      <c r="H92" s="69"/>
      <c r="I92" s="70"/>
      <c r="J92" s="70"/>
      <c r="K92" s="34" t="s">
        <v>65</v>
      </c>
      <c r="L92" s="77">
        <v>137</v>
      </c>
      <c r="M92" s="77"/>
      <c r="N92" s="72"/>
      <c r="O92" s="79" t="s">
        <v>349</v>
      </c>
      <c r="P92" s="81">
        <v>43618.68467592593</v>
      </c>
      <c r="Q92" s="79" t="s">
        <v>416</v>
      </c>
      <c r="R92" s="82" t="s">
        <v>614</v>
      </c>
      <c r="S92" s="79" t="s">
        <v>683</v>
      </c>
      <c r="T92" s="79" t="s">
        <v>742</v>
      </c>
      <c r="U92" s="79"/>
      <c r="V92" s="82" t="s">
        <v>889</v>
      </c>
      <c r="W92" s="81">
        <v>43618.68467592593</v>
      </c>
      <c r="X92" s="82" t="s">
        <v>1004</v>
      </c>
      <c r="Y92" s="79"/>
      <c r="Z92" s="79"/>
      <c r="AA92" s="85" t="s">
        <v>1280</v>
      </c>
      <c r="AB92" s="79"/>
      <c r="AC92" s="79" t="b">
        <v>0</v>
      </c>
      <c r="AD92" s="79">
        <v>0</v>
      </c>
      <c r="AE92" s="85" t="s">
        <v>1504</v>
      </c>
      <c r="AF92" s="79" t="b">
        <v>0</v>
      </c>
      <c r="AG92" s="79" t="s">
        <v>1553</v>
      </c>
      <c r="AH92" s="79"/>
      <c r="AI92" s="85" t="s">
        <v>1504</v>
      </c>
      <c r="AJ92" s="79" t="b">
        <v>0</v>
      </c>
      <c r="AK92" s="79">
        <v>0</v>
      </c>
      <c r="AL92" s="85" t="s">
        <v>1504</v>
      </c>
      <c r="AM92" s="79" t="s">
        <v>1567</v>
      </c>
      <c r="AN92" s="79" t="b">
        <v>0</v>
      </c>
      <c r="AO92" s="85" t="s">
        <v>1280</v>
      </c>
      <c r="AP92" s="79" t="s">
        <v>176</v>
      </c>
      <c r="AQ92" s="79">
        <v>0</v>
      </c>
      <c r="AR92" s="79">
        <v>0</v>
      </c>
      <c r="AS92" s="79"/>
      <c r="AT92" s="79"/>
      <c r="AU92" s="79"/>
      <c r="AV92" s="79"/>
      <c r="AW92" s="79"/>
      <c r="AX92" s="79"/>
      <c r="AY92" s="79"/>
      <c r="AZ92" s="79"/>
      <c r="BA92">
        <v>24</v>
      </c>
      <c r="BB92" s="78" t="str">
        <f>REPLACE(INDEX(GroupVertices[Group],MATCH(Edges24[[#This Row],[Vertex 1]],GroupVertices[Vertex],0)),1,1,"")</f>
        <v>6</v>
      </c>
      <c r="BC92" s="78" t="str">
        <f>REPLACE(INDEX(GroupVertices[Group],MATCH(Edges24[[#This Row],[Vertex 2]],GroupVertices[Vertex],0)),1,1,"")</f>
        <v>6</v>
      </c>
      <c r="BD92" s="48">
        <v>1</v>
      </c>
      <c r="BE92" s="49">
        <v>3.8461538461538463</v>
      </c>
      <c r="BF92" s="48">
        <v>0</v>
      </c>
      <c r="BG92" s="49">
        <v>0</v>
      </c>
      <c r="BH92" s="48">
        <v>0</v>
      </c>
      <c r="BI92" s="49">
        <v>0</v>
      </c>
      <c r="BJ92" s="48">
        <v>25</v>
      </c>
      <c r="BK92" s="49">
        <v>96.15384615384616</v>
      </c>
      <c r="BL92" s="48">
        <v>26</v>
      </c>
    </row>
    <row r="93" spans="1:64" ht="15">
      <c r="A93" s="64" t="s">
        <v>262</v>
      </c>
      <c r="B93" s="64" t="s">
        <v>302</v>
      </c>
      <c r="C93" s="65"/>
      <c r="D93" s="66"/>
      <c r="E93" s="67"/>
      <c r="F93" s="68"/>
      <c r="G93" s="65"/>
      <c r="H93" s="69"/>
      <c r="I93" s="70"/>
      <c r="J93" s="70"/>
      <c r="K93" s="34" t="s">
        <v>65</v>
      </c>
      <c r="L93" s="77">
        <v>138</v>
      </c>
      <c r="M93" s="77"/>
      <c r="N93" s="72"/>
      <c r="O93" s="79" t="s">
        <v>349</v>
      </c>
      <c r="P93" s="81">
        <v>43619.788252314815</v>
      </c>
      <c r="Q93" s="79" t="s">
        <v>417</v>
      </c>
      <c r="R93" s="82" t="s">
        <v>613</v>
      </c>
      <c r="S93" s="79" t="s">
        <v>683</v>
      </c>
      <c r="T93" s="79" t="s">
        <v>730</v>
      </c>
      <c r="U93" s="79"/>
      <c r="V93" s="82" t="s">
        <v>889</v>
      </c>
      <c r="W93" s="81">
        <v>43619.788252314815</v>
      </c>
      <c r="X93" s="82" t="s">
        <v>1005</v>
      </c>
      <c r="Y93" s="79"/>
      <c r="Z93" s="79"/>
      <c r="AA93" s="85" t="s">
        <v>1281</v>
      </c>
      <c r="AB93" s="79"/>
      <c r="AC93" s="79" t="b">
        <v>0</v>
      </c>
      <c r="AD93" s="79">
        <v>0</v>
      </c>
      <c r="AE93" s="85" t="s">
        <v>1504</v>
      </c>
      <c r="AF93" s="79" t="b">
        <v>0</v>
      </c>
      <c r="AG93" s="79" t="s">
        <v>1553</v>
      </c>
      <c r="AH93" s="79"/>
      <c r="AI93" s="85" t="s">
        <v>1504</v>
      </c>
      <c r="AJ93" s="79" t="b">
        <v>0</v>
      </c>
      <c r="AK93" s="79">
        <v>0</v>
      </c>
      <c r="AL93" s="85" t="s">
        <v>1504</v>
      </c>
      <c r="AM93" s="79" t="s">
        <v>1567</v>
      </c>
      <c r="AN93" s="79" t="b">
        <v>0</v>
      </c>
      <c r="AO93" s="85" t="s">
        <v>1281</v>
      </c>
      <c r="AP93" s="79" t="s">
        <v>176</v>
      </c>
      <c r="AQ93" s="79">
        <v>0</v>
      </c>
      <c r="AR93" s="79">
        <v>0</v>
      </c>
      <c r="AS93" s="79"/>
      <c r="AT93" s="79"/>
      <c r="AU93" s="79"/>
      <c r="AV93" s="79"/>
      <c r="AW93" s="79"/>
      <c r="AX93" s="79"/>
      <c r="AY93" s="79"/>
      <c r="AZ93" s="79"/>
      <c r="BA93">
        <v>24</v>
      </c>
      <c r="BB93" s="78" t="str">
        <f>REPLACE(INDEX(GroupVertices[Group],MATCH(Edges24[[#This Row],[Vertex 1]],GroupVertices[Vertex],0)),1,1,"")</f>
        <v>6</v>
      </c>
      <c r="BC93" s="78" t="str">
        <f>REPLACE(INDEX(GroupVertices[Group],MATCH(Edges24[[#This Row],[Vertex 2]],GroupVertices[Vertex],0)),1,1,"")</f>
        <v>6</v>
      </c>
      <c r="BD93" s="48">
        <v>1</v>
      </c>
      <c r="BE93" s="49">
        <v>3.4482758620689653</v>
      </c>
      <c r="BF93" s="48">
        <v>0</v>
      </c>
      <c r="BG93" s="49">
        <v>0</v>
      </c>
      <c r="BH93" s="48">
        <v>0</v>
      </c>
      <c r="BI93" s="49">
        <v>0</v>
      </c>
      <c r="BJ93" s="48">
        <v>28</v>
      </c>
      <c r="BK93" s="49">
        <v>96.55172413793103</v>
      </c>
      <c r="BL93" s="48">
        <v>29</v>
      </c>
    </row>
    <row r="94" spans="1:64" ht="15">
      <c r="A94" s="64" t="s">
        <v>262</v>
      </c>
      <c r="B94" s="64" t="s">
        <v>302</v>
      </c>
      <c r="C94" s="65"/>
      <c r="D94" s="66"/>
      <c r="E94" s="67"/>
      <c r="F94" s="68"/>
      <c r="G94" s="65"/>
      <c r="H94" s="69"/>
      <c r="I94" s="70"/>
      <c r="J94" s="70"/>
      <c r="K94" s="34" t="s">
        <v>65</v>
      </c>
      <c r="L94" s="77">
        <v>139</v>
      </c>
      <c r="M94" s="77"/>
      <c r="N94" s="72"/>
      <c r="O94" s="79" t="s">
        <v>349</v>
      </c>
      <c r="P94" s="81">
        <v>43619.7899537037</v>
      </c>
      <c r="Q94" s="79" t="s">
        <v>410</v>
      </c>
      <c r="R94" s="82" t="s">
        <v>603</v>
      </c>
      <c r="S94" s="79" t="s">
        <v>683</v>
      </c>
      <c r="T94" s="79" t="s">
        <v>718</v>
      </c>
      <c r="U94" s="79"/>
      <c r="V94" s="82" t="s">
        <v>889</v>
      </c>
      <c r="W94" s="81">
        <v>43619.7899537037</v>
      </c>
      <c r="X94" s="82" t="s">
        <v>1006</v>
      </c>
      <c r="Y94" s="79"/>
      <c r="Z94" s="79"/>
      <c r="AA94" s="85" t="s">
        <v>1282</v>
      </c>
      <c r="AB94" s="79"/>
      <c r="AC94" s="79" t="b">
        <v>0</v>
      </c>
      <c r="AD94" s="79">
        <v>0</v>
      </c>
      <c r="AE94" s="85" t="s">
        <v>1504</v>
      </c>
      <c r="AF94" s="79" t="b">
        <v>0</v>
      </c>
      <c r="AG94" s="79" t="s">
        <v>1553</v>
      </c>
      <c r="AH94" s="79"/>
      <c r="AI94" s="85" t="s">
        <v>1504</v>
      </c>
      <c r="AJ94" s="79" t="b">
        <v>0</v>
      </c>
      <c r="AK94" s="79">
        <v>0</v>
      </c>
      <c r="AL94" s="85" t="s">
        <v>1504</v>
      </c>
      <c r="AM94" s="79" t="s">
        <v>1567</v>
      </c>
      <c r="AN94" s="79" t="b">
        <v>0</v>
      </c>
      <c r="AO94" s="85" t="s">
        <v>1282</v>
      </c>
      <c r="AP94" s="79" t="s">
        <v>176</v>
      </c>
      <c r="AQ94" s="79">
        <v>0</v>
      </c>
      <c r="AR94" s="79">
        <v>0</v>
      </c>
      <c r="AS94" s="79"/>
      <c r="AT94" s="79"/>
      <c r="AU94" s="79"/>
      <c r="AV94" s="79"/>
      <c r="AW94" s="79"/>
      <c r="AX94" s="79"/>
      <c r="AY94" s="79"/>
      <c r="AZ94" s="79"/>
      <c r="BA94">
        <v>24</v>
      </c>
      <c r="BB94" s="78" t="str">
        <f>REPLACE(INDEX(GroupVertices[Group],MATCH(Edges24[[#This Row],[Vertex 1]],GroupVertices[Vertex],0)),1,1,"")</f>
        <v>6</v>
      </c>
      <c r="BC94" s="78" t="str">
        <f>REPLACE(INDEX(GroupVertices[Group],MATCH(Edges24[[#This Row],[Vertex 2]],GroupVertices[Vertex],0)),1,1,"")</f>
        <v>6</v>
      </c>
      <c r="BD94" s="48">
        <v>1</v>
      </c>
      <c r="BE94" s="49">
        <v>6.666666666666667</v>
      </c>
      <c r="BF94" s="48">
        <v>0</v>
      </c>
      <c r="BG94" s="49">
        <v>0</v>
      </c>
      <c r="BH94" s="48">
        <v>0</v>
      </c>
      <c r="BI94" s="49">
        <v>0</v>
      </c>
      <c r="BJ94" s="48">
        <v>14</v>
      </c>
      <c r="BK94" s="49">
        <v>93.33333333333333</v>
      </c>
      <c r="BL94" s="48">
        <v>15</v>
      </c>
    </row>
    <row r="95" spans="1:64" ht="15">
      <c r="A95" s="64" t="s">
        <v>262</v>
      </c>
      <c r="B95" s="64" t="s">
        <v>302</v>
      </c>
      <c r="C95" s="65"/>
      <c r="D95" s="66"/>
      <c r="E95" s="67"/>
      <c r="F95" s="68"/>
      <c r="G95" s="65"/>
      <c r="H95" s="69"/>
      <c r="I95" s="70"/>
      <c r="J95" s="70"/>
      <c r="K95" s="34" t="s">
        <v>65</v>
      </c>
      <c r="L95" s="77">
        <v>140</v>
      </c>
      <c r="M95" s="77"/>
      <c r="N95" s="72"/>
      <c r="O95" s="79" t="s">
        <v>349</v>
      </c>
      <c r="P95" s="81">
        <v>43619.88449074074</v>
      </c>
      <c r="Q95" s="79" t="s">
        <v>412</v>
      </c>
      <c r="R95" s="82" t="s">
        <v>603</v>
      </c>
      <c r="S95" s="79" t="s">
        <v>683</v>
      </c>
      <c r="T95" s="79" t="s">
        <v>718</v>
      </c>
      <c r="U95" s="79"/>
      <c r="V95" s="82" t="s">
        <v>889</v>
      </c>
      <c r="W95" s="81">
        <v>43619.88449074074</v>
      </c>
      <c r="X95" s="82" t="s">
        <v>1007</v>
      </c>
      <c r="Y95" s="79"/>
      <c r="Z95" s="79"/>
      <c r="AA95" s="85" t="s">
        <v>1283</v>
      </c>
      <c r="AB95" s="79"/>
      <c r="AC95" s="79" t="b">
        <v>0</v>
      </c>
      <c r="AD95" s="79">
        <v>0</v>
      </c>
      <c r="AE95" s="85" t="s">
        <v>1504</v>
      </c>
      <c r="AF95" s="79" t="b">
        <v>0</v>
      </c>
      <c r="AG95" s="79" t="s">
        <v>1553</v>
      </c>
      <c r="AH95" s="79"/>
      <c r="AI95" s="85" t="s">
        <v>1504</v>
      </c>
      <c r="AJ95" s="79" t="b">
        <v>0</v>
      </c>
      <c r="AK95" s="79">
        <v>0</v>
      </c>
      <c r="AL95" s="85" t="s">
        <v>1504</v>
      </c>
      <c r="AM95" s="79" t="s">
        <v>1567</v>
      </c>
      <c r="AN95" s="79" t="b">
        <v>0</v>
      </c>
      <c r="AO95" s="85" t="s">
        <v>1283</v>
      </c>
      <c r="AP95" s="79" t="s">
        <v>176</v>
      </c>
      <c r="AQ95" s="79">
        <v>0</v>
      </c>
      <c r="AR95" s="79">
        <v>0</v>
      </c>
      <c r="AS95" s="79"/>
      <c r="AT95" s="79"/>
      <c r="AU95" s="79"/>
      <c r="AV95" s="79"/>
      <c r="AW95" s="79"/>
      <c r="AX95" s="79"/>
      <c r="AY95" s="79"/>
      <c r="AZ95" s="79"/>
      <c r="BA95">
        <v>24</v>
      </c>
      <c r="BB95" s="78" t="str">
        <f>REPLACE(INDEX(GroupVertices[Group],MATCH(Edges24[[#This Row],[Vertex 1]],GroupVertices[Vertex],0)),1,1,"")</f>
        <v>6</v>
      </c>
      <c r="BC95" s="78" t="str">
        <f>REPLACE(INDEX(GroupVertices[Group],MATCH(Edges24[[#This Row],[Vertex 2]],GroupVertices[Vertex],0)),1,1,"")</f>
        <v>6</v>
      </c>
      <c r="BD95" s="48">
        <v>1</v>
      </c>
      <c r="BE95" s="49">
        <v>7.6923076923076925</v>
      </c>
      <c r="BF95" s="48">
        <v>0</v>
      </c>
      <c r="BG95" s="49">
        <v>0</v>
      </c>
      <c r="BH95" s="48">
        <v>0</v>
      </c>
      <c r="BI95" s="49">
        <v>0</v>
      </c>
      <c r="BJ95" s="48">
        <v>12</v>
      </c>
      <c r="BK95" s="49">
        <v>92.3076923076923</v>
      </c>
      <c r="BL95" s="48">
        <v>13</v>
      </c>
    </row>
    <row r="96" spans="1:64" ht="15">
      <c r="A96" s="64" t="s">
        <v>262</v>
      </c>
      <c r="B96" s="64" t="s">
        <v>302</v>
      </c>
      <c r="C96" s="65"/>
      <c r="D96" s="66"/>
      <c r="E96" s="67"/>
      <c r="F96" s="68"/>
      <c r="G96" s="65"/>
      <c r="H96" s="69"/>
      <c r="I96" s="70"/>
      <c r="J96" s="70"/>
      <c r="K96" s="34" t="s">
        <v>65</v>
      </c>
      <c r="L96" s="77">
        <v>141</v>
      </c>
      <c r="M96" s="77"/>
      <c r="N96" s="72"/>
      <c r="O96" s="79" t="s">
        <v>349</v>
      </c>
      <c r="P96" s="81">
        <v>43625.97508101852</v>
      </c>
      <c r="Q96" s="79" t="s">
        <v>418</v>
      </c>
      <c r="R96" s="82" t="s">
        <v>623</v>
      </c>
      <c r="S96" s="79" t="s">
        <v>683</v>
      </c>
      <c r="T96" s="79" t="s">
        <v>743</v>
      </c>
      <c r="U96" s="79"/>
      <c r="V96" s="82" t="s">
        <v>889</v>
      </c>
      <c r="W96" s="81">
        <v>43625.97508101852</v>
      </c>
      <c r="X96" s="82" t="s">
        <v>1008</v>
      </c>
      <c r="Y96" s="79"/>
      <c r="Z96" s="79"/>
      <c r="AA96" s="85" t="s">
        <v>1284</v>
      </c>
      <c r="AB96" s="79"/>
      <c r="AC96" s="79" t="b">
        <v>0</v>
      </c>
      <c r="AD96" s="79">
        <v>0</v>
      </c>
      <c r="AE96" s="85" t="s">
        <v>1504</v>
      </c>
      <c r="AF96" s="79" t="b">
        <v>0</v>
      </c>
      <c r="AG96" s="79" t="s">
        <v>1553</v>
      </c>
      <c r="AH96" s="79"/>
      <c r="AI96" s="85" t="s">
        <v>1504</v>
      </c>
      <c r="AJ96" s="79" t="b">
        <v>0</v>
      </c>
      <c r="AK96" s="79">
        <v>0</v>
      </c>
      <c r="AL96" s="85" t="s">
        <v>1504</v>
      </c>
      <c r="AM96" s="79" t="s">
        <v>1567</v>
      </c>
      <c r="AN96" s="79" t="b">
        <v>0</v>
      </c>
      <c r="AO96" s="85" t="s">
        <v>1284</v>
      </c>
      <c r="AP96" s="79" t="s">
        <v>176</v>
      </c>
      <c r="AQ96" s="79">
        <v>0</v>
      </c>
      <c r="AR96" s="79">
        <v>0</v>
      </c>
      <c r="AS96" s="79"/>
      <c r="AT96" s="79"/>
      <c r="AU96" s="79"/>
      <c r="AV96" s="79"/>
      <c r="AW96" s="79"/>
      <c r="AX96" s="79"/>
      <c r="AY96" s="79"/>
      <c r="AZ96" s="79"/>
      <c r="BA96">
        <v>24</v>
      </c>
      <c r="BB96" s="78" t="str">
        <f>REPLACE(INDEX(GroupVertices[Group],MATCH(Edges24[[#This Row],[Vertex 1]],GroupVertices[Vertex],0)),1,1,"")</f>
        <v>6</v>
      </c>
      <c r="BC96" s="78" t="str">
        <f>REPLACE(INDEX(GroupVertices[Group],MATCH(Edges24[[#This Row],[Vertex 2]],GroupVertices[Vertex],0)),1,1,"")</f>
        <v>6</v>
      </c>
      <c r="BD96" s="48">
        <v>1</v>
      </c>
      <c r="BE96" s="49">
        <v>4.3478260869565215</v>
      </c>
      <c r="BF96" s="48">
        <v>0</v>
      </c>
      <c r="BG96" s="49">
        <v>0</v>
      </c>
      <c r="BH96" s="48">
        <v>0</v>
      </c>
      <c r="BI96" s="49">
        <v>0</v>
      </c>
      <c r="BJ96" s="48">
        <v>22</v>
      </c>
      <c r="BK96" s="49">
        <v>95.65217391304348</v>
      </c>
      <c r="BL96" s="48">
        <v>23</v>
      </c>
    </row>
    <row r="97" spans="1:64" ht="15">
      <c r="A97" s="64" t="s">
        <v>262</v>
      </c>
      <c r="B97" s="64" t="s">
        <v>302</v>
      </c>
      <c r="C97" s="65"/>
      <c r="D97" s="66"/>
      <c r="E97" s="67"/>
      <c r="F97" s="68"/>
      <c r="G97" s="65"/>
      <c r="H97" s="69"/>
      <c r="I97" s="70"/>
      <c r="J97" s="70"/>
      <c r="K97" s="34" t="s">
        <v>65</v>
      </c>
      <c r="L97" s="77">
        <v>142</v>
      </c>
      <c r="M97" s="77"/>
      <c r="N97" s="72"/>
      <c r="O97" s="79" t="s">
        <v>349</v>
      </c>
      <c r="P97" s="81">
        <v>43625.978101851855</v>
      </c>
      <c r="Q97" s="79" t="s">
        <v>419</v>
      </c>
      <c r="R97" s="82" t="s">
        <v>624</v>
      </c>
      <c r="S97" s="79" t="s">
        <v>683</v>
      </c>
      <c r="T97" s="79" t="s">
        <v>718</v>
      </c>
      <c r="U97" s="79"/>
      <c r="V97" s="82" t="s">
        <v>889</v>
      </c>
      <c r="W97" s="81">
        <v>43625.978101851855</v>
      </c>
      <c r="X97" s="82" t="s">
        <v>1009</v>
      </c>
      <c r="Y97" s="79"/>
      <c r="Z97" s="79"/>
      <c r="AA97" s="85" t="s">
        <v>1285</v>
      </c>
      <c r="AB97" s="79"/>
      <c r="AC97" s="79" t="b">
        <v>0</v>
      </c>
      <c r="AD97" s="79">
        <v>0</v>
      </c>
      <c r="AE97" s="85" t="s">
        <v>1504</v>
      </c>
      <c r="AF97" s="79" t="b">
        <v>0</v>
      </c>
      <c r="AG97" s="79" t="s">
        <v>1553</v>
      </c>
      <c r="AH97" s="79"/>
      <c r="AI97" s="85" t="s">
        <v>1504</v>
      </c>
      <c r="AJ97" s="79" t="b">
        <v>0</v>
      </c>
      <c r="AK97" s="79">
        <v>0</v>
      </c>
      <c r="AL97" s="85" t="s">
        <v>1504</v>
      </c>
      <c r="AM97" s="79" t="s">
        <v>1567</v>
      </c>
      <c r="AN97" s="79" t="b">
        <v>0</v>
      </c>
      <c r="AO97" s="85" t="s">
        <v>1285</v>
      </c>
      <c r="AP97" s="79" t="s">
        <v>176</v>
      </c>
      <c r="AQ97" s="79">
        <v>0</v>
      </c>
      <c r="AR97" s="79">
        <v>0</v>
      </c>
      <c r="AS97" s="79"/>
      <c r="AT97" s="79"/>
      <c r="AU97" s="79"/>
      <c r="AV97" s="79"/>
      <c r="AW97" s="79"/>
      <c r="AX97" s="79"/>
      <c r="AY97" s="79"/>
      <c r="AZ97" s="79"/>
      <c r="BA97">
        <v>24</v>
      </c>
      <c r="BB97" s="78" t="str">
        <f>REPLACE(INDEX(GroupVertices[Group],MATCH(Edges24[[#This Row],[Vertex 1]],GroupVertices[Vertex],0)),1,1,"")</f>
        <v>6</v>
      </c>
      <c r="BC97" s="78" t="str">
        <f>REPLACE(INDEX(GroupVertices[Group],MATCH(Edges24[[#This Row],[Vertex 2]],GroupVertices[Vertex],0)),1,1,"")</f>
        <v>6</v>
      </c>
      <c r="BD97" s="48">
        <v>1</v>
      </c>
      <c r="BE97" s="49">
        <v>5.2631578947368425</v>
      </c>
      <c r="BF97" s="48">
        <v>0</v>
      </c>
      <c r="BG97" s="49">
        <v>0</v>
      </c>
      <c r="BH97" s="48">
        <v>0</v>
      </c>
      <c r="BI97" s="49">
        <v>0</v>
      </c>
      <c r="BJ97" s="48">
        <v>18</v>
      </c>
      <c r="BK97" s="49">
        <v>94.73684210526316</v>
      </c>
      <c r="BL97" s="48">
        <v>19</v>
      </c>
    </row>
    <row r="98" spans="1:64" ht="15">
      <c r="A98" s="64" t="s">
        <v>262</v>
      </c>
      <c r="B98" s="64" t="s">
        <v>302</v>
      </c>
      <c r="C98" s="65"/>
      <c r="D98" s="66"/>
      <c r="E98" s="67"/>
      <c r="F98" s="68"/>
      <c r="G98" s="65"/>
      <c r="H98" s="69"/>
      <c r="I98" s="70"/>
      <c r="J98" s="70"/>
      <c r="K98" s="34" t="s">
        <v>65</v>
      </c>
      <c r="L98" s="77">
        <v>143</v>
      </c>
      <c r="M98" s="77"/>
      <c r="N98" s="72"/>
      <c r="O98" s="79" t="s">
        <v>349</v>
      </c>
      <c r="P98" s="81">
        <v>43626.00763888889</v>
      </c>
      <c r="Q98" s="79" t="s">
        <v>420</v>
      </c>
      <c r="R98" s="82" t="s">
        <v>620</v>
      </c>
      <c r="S98" s="79" t="s">
        <v>683</v>
      </c>
      <c r="T98" s="79" t="s">
        <v>718</v>
      </c>
      <c r="U98" s="79"/>
      <c r="V98" s="82" t="s">
        <v>889</v>
      </c>
      <c r="W98" s="81">
        <v>43626.00763888889</v>
      </c>
      <c r="X98" s="82" t="s">
        <v>1010</v>
      </c>
      <c r="Y98" s="79"/>
      <c r="Z98" s="79"/>
      <c r="AA98" s="85" t="s">
        <v>1286</v>
      </c>
      <c r="AB98" s="79"/>
      <c r="AC98" s="79" t="b">
        <v>0</v>
      </c>
      <c r="AD98" s="79">
        <v>0</v>
      </c>
      <c r="AE98" s="85" t="s">
        <v>1504</v>
      </c>
      <c r="AF98" s="79" t="b">
        <v>0</v>
      </c>
      <c r="AG98" s="79" t="s">
        <v>1553</v>
      </c>
      <c r="AH98" s="79"/>
      <c r="AI98" s="85" t="s">
        <v>1504</v>
      </c>
      <c r="AJ98" s="79" t="b">
        <v>0</v>
      </c>
      <c r="AK98" s="79">
        <v>0</v>
      </c>
      <c r="AL98" s="85" t="s">
        <v>1504</v>
      </c>
      <c r="AM98" s="79" t="s">
        <v>1567</v>
      </c>
      <c r="AN98" s="79" t="b">
        <v>0</v>
      </c>
      <c r="AO98" s="85" t="s">
        <v>1286</v>
      </c>
      <c r="AP98" s="79" t="s">
        <v>176</v>
      </c>
      <c r="AQ98" s="79">
        <v>0</v>
      </c>
      <c r="AR98" s="79">
        <v>0</v>
      </c>
      <c r="AS98" s="79"/>
      <c r="AT98" s="79"/>
      <c r="AU98" s="79"/>
      <c r="AV98" s="79"/>
      <c r="AW98" s="79"/>
      <c r="AX98" s="79"/>
      <c r="AY98" s="79"/>
      <c r="AZ98" s="79"/>
      <c r="BA98">
        <v>24</v>
      </c>
      <c r="BB98" s="78" t="str">
        <f>REPLACE(INDEX(GroupVertices[Group],MATCH(Edges24[[#This Row],[Vertex 1]],GroupVertices[Vertex],0)),1,1,"")</f>
        <v>6</v>
      </c>
      <c r="BC98" s="78" t="str">
        <f>REPLACE(INDEX(GroupVertices[Group],MATCH(Edges24[[#This Row],[Vertex 2]],GroupVertices[Vertex],0)),1,1,"")</f>
        <v>6</v>
      </c>
      <c r="BD98" s="48">
        <v>1</v>
      </c>
      <c r="BE98" s="49">
        <v>5.882352941176471</v>
      </c>
      <c r="BF98" s="48">
        <v>0</v>
      </c>
      <c r="BG98" s="49">
        <v>0</v>
      </c>
      <c r="BH98" s="48">
        <v>0</v>
      </c>
      <c r="BI98" s="49">
        <v>0</v>
      </c>
      <c r="BJ98" s="48">
        <v>16</v>
      </c>
      <c r="BK98" s="49">
        <v>94.11764705882354</v>
      </c>
      <c r="BL98" s="48">
        <v>17</v>
      </c>
    </row>
    <row r="99" spans="1:64" ht="15">
      <c r="A99" s="64" t="s">
        <v>262</v>
      </c>
      <c r="B99" s="64" t="s">
        <v>302</v>
      </c>
      <c r="C99" s="65"/>
      <c r="D99" s="66"/>
      <c r="E99" s="67"/>
      <c r="F99" s="68"/>
      <c r="G99" s="65"/>
      <c r="H99" s="69"/>
      <c r="I99" s="70"/>
      <c r="J99" s="70"/>
      <c r="K99" s="34" t="s">
        <v>65</v>
      </c>
      <c r="L99" s="77">
        <v>144</v>
      </c>
      <c r="M99" s="77"/>
      <c r="N99" s="72"/>
      <c r="O99" s="79" t="s">
        <v>349</v>
      </c>
      <c r="P99" s="81">
        <v>43626.00891203704</v>
      </c>
      <c r="Q99" s="79" t="s">
        <v>421</v>
      </c>
      <c r="R99" s="82" t="s">
        <v>618</v>
      </c>
      <c r="S99" s="79" t="s">
        <v>683</v>
      </c>
      <c r="T99" s="79" t="s">
        <v>718</v>
      </c>
      <c r="U99" s="79"/>
      <c r="V99" s="82" t="s">
        <v>889</v>
      </c>
      <c r="W99" s="81">
        <v>43626.00891203704</v>
      </c>
      <c r="X99" s="82" t="s">
        <v>1011</v>
      </c>
      <c r="Y99" s="79"/>
      <c r="Z99" s="79"/>
      <c r="AA99" s="85" t="s">
        <v>1287</v>
      </c>
      <c r="AB99" s="79"/>
      <c r="AC99" s="79" t="b">
        <v>0</v>
      </c>
      <c r="AD99" s="79">
        <v>0</v>
      </c>
      <c r="AE99" s="85" t="s">
        <v>1504</v>
      </c>
      <c r="AF99" s="79" t="b">
        <v>0</v>
      </c>
      <c r="AG99" s="79" t="s">
        <v>1553</v>
      </c>
      <c r="AH99" s="79"/>
      <c r="AI99" s="85" t="s">
        <v>1504</v>
      </c>
      <c r="AJ99" s="79" t="b">
        <v>0</v>
      </c>
      <c r="AK99" s="79">
        <v>0</v>
      </c>
      <c r="AL99" s="85" t="s">
        <v>1504</v>
      </c>
      <c r="AM99" s="79" t="s">
        <v>1567</v>
      </c>
      <c r="AN99" s="79" t="b">
        <v>0</v>
      </c>
      <c r="AO99" s="85" t="s">
        <v>1287</v>
      </c>
      <c r="AP99" s="79" t="s">
        <v>176</v>
      </c>
      <c r="AQ99" s="79">
        <v>0</v>
      </c>
      <c r="AR99" s="79">
        <v>0</v>
      </c>
      <c r="AS99" s="79"/>
      <c r="AT99" s="79"/>
      <c r="AU99" s="79"/>
      <c r="AV99" s="79"/>
      <c r="AW99" s="79"/>
      <c r="AX99" s="79"/>
      <c r="AY99" s="79"/>
      <c r="AZ99" s="79"/>
      <c r="BA99">
        <v>24</v>
      </c>
      <c r="BB99" s="78" t="str">
        <f>REPLACE(INDEX(GroupVertices[Group],MATCH(Edges24[[#This Row],[Vertex 1]],GroupVertices[Vertex],0)),1,1,"")</f>
        <v>6</v>
      </c>
      <c r="BC99" s="78" t="str">
        <f>REPLACE(INDEX(GroupVertices[Group],MATCH(Edges24[[#This Row],[Vertex 2]],GroupVertices[Vertex],0)),1,1,"")</f>
        <v>6</v>
      </c>
      <c r="BD99" s="48">
        <v>1</v>
      </c>
      <c r="BE99" s="49">
        <v>6.25</v>
      </c>
      <c r="BF99" s="48">
        <v>0</v>
      </c>
      <c r="BG99" s="49">
        <v>0</v>
      </c>
      <c r="BH99" s="48">
        <v>0</v>
      </c>
      <c r="BI99" s="49">
        <v>0</v>
      </c>
      <c r="BJ99" s="48">
        <v>15</v>
      </c>
      <c r="BK99" s="49">
        <v>93.75</v>
      </c>
      <c r="BL99" s="48">
        <v>16</v>
      </c>
    </row>
    <row r="100" spans="1:64" ht="15">
      <c r="A100" s="64" t="s">
        <v>262</v>
      </c>
      <c r="B100" s="64" t="s">
        <v>302</v>
      </c>
      <c r="C100" s="65"/>
      <c r="D100" s="66"/>
      <c r="E100" s="67"/>
      <c r="F100" s="68"/>
      <c r="G100" s="65"/>
      <c r="H100" s="69"/>
      <c r="I100" s="70"/>
      <c r="J100" s="70"/>
      <c r="K100" s="34" t="s">
        <v>65</v>
      </c>
      <c r="L100" s="77">
        <v>145</v>
      </c>
      <c r="M100" s="77"/>
      <c r="N100" s="72"/>
      <c r="O100" s="79" t="s">
        <v>349</v>
      </c>
      <c r="P100" s="81">
        <v>43626.09619212963</v>
      </c>
      <c r="Q100" s="79" t="s">
        <v>422</v>
      </c>
      <c r="R100" s="82" t="s">
        <v>620</v>
      </c>
      <c r="S100" s="79" t="s">
        <v>683</v>
      </c>
      <c r="T100" s="79" t="s">
        <v>718</v>
      </c>
      <c r="U100" s="79"/>
      <c r="V100" s="82" t="s">
        <v>889</v>
      </c>
      <c r="W100" s="81">
        <v>43626.09619212963</v>
      </c>
      <c r="X100" s="82" t="s">
        <v>1012</v>
      </c>
      <c r="Y100" s="79"/>
      <c r="Z100" s="79"/>
      <c r="AA100" s="85" t="s">
        <v>1288</v>
      </c>
      <c r="AB100" s="79"/>
      <c r="AC100" s="79" t="b">
        <v>0</v>
      </c>
      <c r="AD100" s="79">
        <v>0</v>
      </c>
      <c r="AE100" s="85" t="s">
        <v>1504</v>
      </c>
      <c r="AF100" s="79" t="b">
        <v>0</v>
      </c>
      <c r="AG100" s="79" t="s">
        <v>1553</v>
      </c>
      <c r="AH100" s="79"/>
      <c r="AI100" s="85" t="s">
        <v>1504</v>
      </c>
      <c r="AJ100" s="79" t="b">
        <v>0</v>
      </c>
      <c r="AK100" s="79">
        <v>0</v>
      </c>
      <c r="AL100" s="85" t="s">
        <v>1504</v>
      </c>
      <c r="AM100" s="79" t="s">
        <v>1567</v>
      </c>
      <c r="AN100" s="79" t="b">
        <v>0</v>
      </c>
      <c r="AO100" s="85" t="s">
        <v>1288</v>
      </c>
      <c r="AP100" s="79" t="s">
        <v>176</v>
      </c>
      <c r="AQ100" s="79">
        <v>0</v>
      </c>
      <c r="AR100" s="79">
        <v>0</v>
      </c>
      <c r="AS100" s="79"/>
      <c r="AT100" s="79"/>
      <c r="AU100" s="79"/>
      <c r="AV100" s="79"/>
      <c r="AW100" s="79"/>
      <c r="AX100" s="79"/>
      <c r="AY100" s="79"/>
      <c r="AZ100" s="79"/>
      <c r="BA100">
        <v>24</v>
      </c>
      <c r="BB100" s="78" t="str">
        <f>REPLACE(INDEX(GroupVertices[Group],MATCH(Edges24[[#This Row],[Vertex 1]],GroupVertices[Vertex],0)),1,1,"")</f>
        <v>6</v>
      </c>
      <c r="BC100" s="78" t="str">
        <f>REPLACE(INDEX(GroupVertices[Group],MATCH(Edges24[[#This Row],[Vertex 2]],GroupVertices[Vertex],0)),1,1,"")</f>
        <v>6</v>
      </c>
      <c r="BD100" s="48">
        <v>1</v>
      </c>
      <c r="BE100" s="49">
        <v>5.2631578947368425</v>
      </c>
      <c r="BF100" s="48">
        <v>0</v>
      </c>
      <c r="BG100" s="49">
        <v>0</v>
      </c>
      <c r="BH100" s="48">
        <v>0</v>
      </c>
      <c r="BI100" s="49">
        <v>0</v>
      </c>
      <c r="BJ100" s="48">
        <v>18</v>
      </c>
      <c r="BK100" s="49">
        <v>94.73684210526316</v>
      </c>
      <c r="BL100" s="48">
        <v>19</v>
      </c>
    </row>
    <row r="101" spans="1:64" ht="15">
      <c r="A101" s="64" t="s">
        <v>262</v>
      </c>
      <c r="B101" s="64" t="s">
        <v>302</v>
      </c>
      <c r="C101" s="65"/>
      <c r="D101" s="66"/>
      <c r="E101" s="67"/>
      <c r="F101" s="68"/>
      <c r="G101" s="65"/>
      <c r="H101" s="69"/>
      <c r="I101" s="70"/>
      <c r="J101" s="70"/>
      <c r="K101" s="34" t="s">
        <v>65</v>
      </c>
      <c r="L101" s="77">
        <v>146</v>
      </c>
      <c r="M101" s="77"/>
      <c r="N101" s="72"/>
      <c r="O101" s="79" t="s">
        <v>349</v>
      </c>
      <c r="P101" s="81">
        <v>43626.620787037034</v>
      </c>
      <c r="Q101" s="79" t="s">
        <v>423</v>
      </c>
      <c r="R101" s="82" t="s">
        <v>623</v>
      </c>
      <c r="S101" s="79" t="s">
        <v>683</v>
      </c>
      <c r="T101" s="79" t="s">
        <v>718</v>
      </c>
      <c r="U101" s="79"/>
      <c r="V101" s="82" t="s">
        <v>889</v>
      </c>
      <c r="W101" s="81">
        <v>43626.620787037034</v>
      </c>
      <c r="X101" s="82" t="s">
        <v>1013</v>
      </c>
      <c r="Y101" s="79"/>
      <c r="Z101" s="79"/>
      <c r="AA101" s="85" t="s">
        <v>1289</v>
      </c>
      <c r="AB101" s="79"/>
      <c r="AC101" s="79" t="b">
        <v>0</v>
      </c>
      <c r="AD101" s="79">
        <v>0</v>
      </c>
      <c r="AE101" s="85" t="s">
        <v>1504</v>
      </c>
      <c r="AF101" s="79" t="b">
        <v>0</v>
      </c>
      <c r="AG101" s="79" t="s">
        <v>1553</v>
      </c>
      <c r="AH101" s="79"/>
      <c r="AI101" s="85" t="s">
        <v>1504</v>
      </c>
      <c r="AJ101" s="79" t="b">
        <v>0</v>
      </c>
      <c r="AK101" s="79">
        <v>0</v>
      </c>
      <c r="AL101" s="85" t="s">
        <v>1504</v>
      </c>
      <c r="AM101" s="79" t="s">
        <v>1567</v>
      </c>
      <c r="AN101" s="79" t="b">
        <v>0</v>
      </c>
      <c r="AO101" s="85" t="s">
        <v>1289</v>
      </c>
      <c r="AP101" s="79" t="s">
        <v>176</v>
      </c>
      <c r="AQ101" s="79">
        <v>0</v>
      </c>
      <c r="AR101" s="79">
        <v>0</v>
      </c>
      <c r="AS101" s="79"/>
      <c r="AT101" s="79"/>
      <c r="AU101" s="79"/>
      <c r="AV101" s="79"/>
      <c r="AW101" s="79"/>
      <c r="AX101" s="79"/>
      <c r="AY101" s="79"/>
      <c r="AZ101" s="79"/>
      <c r="BA101">
        <v>24</v>
      </c>
      <c r="BB101" s="78" t="str">
        <f>REPLACE(INDEX(GroupVertices[Group],MATCH(Edges24[[#This Row],[Vertex 1]],GroupVertices[Vertex],0)),1,1,"")</f>
        <v>6</v>
      </c>
      <c r="BC101" s="78" t="str">
        <f>REPLACE(INDEX(GroupVertices[Group],MATCH(Edges24[[#This Row],[Vertex 2]],GroupVertices[Vertex],0)),1,1,"")</f>
        <v>6</v>
      </c>
      <c r="BD101" s="48">
        <v>1</v>
      </c>
      <c r="BE101" s="49">
        <v>5.555555555555555</v>
      </c>
      <c r="BF101" s="48">
        <v>0</v>
      </c>
      <c r="BG101" s="49">
        <v>0</v>
      </c>
      <c r="BH101" s="48">
        <v>0</v>
      </c>
      <c r="BI101" s="49">
        <v>0</v>
      </c>
      <c r="BJ101" s="48">
        <v>17</v>
      </c>
      <c r="BK101" s="49">
        <v>94.44444444444444</v>
      </c>
      <c r="BL101" s="48">
        <v>18</v>
      </c>
    </row>
    <row r="102" spans="1:64" ht="15">
      <c r="A102" s="64" t="s">
        <v>262</v>
      </c>
      <c r="B102" s="64" t="s">
        <v>302</v>
      </c>
      <c r="C102" s="65"/>
      <c r="D102" s="66"/>
      <c r="E102" s="67"/>
      <c r="F102" s="68"/>
      <c r="G102" s="65"/>
      <c r="H102" s="69"/>
      <c r="I102" s="70"/>
      <c r="J102" s="70"/>
      <c r="K102" s="34" t="s">
        <v>65</v>
      </c>
      <c r="L102" s="77">
        <v>147</v>
      </c>
      <c r="M102" s="77"/>
      <c r="N102" s="72"/>
      <c r="O102" s="79" t="s">
        <v>349</v>
      </c>
      <c r="P102" s="81">
        <v>43626.629965277774</v>
      </c>
      <c r="Q102" s="79" t="s">
        <v>422</v>
      </c>
      <c r="R102" s="82" t="s">
        <v>620</v>
      </c>
      <c r="S102" s="79" t="s">
        <v>683</v>
      </c>
      <c r="T102" s="79" t="s">
        <v>718</v>
      </c>
      <c r="U102" s="79"/>
      <c r="V102" s="82" t="s">
        <v>889</v>
      </c>
      <c r="W102" s="81">
        <v>43626.629965277774</v>
      </c>
      <c r="X102" s="82" t="s">
        <v>1014</v>
      </c>
      <c r="Y102" s="79"/>
      <c r="Z102" s="79"/>
      <c r="AA102" s="85" t="s">
        <v>1290</v>
      </c>
      <c r="AB102" s="79"/>
      <c r="AC102" s="79" t="b">
        <v>0</v>
      </c>
      <c r="AD102" s="79">
        <v>0</v>
      </c>
      <c r="AE102" s="85" t="s">
        <v>1504</v>
      </c>
      <c r="AF102" s="79" t="b">
        <v>0</v>
      </c>
      <c r="AG102" s="79" t="s">
        <v>1553</v>
      </c>
      <c r="AH102" s="79"/>
      <c r="AI102" s="85" t="s">
        <v>1504</v>
      </c>
      <c r="AJ102" s="79" t="b">
        <v>0</v>
      </c>
      <c r="AK102" s="79">
        <v>0</v>
      </c>
      <c r="AL102" s="85" t="s">
        <v>1504</v>
      </c>
      <c r="AM102" s="79" t="s">
        <v>1567</v>
      </c>
      <c r="AN102" s="79" t="b">
        <v>0</v>
      </c>
      <c r="AO102" s="85" t="s">
        <v>1290</v>
      </c>
      <c r="AP102" s="79" t="s">
        <v>176</v>
      </c>
      <c r="AQ102" s="79">
        <v>0</v>
      </c>
      <c r="AR102" s="79">
        <v>0</v>
      </c>
      <c r="AS102" s="79"/>
      <c r="AT102" s="79"/>
      <c r="AU102" s="79"/>
      <c r="AV102" s="79"/>
      <c r="AW102" s="79"/>
      <c r="AX102" s="79"/>
      <c r="AY102" s="79"/>
      <c r="AZ102" s="79"/>
      <c r="BA102">
        <v>24</v>
      </c>
      <c r="BB102" s="78" t="str">
        <f>REPLACE(INDEX(GroupVertices[Group],MATCH(Edges24[[#This Row],[Vertex 1]],GroupVertices[Vertex],0)),1,1,"")</f>
        <v>6</v>
      </c>
      <c r="BC102" s="78" t="str">
        <f>REPLACE(INDEX(GroupVertices[Group],MATCH(Edges24[[#This Row],[Vertex 2]],GroupVertices[Vertex],0)),1,1,"")</f>
        <v>6</v>
      </c>
      <c r="BD102" s="48">
        <v>1</v>
      </c>
      <c r="BE102" s="49">
        <v>5.2631578947368425</v>
      </c>
      <c r="BF102" s="48">
        <v>0</v>
      </c>
      <c r="BG102" s="49">
        <v>0</v>
      </c>
      <c r="BH102" s="48">
        <v>0</v>
      </c>
      <c r="BI102" s="49">
        <v>0</v>
      </c>
      <c r="BJ102" s="48">
        <v>18</v>
      </c>
      <c r="BK102" s="49">
        <v>94.73684210526316</v>
      </c>
      <c r="BL102" s="48">
        <v>19</v>
      </c>
    </row>
    <row r="103" spans="1:64" ht="15">
      <c r="A103" s="64" t="s">
        <v>262</v>
      </c>
      <c r="B103" s="64" t="s">
        <v>302</v>
      </c>
      <c r="C103" s="65"/>
      <c r="D103" s="66"/>
      <c r="E103" s="67"/>
      <c r="F103" s="68"/>
      <c r="G103" s="65"/>
      <c r="H103" s="69"/>
      <c r="I103" s="70"/>
      <c r="J103" s="70"/>
      <c r="K103" s="34" t="s">
        <v>65</v>
      </c>
      <c r="L103" s="77">
        <v>148</v>
      </c>
      <c r="M103" s="77"/>
      <c r="N103" s="72"/>
      <c r="O103" s="79" t="s">
        <v>349</v>
      </c>
      <c r="P103" s="81">
        <v>43626.81175925926</v>
      </c>
      <c r="Q103" s="79" t="s">
        <v>424</v>
      </c>
      <c r="R103" s="82" t="s">
        <v>619</v>
      </c>
      <c r="S103" s="79" t="s">
        <v>683</v>
      </c>
      <c r="T103" s="79" t="s">
        <v>718</v>
      </c>
      <c r="U103" s="79"/>
      <c r="V103" s="82" t="s">
        <v>889</v>
      </c>
      <c r="W103" s="81">
        <v>43626.81175925926</v>
      </c>
      <c r="X103" s="82" t="s">
        <v>1015</v>
      </c>
      <c r="Y103" s="79"/>
      <c r="Z103" s="79"/>
      <c r="AA103" s="85" t="s">
        <v>1291</v>
      </c>
      <c r="AB103" s="79"/>
      <c r="AC103" s="79" t="b">
        <v>0</v>
      </c>
      <c r="AD103" s="79">
        <v>0</v>
      </c>
      <c r="AE103" s="85" t="s">
        <v>1504</v>
      </c>
      <c r="AF103" s="79" t="b">
        <v>0</v>
      </c>
      <c r="AG103" s="79" t="s">
        <v>1553</v>
      </c>
      <c r="AH103" s="79"/>
      <c r="AI103" s="85" t="s">
        <v>1504</v>
      </c>
      <c r="AJ103" s="79" t="b">
        <v>0</v>
      </c>
      <c r="AK103" s="79">
        <v>0</v>
      </c>
      <c r="AL103" s="85" t="s">
        <v>1504</v>
      </c>
      <c r="AM103" s="79" t="s">
        <v>1567</v>
      </c>
      <c r="AN103" s="79" t="b">
        <v>0</v>
      </c>
      <c r="AO103" s="85" t="s">
        <v>1291</v>
      </c>
      <c r="AP103" s="79" t="s">
        <v>176</v>
      </c>
      <c r="AQ103" s="79">
        <v>0</v>
      </c>
      <c r="AR103" s="79">
        <v>0</v>
      </c>
      <c r="AS103" s="79"/>
      <c r="AT103" s="79"/>
      <c r="AU103" s="79"/>
      <c r="AV103" s="79"/>
      <c r="AW103" s="79"/>
      <c r="AX103" s="79"/>
      <c r="AY103" s="79"/>
      <c r="AZ103" s="79"/>
      <c r="BA103">
        <v>24</v>
      </c>
      <c r="BB103" s="78" t="str">
        <f>REPLACE(INDEX(GroupVertices[Group],MATCH(Edges24[[#This Row],[Vertex 1]],GroupVertices[Vertex],0)),1,1,"")</f>
        <v>6</v>
      </c>
      <c r="BC103" s="78" t="str">
        <f>REPLACE(INDEX(GroupVertices[Group],MATCH(Edges24[[#This Row],[Vertex 2]],GroupVertices[Vertex],0)),1,1,"")</f>
        <v>6</v>
      </c>
      <c r="BD103" s="48">
        <v>0</v>
      </c>
      <c r="BE103" s="49">
        <v>0</v>
      </c>
      <c r="BF103" s="48">
        <v>0</v>
      </c>
      <c r="BG103" s="49">
        <v>0</v>
      </c>
      <c r="BH103" s="48">
        <v>0</v>
      </c>
      <c r="BI103" s="49">
        <v>0</v>
      </c>
      <c r="BJ103" s="48">
        <v>18</v>
      </c>
      <c r="BK103" s="49">
        <v>100</v>
      </c>
      <c r="BL103" s="48">
        <v>18</v>
      </c>
    </row>
    <row r="104" spans="1:64" ht="15">
      <c r="A104" s="64" t="s">
        <v>262</v>
      </c>
      <c r="B104" s="64" t="s">
        <v>302</v>
      </c>
      <c r="C104" s="65"/>
      <c r="D104" s="66"/>
      <c r="E104" s="67"/>
      <c r="F104" s="68"/>
      <c r="G104" s="65"/>
      <c r="H104" s="69"/>
      <c r="I104" s="70"/>
      <c r="J104" s="70"/>
      <c r="K104" s="34" t="s">
        <v>65</v>
      </c>
      <c r="L104" s="77">
        <v>149</v>
      </c>
      <c r="M104" s="77"/>
      <c r="N104" s="72"/>
      <c r="O104" s="79" t="s">
        <v>349</v>
      </c>
      <c r="P104" s="81">
        <v>43626.89519675926</v>
      </c>
      <c r="Q104" s="79" t="s">
        <v>425</v>
      </c>
      <c r="R104" s="82" t="s">
        <v>625</v>
      </c>
      <c r="S104" s="79" t="s">
        <v>683</v>
      </c>
      <c r="T104" s="79" t="s">
        <v>718</v>
      </c>
      <c r="U104" s="79"/>
      <c r="V104" s="82" t="s">
        <v>889</v>
      </c>
      <c r="W104" s="81">
        <v>43626.89519675926</v>
      </c>
      <c r="X104" s="82" t="s">
        <v>1016</v>
      </c>
      <c r="Y104" s="79"/>
      <c r="Z104" s="79"/>
      <c r="AA104" s="85" t="s">
        <v>1292</v>
      </c>
      <c r="AB104" s="79"/>
      <c r="AC104" s="79" t="b">
        <v>0</v>
      </c>
      <c r="AD104" s="79">
        <v>0</v>
      </c>
      <c r="AE104" s="85" t="s">
        <v>1504</v>
      </c>
      <c r="AF104" s="79" t="b">
        <v>0</v>
      </c>
      <c r="AG104" s="79" t="s">
        <v>1553</v>
      </c>
      <c r="AH104" s="79"/>
      <c r="AI104" s="85" t="s">
        <v>1504</v>
      </c>
      <c r="AJ104" s="79" t="b">
        <v>0</v>
      </c>
      <c r="AK104" s="79">
        <v>0</v>
      </c>
      <c r="AL104" s="85" t="s">
        <v>1504</v>
      </c>
      <c r="AM104" s="79" t="s">
        <v>1567</v>
      </c>
      <c r="AN104" s="79" t="b">
        <v>0</v>
      </c>
      <c r="AO104" s="85" t="s">
        <v>1292</v>
      </c>
      <c r="AP104" s="79" t="s">
        <v>176</v>
      </c>
      <c r="AQ104" s="79">
        <v>0</v>
      </c>
      <c r="AR104" s="79">
        <v>0</v>
      </c>
      <c r="AS104" s="79"/>
      <c r="AT104" s="79"/>
      <c r="AU104" s="79"/>
      <c r="AV104" s="79"/>
      <c r="AW104" s="79"/>
      <c r="AX104" s="79"/>
      <c r="AY104" s="79"/>
      <c r="AZ104" s="79"/>
      <c r="BA104">
        <v>24</v>
      </c>
      <c r="BB104" s="78" t="str">
        <f>REPLACE(INDEX(GroupVertices[Group],MATCH(Edges24[[#This Row],[Vertex 1]],GroupVertices[Vertex],0)),1,1,"")</f>
        <v>6</v>
      </c>
      <c r="BC104" s="78" t="str">
        <f>REPLACE(INDEX(GroupVertices[Group],MATCH(Edges24[[#This Row],[Vertex 2]],GroupVertices[Vertex],0)),1,1,"")</f>
        <v>6</v>
      </c>
      <c r="BD104" s="48">
        <v>0</v>
      </c>
      <c r="BE104" s="49">
        <v>0</v>
      </c>
      <c r="BF104" s="48">
        <v>0</v>
      </c>
      <c r="BG104" s="49">
        <v>0</v>
      </c>
      <c r="BH104" s="48">
        <v>0</v>
      </c>
      <c r="BI104" s="49">
        <v>0</v>
      </c>
      <c r="BJ104" s="48">
        <v>21</v>
      </c>
      <c r="BK104" s="49">
        <v>100</v>
      </c>
      <c r="BL104" s="48">
        <v>21</v>
      </c>
    </row>
    <row r="105" spans="1:64" ht="15">
      <c r="A105" s="64" t="s">
        <v>262</v>
      </c>
      <c r="B105" s="64" t="s">
        <v>302</v>
      </c>
      <c r="C105" s="65"/>
      <c r="D105" s="66"/>
      <c r="E105" s="67"/>
      <c r="F105" s="68"/>
      <c r="G105" s="65"/>
      <c r="H105" s="69"/>
      <c r="I105" s="70"/>
      <c r="J105" s="70"/>
      <c r="K105" s="34" t="s">
        <v>65</v>
      </c>
      <c r="L105" s="77">
        <v>150</v>
      </c>
      <c r="M105" s="77"/>
      <c r="N105" s="72"/>
      <c r="O105" s="79" t="s">
        <v>349</v>
      </c>
      <c r="P105" s="81">
        <v>43626.99488425926</v>
      </c>
      <c r="Q105" s="79" t="s">
        <v>426</v>
      </c>
      <c r="R105" s="82" t="s">
        <v>626</v>
      </c>
      <c r="S105" s="79" t="s">
        <v>683</v>
      </c>
      <c r="T105" s="79" t="s">
        <v>718</v>
      </c>
      <c r="U105" s="79"/>
      <c r="V105" s="82" t="s">
        <v>889</v>
      </c>
      <c r="W105" s="81">
        <v>43626.99488425926</v>
      </c>
      <c r="X105" s="82" t="s">
        <v>1017</v>
      </c>
      <c r="Y105" s="79"/>
      <c r="Z105" s="79"/>
      <c r="AA105" s="85" t="s">
        <v>1293</v>
      </c>
      <c r="AB105" s="79"/>
      <c r="AC105" s="79" t="b">
        <v>0</v>
      </c>
      <c r="AD105" s="79">
        <v>0</v>
      </c>
      <c r="AE105" s="85" t="s">
        <v>1504</v>
      </c>
      <c r="AF105" s="79" t="b">
        <v>0</v>
      </c>
      <c r="AG105" s="79" t="s">
        <v>1553</v>
      </c>
      <c r="AH105" s="79"/>
      <c r="AI105" s="85" t="s">
        <v>1504</v>
      </c>
      <c r="AJ105" s="79" t="b">
        <v>0</v>
      </c>
      <c r="AK105" s="79">
        <v>0</v>
      </c>
      <c r="AL105" s="85" t="s">
        <v>1504</v>
      </c>
      <c r="AM105" s="79" t="s">
        <v>1567</v>
      </c>
      <c r="AN105" s="79" t="b">
        <v>0</v>
      </c>
      <c r="AO105" s="85" t="s">
        <v>1293</v>
      </c>
      <c r="AP105" s="79" t="s">
        <v>176</v>
      </c>
      <c r="AQ105" s="79">
        <v>0</v>
      </c>
      <c r="AR105" s="79">
        <v>0</v>
      </c>
      <c r="AS105" s="79"/>
      <c r="AT105" s="79"/>
      <c r="AU105" s="79"/>
      <c r="AV105" s="79"/>
      <c r="AW105" s="79"/>
      <c r="AX105" s="79"/>
      <c r="AY105" s="79"/>
      <c r="AZ105" s="79"/>
      <c r="BA105">
        <v>24</v>
      </c>
      <c r="BB105" s="78" t="str">
        <f>REPLACE(INDEX(GroupVertices[Group],MATCH(Edges24[[#This Row],[Vertex 1]],GroupVertices[Vertex],0)),1,1,"")</f>
        <v>6</v>
      </c>
      <c r="BC105" s="78" t="str">
        <f>REPLACE(INDEX(GroupVertices[Group],MATCH(Edges24[[#This Row],[Vertex 2]],GroupVertices[Vertex],0)),1,1,"")</f>
        <v>6</v>
      </c>
      <c r="BD105" s="48">
        <v>0</v>
      </c>
      <c r="BE105" s="49">
        <v>0</v>
      </c>
      <c r="BF105" s="48">
        <v>0</v>
      </c>
      <c r="BG105" s="49">
        <v>0</v>
      </c>
      <c r="BH105" s="48">
        <v>0</v>
      </c>
      <c r="BI105" s="49">
        <v>0</v>
      </c>
      <c r="BJ105" s="48">
        <v>18</v>
      </c>
      <c r="BK105" s="49">
        <v>100</v>
      </c>
      <c r="BL105" s="48">
        <v>18</v>
      </c>
    </row>
    <row r="106" spans="1:64" ht="15">
      <c r="A106" s="64" t="s">
        <v>262</v>
      </c>
      <c r="B106" s="64" t="s">
        <v>302</v>
      </c>
      <c r="C106" s="65"/>
      <c r="D106" s="66"/>
      <c r="E106" s="67"/>
      <c r="F106" s="68"/>
      <c r="G106" s="65"/>
      <c r="H106" s="69"/>
      <c r="I106" s="70"/>
      <c r="J106" s="70"/>
      <c r="K106" s="34" t="s">
        <v>65</v>
      </c>
      <c r="L106" s="77">
        <v>151</v>
      </c>
      <c r="M106" s="77"/>
      <c r="N106" s="72"/>
      <c r="O106" s="79" t="s">
        <v>349</v>
      </c>
      <c r="P106" s="81">
        <v>43627.00438657407</v>
      </c>
      <c r="Q106" s="79" t="s">
        <v>427</v>
      </c>
      <c r="R106" s="82" t="s">
        <v>618</v>
      </c>
      <c r="S106" s="79" t="s">
        <v>683</v>
      </c>
      <c r="T106" s="79" t="s">
        <v>718</v>
      </c>
      <c r="U106" s="79"/>
      <c r="V106" s="82" t="s">
        <v>889</v>
      </c>
      <c r="W106" s="81">
        <v>43627.00438657407</v>
      </c>
      <c r="X106" s="82" t="s">
        <v>1018</v>
      </c>
      <c r="Y106" s="79"/>
      <c r="Z106" s="79"/>
      <c r="AA106" s="85" t="s">
        <v>1294</v>
      </c>
      <c r="AB106" s="79"/>
      <c r="AC106" s="79" t="b">
        <v>0</v>
      </c>
      <c r="AD106" s="79">
        <v>0</v>
      </c>
      <c r="AE106" s="85" t="s">
        <v>1504</v>
      </c>
      <c r="AF106" s="79" t="b">
        <v>0</v>
      </c>
      <c r="AG106" s="79" t="s">
        <v>1553</v>
      </c>
      <c r="AH106" s="79"/>
      <c r="AI106" s="85" t="s">
        <v>1504</v>
      </c>
      <c r="AJ106" s="79" t="b">
        <v>0</v>
      </c>
      <c r="AK106" s="79">
        <v>0</v>
      </c>
      <c r="AL106" s="85" t="s">
        <v>1504</v>
      </c>
      <c r="AM106" s="79" t="s">
        <v>1567</v>
      </c>
      <c r="AN106" s="79" t="b">
        <v>0</v>
      </c>
      <c r="AO106" s="85" t="s">
        <v>1294</v>
      </c>
      <c r="AP106" s="79" t="s">
        <v>176</v>
      </c>
      <c r="AQ106" s="79">
        <v>0</v>
      </c>
      <c r="AR106" s="79">
        <v>0</v>
      </c>
      <c r="AS106" s="79"/>
      <c r="AT106" s="79"/>
      <c r="AU106" s="79"/>
      <c r="AV106" s="79"/>
      <c r="AW106" s="79"/>
      <c r="AX106" s="79"/>
      <c r="AY106" s="79"/>
      <c r="AZ106" s="79"/>
      <c r="BA106">
        <v>24</v>
      </c>
      <c r="BB106" s="78" t="str">
        <f>REPLACE(INDEX(GroupVertices[Group],MATCH(Edges24[[#This Row],[Vertex 1]],GroupVertices[Vertex],0)),1,1,"")</f>
        <v>6</v>
      </c>
      <c r="BC106" s="78" t="str">
        <f>REPLACE(INDEX(GroupVertices[Group],MATCH(Edges24[[#This Row],[Vertex 2]],GroupVertices[Vertex],0)),1,1,"")</f>
        <v>6</v>
      </c>
      <c r="BD106" s="48">
        <v>1</v>
      </c>
      <c r="BE106" s="49">
        <v>5.2631578947368425</v>
      </c>
      <c r="BF106" s="48">
        <v>0</v>
      </c>
      <c r="BG106" s="49">
        <v>0</v>
      </c>
      <c r="BH106" s="48">
        <v>0</v>
      </c>
      <c r="BI106" s="49">
        <v>0</v>
      </c>
      <c r="BJ106" s="48">
        <v>18</v>
      </c>
      <c r="BK106" s="49">
        <v>94.73684210526316</v>
      </c>
      <c r="BL106" s="48">
        <v>19</v>
      </c>
    </row>
    <row r="107" spans="1:64" ht="15">
      <c r="A107" s="64" t="s">
        <v>262</v>
      </c>
      <c r="B107" s="64" t="s">
        <v>302</v>
      </c>
      <c r="C107" s="65"/>
      <c r="D107" s="66"/>
      <c r="E107" s="67"/>
      <c r="F107" s="68"/>
      <c r="G107" s="65"/>
      <c r="H107" s="69"/>
      <c r="I107" s="70"/>
      <c r="J107" s="70"/>
      <c r="K107" s="34" t="s">
        <v>65</v>
      </c>
      <c r="L107" s="77">
        <v>152</v>
      </c>
      <c r="M107" s="77"/>
      <c r="N107" s="72"/>
      <c r="O107" s="79" t="s">
        <v>349</v>
      </c>
      <c r="P107" s="81">
        <v>43628.11796296296</v>
      </c>
      <c r="Q107" s="79" t="s">
        <v>428</v>
      </c>
      <c r="R107" s="82" t="s">
        <v>623</v>
      </c>
      <c r="S107" s="79" t="s">
        <v>683</v>
      </c>
      <c r="T107" s="79" t="s">
        <v>718</v>
      </c>
      <c r="U107" s="79"/>
      <c r="V107" s="82" t="s">
        <v>889</v>
      </c>
      <c r="W107" s="81">
        <v>43628.11796296296</v>
      </c>
      <c r="X107" s="82" t="s">
        <v>1019</v>
      </c>
      <c r="Y107" s="79"/>
      <c r="Z107" s="79"/>
      <c r="AA107" s="85" t="s">
        <v>1295</v>
      </c>
      <c r="AB107" s="79"/>
      <c r="AC107" s="79" t="b">
        <v>0</v>
      </c>
      <c r="AD107" s="79">
        <v>0</v>
      </c>
      <c r="AE107" s="85" t="s">
        <v>1504</v>
      </c>
      <c r="AF107" s="79" t="b">
        <v>0</v>
      </c>
      <c r="AG107" s="79" t="s">
        <v>1553</v>
      </c>
      <c r="AH107" s="79"/>
      <c r="AI107" s="85" t="s">
        <v>1504</v>
      </c>
      <c r="AJ107" s="79" t="b">
        <v>0</v>
      </c>
      <c r="AK107" s="79">
        <v>0</v>
      </c>
      <c r="AL107" s="85" t="s">
        <v>1504</v>
      </c>
      <c r="AM107" s="79" t="s">
        <v>1567</v>
      </c>
      <c r="AN107" s="79" t="b">
        <v>0</v>
      </c>
      <c r="AO107" s="85" t="s">
        <v>1295</v>
      </c>
      <c r="AP107" s="79" t="s">
        <v>176</v>
      </c>
      <c r="AQ107" s="79">
        <v>0</v>
      </c>
      <c r="AR107" s="79">
        <v>0</v>
      </c>
      <c r="AS107" s="79"/>
      <c r="AT107" s="79"/>
      <c r="AU107" s="79"/>
      <c r="AV107" s="79"/>
      <c r="AW107" s="79"/>
      <c r="AX107" s="79"/>
      <c r="AY107" s="79"/>
      <c r="AZ107" s="79"/>
      <c r="BA107">
        <v>24</v>
      </c>
      <c r="BB107" s="78" t="str">
        <f>REPLACE(INDEX(GroupVertices[Group],MATCH(Edges24[[#This Row],[Vertex 1]],GroupVertices[Vertex],0)),1,1,"")</f>
        <v>6</v>
      </c>
      <c r="BC107" s="78" t="str">
        <f>REPLACE(INDEX(GroupVertices[Group],MATCH(Edges24[[#This Row],[Vertex 2]],GroupVertices[Vertex],0)),1,1,"")</f>
        <v>6</v>
      </c>
      <c r="BD107" s="48">
        <v>1</v>
      </c>
      <c r="BE107" s="49">
        <v>5.2631578947368425</v>
      </c>
      <c r="BF107" s="48">
        <v>0</v>
      </c>
      <c r="BG107" s="49">
        <v>0</v>
      </c>
      <c r="BH107" s="48">
        <v>0</v>
      </c>
      <c r="BI107" s="49">
        <v>0</v>
      </c>
      <c r="BJ107" s="48">
        <v>18</v>
      </c>
      <c r="BK107" s="49">
        <v>94.73684210526316</v>
      </c>
      <c r="BL107" s="48">
        <v>19</v>
      </c>
    </row>
    <row r="108" spans="1:64" ht="15">
      <c r="A108" s="64" t="s">
        <v>262</v>
      </c>
      <c r="B108" s="64" t="s">
        <v>302</v>
      </c>
      <c r="C108" s="65"/>
      <c r="D108" s="66"/>
      <c r="E108" s="67"/>
      <c r="F108" s="68"/>
      <c r="G108" s="65"/>
      <c r="H108" s="69"/>
      <c r="I108" s="70"/>
      <c r="J108" s="70"/>
      <c r="K108" s="34" t="s">
        <v>65</v>
      </c>
      <c r="L108" s="77">
        <v>153</v>
      </c>
      <c r="M108" s="77"/>
      <c r="N108" s="72"/>
      <c r="O108" s="79" t="s">
        <v>349</v>
      </c>
      <c r="P108" s="81">
        <v>43629.79153935185</v>
      </c>
      <c r="Q108" s="79" t="s">
        <v>420</v>
      </c>
      <c r="R108" s="82" t="s">
        <v>620</v>
      </c>
      <c r="S108" s="79" t="s">
        <v>683</v>
      </c>
      <c r="T108" s="79" t="s">
        <v>718</v>
      </c>
      <c r="U108" s="79"/>
      <c r="V108" s="82" t="s">
        <v>889</v>
      </c>
      <c r="W108" s="81">
        <v>43629.79153935185</v>
      </c>
      <c r="X108" s="82" t="s">
        <v>1020</v>
      </c>
      <c r="Y108" s="79"/>
      <c r="Z108" s="79"/>
      <c r="AA108" s="85" t="s">
        <v>1296</v>
      </c>
      <c r="AB108" s="79"/>
      <c r="AC108" s="79" t="b">
        <v>0</v>
      </c>
      <c r="AD108" s="79">
        <v>0</v>
      </c>
      <c r="AE108" s="85" t="s">
        <v>1504</v>
      </c>
      <c r="AF108" s="79" t="b">
        <v>0</v>
      </c>
      <c r="AG108" s="79" t="s">
        <v>1553</v>
      </c>
      <c r="AH108" s="79"/>
      <c r="AI108" s="85" t="s">
        <v>1504</v>
      </c>
      <c r="AJ108" s="79" t="b">
        <v>0</v>
      </c>
      <c r="AK108" s="79">
        <v>0</v>
      </c>
      <c r="AL108" s="85" t="s">
        <v>1504</v>
      </c>
      <c r="AM108" s="79" t="s">
        <v>1567</v>
      </c>
      <c r="AN108" s="79" t="b">
        <v>0</v>
      </c>
      <c r="AO108" s="85" t="s">
        <v>1296</v>
      </c>
      <c r="AP108" s="79" t="s">
        <v>176</v>
      </c>
      <c r="AQ108" s="79">
        <v>0</v>
      </c>
      <c r="AR108" s="79">
        <v>0</v>
      </c>
      <c r="AS108" s="79"/>
      <c r="AT108" s="79"/>
      <c r="AU108" s="79"/>
      <c r="AV108" s="79"/>
      <c r="AW108" s="79"/>
      <c r="AX108" s="79"/>
      <c r="AY108" s="79"/>
      <c r="AZ108" s="79"/>
      <c r="BA108">
        <v>24</v>
      </c>
      <c r="BB108" s="78" t="str">
        <f>REPLACE(INDEX(GroupVertices[Group],MATCH(Edges24[[#This Row],[Vertex 1]],GroupVertices[Vertex],0)),1,1,"")</f>
        <v>6</v>
      </c>
      <c r="BC108" s="78" t="str">
        <f>REPLACE(INDEX(GroupVertices[Group],MATCH(Edges24[[#This Row],[Vertex 2]],GroupVertices[Vertex],0)),1,1,"")</f>
        <v>6</v>
      </c>
      <c r="BD108" s="48">
        <v>1</v>
      </c>
      <c r="BE108" s="49">
        <v>5.882352941176471</v>
      </c>
      <c r="BF108" s="48">
        <v>0</v>
      </c>
      <c r="BG108" s="49">
        <v>0</v>
      </c>
      <c r="BH108" s="48">
        <v>0</v>
      </c>
      <c r="BI108" s="49">
        <v>0</v>
      </c>
      <c r="BJ108" s="48">
        <v>16</v>
      </c>
      <c r="BK108" s="49">
        <v>94.11764705882354</v>
      </c>
      <c r="BL108" s="48">
        <v>17</v>
      </c>
    </row>
    <row r="109" spans="1:64" ht="15">
      <c r="A109" s="64" t="s">
        <v>262</v>
      </c>
      <c r="B109" s="64" t="s">
        <v>302</v>
      </c>
      <c r="C109" s="65"/>
      <c r="D109" s="66"/>
      <c r="E109" s="67"/>
      <c r="F109" s="68"/>
      <c r="G109" s="65"/>
      <c r="H109" s="69"/>
      <c r="I109" s="70"/>
      <c r="J109" s="70"/>
      <c r="K109" s="34" t="s">
        <v>65</v>
      </c>
      <c r="L109" s="77">
        <v>154</v>
      </c>
      <c r="M109" s="77"/>
      <c r="N109" s="72"/>
      <c r="O109" s="79" t="s">
        <v>349</v>
      </c>
      <c r="P109" s="81">
        <v>43633.833657407406</v>
      </c>
      <c r="Q109" s="79" t="s">
        <v>429</v>
      </c>
      <c r="R109" s="82" t="s">
        <v>627</v>
      </c>
      <c r="S109" s="79" t="s">
        <v>683</v>
      </c>
      <c r="T109" s="79" t="s">
        <v>744</v>
      </c>
      <c r="U109" s="79"/>
      <c r="V109" s="82" t="s">
        <v>889</v>
      </c>
      <c r="W109" s="81">
        <v>43633.833657407406</v>
      </c>
      <c r="X109" s="82" t="s">
        <v>1021</v>
      </c>
      <c r="Y109" s="79"/>
      <c r="Z109" s="79"/>
      <c r="AA109" s="85" t="s">
        <v>1297</v>
      </c>
      <c r="AB109" s="79"/>
      <c r="AC109" s="79" t="b">
        <v>0</v>
      </c>
      <c r="AD109" s="79">
        <v>0</v>
      </c>
      <c r="AE109" s="85" t="s">
        <v>1504</v>
      </c>
      <c r="AF109" s="79" t="b">
        <v>0</v>
      </c>
      <c r="AG109" s="79" t="s">
        <v>1553</v>
      </c>
      <c r="AH109" s="79"/>
      <c r="AI109" s="85" t="s">
        <v>1504</v>
      </c>
      <c r="AJ109" s="79" t="b">
        <v>0</v>
      </c>
      <c r="AK109" s="79">
        <v>0</v>
      </c>
      <c r="AL109" s="85" t="s">
        <v>1504</v>
      </c>
      <c r="AM109" s="79" t="s">
        <v>1567</v>
      </c>
      <c r="AN109" s="79" t="b">
        <v>0</v>
      </c>
      <c r="AO109" s="85" t="s">
        <v>1297</v>
      </c>
      <c r="AP109" s="79" t="s">
        <v>176</v>
      </c>
      <c r="AQ109" s="79">
        <v>0</v>
      </c>
      <c r="AR109" s="79">
        <v>0</v>
      </c>
      <c r="AS109" s="79"/>
      <c r="AT109" s="79"/>
      <c r="AU109" s="79"/>
      <c r="AV109" s="79"/>
      <c r="AW109" s="79"/>
      <c r="AX109" s="79"/>
      <c r="AY109" s="79"/>
      <c r="AZ109" s="79"/>
      <c r="BA109">
        <v>24</v>
      </c>
      <c r="BB109" s="78" t="str">
        <f>REPLACE(INDEX(GroupVertices[Group],MATCH(Edges24[[#This Row],[Vertex 1]],GroupVertices[Vertex],0)),1,1,"")</f>
        <v>6</v>
      </c>
      <c r="BC109" s="78" t="str">
        <f>REPLACE(INDEX(GroupVertices[Group],MATCH(Edges24[[#This Row],[Vertex 2]],GroupVertices[Vertex],0)),1,1,"")</f>
        <v>6</v>
      </c>
      <c r="BD109" s="48">
        <v>2</v>
      </c>
      <c r="BE109" s="49">
        <v>8</v>
      </c>
      <c r="BF109" s="48">
        <v>0</v>
      </c>
      <c r="BG109" s="49">
        <v>0</v>
      </c>
      <c r="BH109" s="48">
        <v>0</v>
      </c>
      <c r="BI109" s="49">
        <v>0</v>
      </c>
      <c r="BJ109" s="48">
        <v>23</v>
      </c>
      <c r="BK109" s="49">
        <v>92</v>
      </c>
      <c r="BL109" s="48">
        <v>25</v>
      </c>
    </row>
    <row r="110" spans="1:64" ht="15">
      <c r="A110" s="64" t="s">
        <v>263</v>
      </c>
      <c r="B110" s="64" t="s">
        <v>322</v>
      </c>
      <c r="C110" s="65"/>
      <c r="D110" s="66"/>
      <c r="E110" s="67"/>
      <c r="F110" s="68"/>
      <c r="G110" s="65"/>
      <c r="H110" s="69"/>
      <c r="I110" s="70"/>
      <c r="J110" s="70"/>
      <c r="K110" s="34" t="s">
        <v>65</v>
      </c>
      <c r="L110" s="77">
        <v>155</v>
      </c>
      <c r="M110" s="77"/>
      <c r="N110" s="72"/>
      <c r="O110" s="79" t="s">
        <v>349</v>
      </c>
      <c r="P110" s="81">
        <v>43631.69163194444</v>
      </c>
      <c r="Q110" s="79" t="s">
        <v>430</v>
      </c>
      <c r="R110" s="79"/>
      <c r="S110" s="79"/>
      <c r="T110" s="79"/>
      <c r="U110" s="79"/>
      <c r="V110" s="82" t="s">
        <v>890</v>
      </c>
      <c r="W110" s="81">
        <v>43631.69163194444</v>
      </c>
      <c r="X110" s="82" t="s">
        <v>1022</v>
      </c>
      <c r="Y110" s="79"/>
      <c r="Z110" s="79"/>
      <c r="AA110" s="85" t="s">
        <v>1298</v>
      </c>
      <c r="AB110" s="79"/>
      <c r="AC110" s="79" t="b">
        <v>0</v>
      </c>
      <c r="AD110" s="79">
        <v>0</v>
      </c>
      <c r="AE110" s="85" t="s">
        <v>1515</v>
      </c>
      <c r="AF110" s="79" t="b">
        <v>0</v>
      </c>
      <c r="AG110" s="79" t="s">
        <v>1553</v>
      </c>
      <c r="AH110" s="79"/>
      <c r="AI110" s="85" t="s">
        <v>1504</v>
      </c>
      <c r="AJ110" s="79" t="b">
        <v>0</v>
      </c>
      <c r="AK110" s="79">
        <v>0</v>
      </c>
      <c r="AL110" s="85" t="s">
        <v>1504</v>
      </c>
      <c r="AM110" s="79" t="s">
        <v>1570</v>
      </c>
      <c r="AN110" s="79" t="b">
        <v>0</v>
      </c>
      <c r="AO110" s="85" t="s">
        <v>1298</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9</v>
      </c>
      <c r="BC110" s="78" t="str">
        <f>REPLACE(INDEX(GroupVertices[Group],MATCH(Edges24[[#This Row],[Vertex 2]],GroupVertices[Vertex],0)),1,1,"")</f>
        <v>9</v>
      </c>
      <c r="BD110" s="48"/>
      <c r="BE110" s="49"/>
      <c r="BF110" s="48"/>
      <c r="BG110" s="49"/>
      <c r="BH110" s="48"/>
      <c r="BI110" s="49"/>
      <c r="BJ110" s="48"/>
      <c r="BK110" s="49"/>
      <c r="BL110" s="48"/>
    </row>
    <row r="111" spans="1:64" ht="15">
      <c r="A111" s="64" t="s">
        <v>264</v>
      </c>
      <c r="B111" s="64" t="s">
        <v>322</v>
      </c>
      <c r="C111" s="65"/>
      <c r="D111" s="66"/>
      <c r="E111" s="67"/>
      <c r="F111" s="68"/>
      <c r="G111" s="65"/>
      <c r="H111" s="69"/>
      <c r="I111" s="70"/>
      <c r="J111" s="70"/>
      <c r="K111" s="34" t="s">
        <v>65</v>
      </c>
      <c r="L111" s="77">
        <v>156</v>
      </c>
      <c r="M111" s="77"/>
      <c r="N111" s="72"/>
      <c r="O111" s="79" t="s">
        <v>349</v>
      </c>
      <c r="P111" s="81">
        <v>43634.637870370374</v>
      </c>
      <c r="Q111" s="79" t="s">
        <v>431</v>
      </c>
      <c r="R111" s="79" t="s">
        <v>628</v>
      </c>
      <c r="S111" s="79" t="s">
        <v>693</v>
      </c>
      <c r="T111" s="79"/>
      <c r="U111" s="79"/>
      <c r="V111" s="82" t="s">
        <v>891</v>
      </c>
      <c r="W111" s="81">
        <v>43634.637870370374</v>
      </c>
      <c r="X111" s="82" t="s">
        <v>1023</v>
      </c>
      <c r="Y111" s="79"/>
      <c r="Z111" s="79"/>
      <c r="AA111" s="85" t="s">
        <v>1299</v>
      </c>
      <c r="AB111" s="85" t="s">
        <v>1298</v>
      </c>
      <c r="AC111" s="79" t="b">
        <v>0</v>
      </c>
      <c r="AD111" s="79">
        <v>0</v>
      </c>
      <c r="AE111" s="85" t="s">
        <v>1516</v>
      </c>
      <c r="AF111" s="79" t="b">
        <v>0</v>
      </c>
      <c r="AG111" s="79" t="s">
        <v>1553</v>
      </c>
      <c r="AH111" s="79"/>
      <c r="AI111" s="85" t="s">
        <v>1504</v>
      </c>
      <c r="AJ111" s="79" t="b">
        <v>0</v>
      </c>
      <c r="AK111" s="79">
        <v>0</v>
      </c>
      <c r="AL111" s="85" t="s">
        <v>1504</v>
      </c>
      <c r="AM111" s="79" t="s">
        <v>1567</v>
      </c>
      <c r="AN111" s="79" t="b">
        <v>0</v>
      </c>
      <c r="AO111" s="85" t="s">
        <v>1298</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9</v>
      </c>
      <c r="BC111" s="78" t="str">
        <f>REPLACE(INDEX(GroupVertices[Group],MATCH(Edges24[[#This Row],[Vertex 2]],GroupVertices[Vertex],0)),1,1,"")</f>
        <v>9</v>
      </c>
      <c r="BD111" s="48"/>
      <c r="BE111" s="49"/>
      <c r="BF111" s="48"/>
      <c r="BG111" s="49"/>
      <c r="BH111" s="48"/>
      <c r="BI111" s="49"/>
      <c r="BJ111" s="48"/>
      <c r="BK111" s="49"/>
      <c r="BL111" s="48"/>
    </row>
    <row r="112" spans="1:64" ht="15">
      <c r="A112" s="64" t="s">
        <v>265</v>
      </c>
      <c r="B112" s="64" t="s">
        <v>323</v>
      </c>
      <c r="C112" s="65"/>
      <c r="D112" s="66"/>
      <c r="E112" s="67"/>
      <c r="F112" s="68"/>
      <c r="G112" s="65"/>
      <c r="H112" s="69"/>
      <c r="I112" s="70"/>
      <c r="J112" s="70"/>
      <c r="K112" s="34" t="s">
        <v>65</v>
      </c>
      <c r="L112" s="77">
        <v>160</v>
      </c>
      <c r="M112" s="77"/>
      <c r="N112" s="72"/>
      <c r="O112" s="79" t="s">
        <v>349</v>
      </c>
      <c r="P112" s="81">
        <v>43619.5793287037</v>
      </c>
      <c r="Q112" s="79" t="s">
        <v>432</v>
      </c>
      <c r="R112" s="79"/>
      <c r="S112" s="79"/>
      <c r="T112" s="79"/>
      <c r="U112" s="82" t="s">
        <v>799</v>
      </c>
      <c r="V112" s="82" t="s">
        <v>799</v>
      </c>
      <c r="W112" s="81">
        <v>43619.5793287037</v>
      </c>
      <c r="X112" s="82" t="s">
        <v>1024</v>
      </c>
      <c r="Y112" s="79"/>
      <c r="Z112" s="79"/>
      <c r="AA112" s="85" t="s">
        <v>1300</v>
      </c>
      <c r="AB112" s="79"/>
      <c r="AC112" s="79" t="b">
        <v>0</v>
      </c>
      <c r="AD112" s="79">
        <v>1</v>
      </c>
      <c r="AE112" s="85" t="s">
        <v>1504</v>
      </c>
      <c r="AF112" s="79" t="b">
        <v>0</v>
      </c>
      <c r="AG112" s="79" t="s">
        <v>1553</v>
      </c>
      <c r="AH112" s="79"/>
      <c r="AI112" s="85" t="s">
        <v>1504</v>
      </c>
      <c r="AJ112" s="79" t="b">
        <v>0</v>
      </c>
      <c r="AK112" s="79">
        <v>1</v>
      </c>
      <c r="AL112" s="85" t="s">
        <v>1504</v>
      </c>
      <c r="AM112" s="79" t="s">
        <v>1566</v>
      </c>
      <c r="AN112" s="79" t="b">
        <v>0</v>
      </c>
      <c r="AO112" s="85" t="s">
        <v>1300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8</v>
      </c>
      <c r="BC112" s="78" t="str">
        <f>REPLACE(INDEX(GroupVertices[Group],MATCH(Edges24[[#This Row],[Vertex 2]],GroupVertices[Vertex],0)),1,1,"")</f>
        <v>8</v>
      </c>
      <c r="BD112" s="48">
        <v>1</v>
      </c>
      <c r="BE112" s="49">
        <v>7.142857142857143</v>
      </c>
      <c r="BF112" s="48">
        <v>0</v>
      </c>
      <c r="BG112" s="49">
        <v>0</v>
      </c>
      <c r="BH112" s="48">
        <v>0</v>
      </c>
      <c r="BI112" s="49">
        <v>0</v>
      </c>
      <c r="BJ112" s="48">
        <v>13</v>
      </c>
      <c r="BK112" s="49">
        <v>92.85714285714286</v>
      </c>
      <c r="BL112" s="48">
        <v>14</v>
      </c>
    </row>
    <row r="113" spans="1:64" ht="15">
      <c r="A113" s="64" t="s">
        <v>265</v>
      </c>
      <c r="B113" s="64" t="s">
        <v>265</v>
      </c>
      <c r="C113" s="65"/>
      <c r="D113" s="66"/>
      <c r="E113" s="67"/>
      <c r="F113" s="68"/>
      <c r="G113" s="65"/>
      <c r="H113" s="69"/>
      <c r="I113" s="70"/>
      <c r="J113" s="70"/>
      <c r="K113" s="34" t="s">
        <v>65</v>
      </c>
      <c r="L113" s="77">
        <v>161</v>
      </c>
      <c r="M113" s="77"/>
      <c r="N113" s="72"/>
      <c r="O113" s="79" t="s">
        <v>176</v>
      </c>
      <c r="P113" s="81">
        <v>43614.57189814815</v>
      </c>
      <c r="Q113" s="79" t="s">
        <v>433</v>
      </c>
      <c r="R113" s="79"/>
      <c r="S113" s="79"/>
      <c r="T113" s="79" t="s">
        <v>718</v>
      </c>
      <c r="U113" s="82" t="s">
        <v>788</v>
      </c>
      <c r="V113" s="82" t="s">
        <v>788</v>
      </c>
      <c r="W113" s="81">
        <v>43614.57189814815</v>
      </c>
      <c r="X113" s="82" t="s">
        <v>1025</v>
      </c>
      <c r="Y113" s="79"/>
      <c r="Z113" s="79"/>
      <c r="AA113" s="85" t="s">
        <v>1301</v>
      </c>
      <c r="AB113" s="79"/>
      <c r="AC113" s="79" t="b">
        <v>0</v>
      </c>
      <c r="AD113" s="79">
        <v>1</v>
      </c>
      <c r="AE113" s="85" t="s">
        <v>1504</v>
      </c>
      <c r="AF113" s="79" t="b">
        <v>0</v>
      </c>
      <c r="AG113" s="79" t="s">
        <v>1553</v>
      </c>
      <c r="AH113" s="79"/>
      <c r="AI113" s="85" t="s">
        <v>1504</v>
      </c>
      <c r="AJ113" s="79" t="b">
        <v>0</v>
      </c>
      <c r="AK113" s="79">
        <v>1</v>
      </c>
      <c r="AL113" s="85" t="s">
        <v>1504</v>
      </c>
      <c r="AM113" s="79" t="s">
        <v>1566</v>
      </c>
      <c r="AN113" s="79" t="b">
        <v>0</v>
      </c>
      <c r="AO113" s="85" t="s">
        <v>1301</v>
      </c>
      <c r="AP113" s="79" t="s">
        <v>1582</v>
      </c>
      <c r="AQ113" s="79">
        <v>0</v>
      </c>
      <c r="AR113" s="79">
        <v>0</v>
      </c>
      <c r="AS113" s="79"/>
      <c r="AT113" s="79"/>
      <c r="AU113" s="79"/>
      <c r="AV113" s="79"/>
      <c r="AW113" s="79"/>
      <c r="AX113" s="79"/>
      <c r="AY113" s="79"/>
      <c r="AZ113" s="79"/>
      <c r="BA113">
        <v>8</v>
      </c>
      <c r="BB113" s="78" t="str">
        <f>REPLACE(INDEX(GroupVertices[Group],MATCH(Edges24[[#This Row],[Vertex 1]],GroupVertices[Vertex],0)),1,1,"")</f>
        <v>8</v>
      </c>
      <c r="BC113" s="78" t="str">
        <f>REPLACE(INDEX(GroupVertices[Group],MATCH(Edges24[[#This Row],[Vertex 2]],GroupVertices[Vertex],0)),1,1,"")</f>
        <v>8</v>
      </c>
      <c r="BD113" s="48">
        <v>0</v>
      </c>
      <c r="BE113" s="49">
        <v>0</v>
      </c>
      <c r="BF113" s="48">
        <v>0</v>
      </c>
      <c r="BG113" s="49">
        <v>0</v>
      </c>
      <c r="BH113" s="48">
        <v>0</v>
      </c>
      <c r="BI113" s="49">
        <v>0</v>
      </c>
      <c r="BJ113" s="48">
        <v>12</v>
      </c>
      <c r="BK113" s="49">
        <v>100</v>
      </c>
      <c r="BL113" s="48">
        <v>12</v>
      </c>
    </row>
    <row r="114" spans="1:64" ht="15">
      <c r="A114" s="64" t="s">
        <v>265</v>
      </c>
      <c r="B114" s="64" t="s">
        <v>265</v>
      </c>
      <c r="C114" s="65"/>
      <c r="D114" s="66"/>
      <c r="E114" s="67"/>
      <c r="F114" s="68"/>
      <c r="G114" s="65"/>
      <c r="H114" s="69"/>
      <c r="I114" s="70"/>
      <c r="J114" s="70"/>
      <c r="K114" s="34" t="s">
        <v>65</v>
      </c>
      <c r="L114" s="77">
        <v>162</v>
      </c>
      <c r="M114" s="77"/>
      <c r="N114" s="72"/>
      <c r="O114" s="79" t="s">
        <v>176</v>
      </c>
      <c r="P114" s="81">
        <v>43621.230833333335</v>
      </c>
      <c r="Q114" s="79" t="s">
        <v>434</v>
      </c>
      <c r="R114" s="79"/>
      <c r="S114" s="79"/>
      <c r="T114" s="79" t="s">
        <v>745</v>
      </c>
      <c r="U114" s="82" t="s">
        <v>800</v>
      </c>
      <c r="V114" s="82" t="s">
        <v>800</v>
      </c>
      <c r="W114" s="81">
        <v>43621.230833333335</v>
      </c>
      <c r="X114" s="82" t="s">
        <v>1026</v>
      </c>
      <c r="Y114" s="79"/>
      <c r="Z114" s="79"/>
      <c r="AA114" s="85" t="s">
        <v>1302</v>
      </c>
      <c r="AB114" s="79"/>
      <c r="AC114" s="79" t="b">
        <v>0</v>
      </c>
      <c r="AD114" s="79">
        <v>1</v>
      </c>
      <c r="AE114" s="85" t="s">
        <v>1504</v>
      </c>
      <c r="AF114" s="79" t="b">
        <v>0</v>
      </c>
      <c r="AG114" s="79" t="s">
        <v>1553</v>
      </c>
      <c r="AH114" s="79"/>
      <c r="AI114" s="85" t="s">
        <v>1504</v>
      </c>
      <c r="AJ114" s="79" t="b">
        <v>0</v>
      </c>
      <c r="AK114" s="79">
        <v>0</v>
      </c>
      <c r="AL114" s="85" t="s">
        <v>1504</v>
      </c>
      <c r="AM114" s="79" t="s">
        <v>1566</v>
      </c>
      <c r="AN114" s="79" t="b">
        <v>0</v>
      </c>
      <c r="AO114" s="85" t="s">
        <v>1302</v>
      </c>
      <c r="AP114" s="79" t="s">
        <v>176</v>
      </c>
      <c r="AQ114" s="79">
        <v>0</v>
      </c>
      <c r="AR114" s="79">
        <v>0</v>
      </c>
      <c r="AS114" s="79"/>
      <c r="AT114" s="79"/>
      <c r="AU114" s="79"/>
      <c r="AV114" s="79"/>
      <c r="AW114" s="79"/>
      <c r="AX114" s="79"/>
      <c r="AY114" s="79"/>
      <c r="AZ114" s="79"/>
      <c r="BA114">
        <v>8</v>
      </c>
      <c r="BB114" s="78" t="str">
        <f>REPLACE(INDEX(GroupVertices[Group],MATCH(Edges24[[#This Row],[Vertex 1]],GroupVertices[Vertex],0)),1,1,"")</f>
        <v>8</v>
      </c>
      <c r="BC114" s="78" t="str">
        <f>REPLACE(INDEX(GroupVertices[Group],MATCH(Edges24[[#This Row],[Vertex 2]],GroupVertices[Vertex],0)),1,1,"")</f>
        <v>8</v>
      </c>
      <c r="BD114" s="48">
        <v>0</v>
      </c>
      <c r="BE114" s="49">
        <v>0</v>
      </c>
      <c r="BF114" s="48">
        <v>0</v>
      </c>
      <c r="BG114" s="49">
        <v>0</v>
      </c>
      <c r="BH114" s="48">
        <v>0</v>
      </c>
      <c r="BI114" s="49">
        <v>0</v>
      </c>
      <c r="BJ114" s="48">
        <v>12</v>
      </c>
      <c r="BK114" s="49">
        <v>100</v>
      </c>
      <c r="BL114" s="48">
        <v>12</v>
      </c>
    </row>
    <row r="115" spans="1:64" ht="15">
      <c r="A115" s="64" t="s">
        <v>265</v>
      </c>
      <c r="B115" s="64" t="s">
        <v>265</v>
      </c>
      <c r="C115" s="65"/>
      <c r="D115" s="66"/>
      <c r="E115" s="67"/>
      <c r="F115" s="68"/>
      <c r="G115" s="65"/>
      <c r="H115" s="69"/>
      <c r="I115" s="70"/>
      <c r="J115" s="70"/>
      <c r="K115" s="34" t="s">
        <v>65</v>
      </c>
      <c r="L115" s="77">
        <v>163</v>
      </c>
      <c r="M115" s="77"/>
      <c r="N115" s="72"/>
      <c r="O115" s="79" t="s">
        <v>176</v>
      </c>
      <c r="P115" s="81">
        <v>43622.53978009259</v>
      </c>
      <c r="Q115" s="79" t="s">
        <v>435</v>
      </c>
      <c r="R115" s="79"/>
      <c r="S115" s="79"/>
      <c r="T115" s="79"/>
      <c r="U115" s="82" t="s">
        <v>801</v>
      </c>
      <c r="V115" s="82" t="s">
        <v>801</v>
      </c>
      <c r="W115" s="81">
        <v>43622.53978009259</v>
      </c>
      <c r="X115" s="82" t="s">
        <v>1027</v>
      </c>
      <c r="Y115" s="79"/>
      <c r="Z115" s="79"/>
      <c r="AA115" s="85" t="s">
        <v>1303</v>
      </c>
      <c r="AB115" s="79"/>
      <c r="AC115" s="79" t="b">
        <v>0</v>
      </c>
      <c r="AD115" s="79">
        <v>0</v>
      </c>
      <c r="AE115" s="85" t="s">
        <v>1504</v>
      </c>
      <c r="AF115" s="79" t="b">
        <v>0</v>
      </c>
      <c r="AG115" s="79" t="s">
        <v>1553</v>
      </c>
      <c r="AH115" s="79"/>
      <c r="AI115" s="85" t="s">
        <v>1504</v>
      </c>
      <c r="AJ115" s="79" t="b">
        <v>0</v>
      </c>
      <c r="AK115" s="79">
        <v>0</v>
      </c>
      <c r="AL115" s="85" t="s">
        <v>1504</v>
      </c>
      <c r="AM115" s="79" t="s">
        <v>1566</v>
      </c>
      <c r="AN115" s="79" t="b">
        <v>0</v>
      </c>
      <c r="AO115" s="85" t="s">
        <v>1303</v>
      </c>
      <c r="AP115" s="79" t="s">
        <v>176</v>
      </c>
      <c r="AQ115" s="79">
        <v>0</v>
      </c>
      <c r="AR115" s="79">
        <v>0</v>
      </c>
      <c r="AS115" s="79"/>
      <c r="AT115" s="79"/>
      <c r="AU115" s="79"/>
      <c r="AV115" s="79"/>
      <c r="AW115" s="79"/>
      <c r="AX115" s="79"/>
      <c r="AY115" s="79"/>
      <c r="AZ115" s="79"/>
      <c r="BA115">
        <v>8</v>
      </c>
      <c r="BB115" s="78" t="str">
        <f>REPLACE(INDEX(GroupVertices[Group],MATCH(Edges24[[#This Row],[Vertex 1]],GroupVertices[Vertex],0)),1,1,"")</f>
        <v>8</v>
      </c>
      <c r="BC115" s="78" t="str">
        <f>REPLACE(INDEX(GroupVertices[Group],MATCH(Edges24[[#This Row],[Vertex 2]],GroupVertices[Vertex],0)),1,1,"")</f>
        <v>8</v>
      </c>
      <c r="BD115" s="48">
        <v>1</v>
      </c>
      <c r="BE115" s="49">
        <v>8.333333333333334</v>
      </c>
      <c r="BF115" s="48">
        <v>0</v>
      </c>
      <c r="BG115" s="49">
        <v>0</v>
      </c>
      <c r="BH115" s="48">
        <v>0</v>
      </c>
      <c r="BI115" s="49">
        <v>0</v>
      </c>
      <c r="BJ115" s="48">
        <v>11</v>
      </c>
      <c r="BK115" s="49">
        <v>91.66666666666667</v>
      </c>
      <c r="BL115" s="48">
        <v>12</v>
      </c>
    </row>
    <row r="116" spans="1:64" ht="15">
      <c r="A116" s="64" t="s">
        <v>265</v>
      </c>
      <c r="B116" s="64" t="s">
        <v>265</v>
      </c>
      <c r="C116" s="65"/>
      <c r="D116" s="66"/>
      <c r="E116" s="67"/>
      <c r="F116" s="68"/>
      <c r="G116" s="65"/>
      <c r="H116" s="69"/>
      <c r="I116" s="70"/>
      <c r="J116" s="70"/>
      <c r="K116" s="34" t="s">
        <v>65</v>
      </c>
      <c r="L116" s="77">
        <v>164</v>
      </c>
      <c r="M116" s="77"/>
      <c r="N116" s="72"/>
      <c r="O116" s="79" t="s">
        <v>176</v>
      </c>
      <c r="P116" s="81">
        <v>43625.69363425926</v>
      </c>
      <c r="Q116" s="79" t="s">
        <v>436</v>
      </c>
      <c r="R116" s="79"/>
      <c r="S116" s="79"/>
      <c r="T116" s="79"/>
      <c r="U116" s="82" t="s">
        <v>802</v>
      </c>
      <c r="V116" s="82" t="s">
        <v>802</v>
      </c>
      <c r="W116" s="81">
        <v>43625.69363425926</v>
      </c>
      <c r="X116" s="82" t="s">
        <v>1028</v>
      </c>
      <c r="Y116" s="79"/>
      <c r="Z116" s="79"/>
      <c r="AA116" s="85" t="s">
        <v>1304</v>
      </c>
      <c r="AB116" s="79"/>
      <c r="AC116" s="79" t="b">
        <v>0</v>
      </c>
      <c r="AD116" s="79">
        <v>0</v>
      </c>
      <c r="AE116" s="85" t="s">
        <v>1504</v>
      </c>
      <c r="AF116" s="79" t="b">
        <v>0</v>
      </c>
      <c r="AG116" s="79" t="s">
        <v>1553</v>
      </c>
      <c r="AH116" s="79"/>
      <c r="AI116" s="85" t="s">
        <v>1504</v>
      </c>
      <c r="AJ116" s="79" t="b">
        <v>0</v>
      </c>
      <c r="AK116" s="79">
        <v>0</v>
      </c>
      <c r="AL116" s="85" t="s">
        <v>1504</v>
      </c>
      <c r="AM116" s="79" t="s">
        <v>1566</v>
      </c>
      <c r="AN116" s="79" t="b">
        <v>0</v>
      </c>
      <c r="AO116" s="85" t="s">
        <v>1304</v>
      </c>
      <c r="AP116" s="79" t="s">
        <v>176</v>
      </c>
      <c r="AQ116" s="79">
        <v>0</v>
      </c>
      <c r="AR116" s="79">
        <v>0</v>
      </c>
      <c r="AS116" s="79"/>
      <c r="AT116" s="79"/>
      <c r="AU116" s="79"/>
      <c r="AV116" s="79"/>
      <c r="AW116" s="79"/>
      <c r="AX116" s="79"/>
      <c r="AY116" s="79"/>
      <c r="AZ116" s="79"/>
      <c r="BA116">
        <v>8</v>
      </c>
      <c r="BB116" s="78" t="str">
        <f>REPLACE(INDEX(GroupVertices[Group],MATCH(Edges24[[#This Row],[Vertex 1]],GroupVertices[Vertex],0)),1,1,"")</f>
        <v>8</v>
      </c>
      <c r="BC116" s="78" t="str">
        <f>REPLACE(INDEX(GroupVertices[Group],MATCH(Edges24[[#This Row],[Vertex 2]],GroupVertices[Vertex],0)),1,1,"")</f>
        <v>8</v>
      </c>
      <c r="BD116" s="48">
        <v>0</v>
      </c>
      <c r="BE116" s="49">
        <v>0</v>
      </c>
      <c r="BF116" s="48">
        <v>0</v>
      </c>
      <c r="BG116" s="49">
        <v>0</v>
      </c>
      <c r="BH116" s="48">
        <v>0</v>
      </c>
      <c r="BI116" s="49">
        <v>0</v>
      </c>
      <c r="BJ116" s="48">
        <v>11</v>
      </c>
      <c r="BK116" s="49">
        <v>100</v>
      </c>
      <c r="BL116" s="48">
        <v>11</v>
      </c>
    </row>
    <row r="117" spans="1:64" ht="15">
      <c r="A117" s="64" t="s">
        <v>265</v>
      </c>
      <c r="B117" s="64" t="s">
        <v>265</v>
      </c>
      <c r="C117" s="65"/>
      <c r="D117" s="66"/>
      <c r="E117" s="67"/>
      <c r="F117" s="68"/>
      <c r="G117" s="65"/>
      <c r="H117" s="69"/>
      <c r="I117" s="70"/>
      <c r="J117" s="70"/>
      <c r="K117" s="34" t="s">
        <v>65</v>
      </c>
      <c r="L117" s="77">
        <v>165</v>
      </c>
      <c r="M117" s="77"/>
      <c r="N117" s="72"/>
      <c r="O117" s="79" t="s">
        <v>176</v>
      </c>
      <c r="P117" s="81">
        <v>43629.738391203704</v>
      </c>
      <c r="Q117" s="79" t="s">
        <v>437</v>
      </c>
      <c r="R117" s="79"/>
      <c r="S117" s="79"/>
      <c r="T117" s="79" t="s">
        <v>746</v>
      </c>
      <c r="U117" s="82" t="s">
        <v>803</v>
      </c>
      <c r="V117" s="82" t="s">
        <v>803</v>
      </c>
      <c r="W117" s="81">
        <v>43629.738391203704</v>
      </c>
      <c r="X117" s="82" t="s">
        <v>1029</v>
      </c>
      <c r="Y117" s="79"/>
      <c r="Z117" s="79"/>
      <c r="AA117" s="85" t="s">
        <v>1305</v>
      </c>
      <c r="AB117" s="79"/>
      <c r="AC117" s="79" t="b">
        <v>0</v>
      </c>
      <c r="AD117" s="79">
        <v>0</v>
      </c>
      <c r="AE117" s="85" t="s">
        <v>1504</v>
      </c>
      <c r="AF117" s="79" t="b">
        <v>0</v>
      </c>
      <c r="AG117" s="79" t="s">
        <v>1553</v>
      </c>
      <c r="AH117" s="79"/>
      <c r="AI117" s="85" t="s">
        <v>1504</v>
      </c>
      <c r="AJ117" s="79" t="b">
        <v>0</v>
      </c>
      <c r="AK117" s="79">
        <v>0</v>
      </c>
      <c r="AL117" s="85" t="s">
        <v>1504</v>
      </c>
      <c r="AM117" s="79" t="s">
        <v>1566</v>
      </c>
      <c r="AN117" s="79" t="b">
        <v>0</v>
      </c>
      <c r="AO117" s="85" t="s">
        <v>1305</v>
      </c>
      <c r="AP117" s="79" t="s">
        <v>176</v>
      </c>
      <c r="AQ117" s="79">
        <v>0</v>
      </c>
      <c r="AR117" s="79">
        <v>0</v>
      </c>
      <c r="AS117" s="79"/>
      <c r="AT117" s="79"/>
      <c r="AU117" s="79"/>
      <c r="AV117" s="79"/>
      <c r="AW117" s="79"/>
      <c r="AX117" s="79"/>
      <c r="AY117" s="79"/>
      <c r="AZ117" s="79"/>
      <c r="BA117">
        <v>8</v>
      </c>
      <c r="BB117" s="78" t="str">
        <f>REPLACE(INDEX(GroupVertices[Group],MATCH(Edges24[[#This Row],[Vertex 1]],GroupVertices[Vertex],0)),1,1,"")</f>
        <v>8</v>
      </c>
      <c r="BC117" s="78" t="str">
        <f>REPLACE(INDEX(GroupVertices[Group],MATCH(Edges24[[#This Row],[Vertex 2]],GroupVertices[Vertex],0)),1,1,"")</f>
        <v>8</v>
      </c>
      <c r="BD117" s="48">
        <v>2</v>
      </c>
      <c r="BE117" s="49">
        <v>4.081632653061225</v>
      </c>
      <c r="BF117" s="48">
        <v>0</v>
      </c>
      <c r="BG117" s="49">
        <v>0</v>
      </c>
      <c r="BH117" s="48">
        <v>0</v>
      </c>
      <c r="BI117" s="49">
        <v>0</v>
      </c>
      <c r="BJ117" s="48">
        <v>47</v>
      </c>
      <c r="BK117" s="49">
        <v>95.91836734693878</v>
      </c>
      <c r="BL117" s="48">
        <v>49</v>
      </c>
    </row>
    <row r="118" spans="1:64" ht="15">
      <c r="A118" s="64" t="s">
        <v>265</v>
      </c>
      <c r="B118" s="64" t="s">
        <v>265</v>
      </c>
      <c r="C118" s="65"/>
      <c r="D118" s="66"/>
      <c r="E118" s="67"/>
      <c r="F118" s="68"/>
      <c r="G118" s="65"/>
      <c r="H118" s="69"/>
      <c r="I118" s="70"/>
      <c r="J118" s="70"/>
      <c r="K118" s="34" t="s">
        <v>65</v>
      </c>
      <c r="L118" s="77">
        <v>166</v>
      </c>
      <c r="M118" s="77"/>
      <c r="N118" s="72"/>
      <c r="O118" s="79" t="s">
        <v>176</v>
      </c>
      <c r="P118" s="81">
        <v>43631.889861111114</v>
      </c>
      <c r="Q118" s="79" t="s">
        <v>438</v>
      </c>
      <c r="R118" s="79"/>
      <c r="S118" s="79"/>
      <c r="T118" s="79" t="s">
        <v>746</v>
      </c>
      <c r="U118" s="82" t="s">
        <v>804</v>
      </c>
      <c r="V118" s="82" t="s">
        <v>804</v>
      </c>
      <c r="W118" s="81">
        <v>43631.889861111114</v>
      </c>
      <c r="X118" s="82" t="s">
        <v>1030</v>
      </c>
      <c r="Y118" s="79"/>
      <c r="Z118" s="79"/>
      <c r="AA118" s="85" t="s">
        <v>1306</v>
      </c>
      <c r="AB118" s="79"/>
      <c r="AC118" s="79" t="b">
        <v>0</v>
      </c>
      <c r="AD118" s="79">
        <v>0</v>
      </c>
      <c r="AE118" s="85" t="s">
        <v>1504</v>
      </c>
      <c r="AF118" s="79" t="b">
        <v>0</v>
      </c>
      <c r="AG118" s="79" t="s">
        <v>1553</v>
      </c>
      <c r="AH118" s="79"/>
      <c r="AI118" s="85" t="s">
        <v>1504</v>
      </c>
      <c r="AJ118" s="79" t="b">
        <v>0</v>
      </c>
      <c r="AK118" s="79">
        <v>0</v>
      </c>
      <c r="AL118" s="85" t="s">
        <v>1504</v>
      </c>
      <c r="AM118" s="79" t="s">
        <v>1566</v>
      </c>
      <c r="AN118" s="79" t="b">
        <v>0</v>
      </c>
      <c r="AO118" s="85" t="s">
        <v>1306</v>
      </c>
      <c r="AP118" s="79" t="s">
        <v>176</v>
      </c>
      <c r="AQ118" s="79">
        <v>0</v>
      </c>
      <c r="AR118" s="79">
        <v>0</v>
      </c>
      <c r="AS118" s="79"/>
      <c r="AT118" s="79"/>
      <c r="AU118" s="79"/>
      <c r="AV118" s="79"/>
      <c r="AW118" s="79"/>
      <c r="AX118" s="79"/>
      <c r="AY118" s="79"/>
      <c r="AZ118" s="79"/>
      <c r="BA118">
        <v>8</v>
      </c>
      <c r="BB118" s="78" t="str">
        <f>REPLACE(INDEX(GroupVertices[Group],MATCH(Edges24[[#This Row],[Vertex 1]],GroupVertices[Vertex],0)),1,1,"")</f>
        <v>8</v>
      </c>
      <c r="BC118" s="78" t="str">
        <f>REPLACE(INDEX(GroupVertices[Group],MATCH(Edges24[[#This Row],[Vertex 2]],GroupVertices[Vertex],0)),1,1,"")</f>
        <v>8</v>
      </c>
      <c r="BD118" s="48">
        <v>1</v>
      </c>
      <c r="BE118" s="49">
        <v>8.333333333333334</v>
      </c>
      <c r="BF118" s="48">
        <v>0</v>
      </c>
      <c r="BG118" s="49">
        <v>0</v>
      </c>
      <c r="BH118" s="48">
        <v>0</v>
      </c>
      <c r="BI118" s="49">
        <v>0</v>
      </c>
      <c r="BJ118" s="48">
        <v>11</v>
      </c>
      <c r="BK118" s="49">
        <v>91.66666666666667</v>
      </c>
      <c r="BL118" s="48">
        <v>12</v>
      </c>
    </row>
    <row r="119" spans="1:64" ht="15">
      <c r="A119" s="64" t="s">
        <v>265</v>
      </c>
      <c r="B119" s="64" t="s">
        <v>265</v>
      </c>
      <c r="C119" s="65"/>
      <c r="D119" s="66"/>
      <c r="E119" s="67"/>
      <c r="F119" s="68"/>
      <c r="G119" s="65"/>
      <c r="H119" s="69"/>
      <c r="I119" s="70"/>
      <c r="J119" s="70"/>
      <c r="K119" s="34" t="s">
        <v>65</v>
      </c>
      <c r="L119" s="77">
        <v>167</v>
      </c>
      <c r="M119" s="77"/>
      <c r="N119" s="72"/>
      <c r="O119" s="79" t="s">
        <v>176</v>
      </c>
      <c r="P119" s="81">
        <v>43634.57251157407</v>
      </c>
      <c r="Q119" s="79" t="s">
        <v>439</v>
      </c>
      <c r="R119" s="79"/>
      <c r="S119" s="79"/>
      <c r="T119" s="79"/>
      <c r="U119" s="82" t="s">
        <v>805</v>
      </c>
      <c r="V119" s="82" t="s">
        <v>805</v>
      </c>
      <c r="W119" s="81">
        <v>43634.57251157407</v>
      </c>
      <c r="X119" s="82" t="s">
        <v>1031</v>
      </c>
      <c r="Y119" s="79"/>
      <c r="Z119" s="79"/>
      <c r="AA119" s="85" t="s">
        <v>1307</v>
      </c>
      <c r="AB119" s="79"/>
      <c r="AC119" s="79" t="b">
        <v>0</v>
      </c>
      <c r="AD119" s="79">
        <v>0</v>
      </c>
      <c r="AE119" s="85" t="s">
        <v>1504</v>
      </c>
      <c r="AF119" s="79" t="b">
        <v>0</v>
      </c>
      <c r="AG119" s="79" t="s">
        <v>1553</v>
      </c>
      <c r="AH119" s="79"/>
      <c r="AI119" s="85" t="s">
        <v>1504</v>
      </c>
      <c r="AJ119" s="79" t="b">
        <v>0</v>
      </c>
      <c r="AK119" s="79">
        <v>0</v>
      </c>
      <c r="AL119" s="85" t="s">
        <v>1504</v>
      </c>
      <c r="AM119" s="79" t="s">
        <v>1566</v>
      </c>
      <c r="AN119" s="79" t="b">
        <v>0</v>
      </c>
      <c r="AO119" s="85" t="s">
        <v>1307</v>
      </c>
      <c r="AP119" s="79" t="s">
        <v>176</v>
      </c>
      <c r="AQ119" s="79">
        <v>0</v>
      </c>
      <c r="AR119" s="79">
        <v>0</v>
      </c>
      <c r="AS119" s="79"/>
      <c r="AT119" s="79"/>
      <c r="AU119" s="79"/>
      <c r="AV119" s="79"/>
      <c r="AW119" s="79"/>
      <c r="AX119" s="79"/>
      <c r="AY119" s="79"/>
      <c r="AZ119" s="79"/>
      <c r="BA119">
        <v>8</v>
      </c>
      <c r="BB119" s="78" t="str">
        <f>REPLACE(INDEX(GroupVertices[Group],MATCH(Edges24[[#This Row],[Vertex 1]],GroupVertices[Vertex],0)),1,1,"")</f>
        <v>8</v>
      </c>
      <c r="BC119" s="78" t="str">
        <f>REPLACE(INDEX(GroupVertices[Group],MATCH(Edges24[[#This Row],[Vertex 2]],GroupVertices[Vertex],0)),1,1,"")</f>
        <v>8</v>
      </c>
      <c r="BD119" s="48">
        <v>0</v>
      </c>
      <c r="BE119" s="49">
        <v>0</v>
      </c>
      <c r="BF119" s="48">
        <v>0</v>
      </c>
      <c r="BG119" s="49">
        <v>0</v>
      </c>
      <c r="BH119" s="48">
        <v>0</v>
      </c>
      <c r="BI119" s="49">
        <v>0</v>
      </c>
      <c r="BJ119" s="48">
        <v>40</v>
      </c>
      <c r="BK119" s="49">
        <v>100</v>
      </c>
      <c r="BL119" s="48">
        <v>40</v>
      </c>
    </row>
    <row r="120" spans="1:64" ht="15">
      <c r="A120" s="64" t="s">
        <v>265</v>
      </c>
      <c r="B120" s="64" t="s">
        <v>265</v>
      </c>
      <c r="C120" s="65"/>
      <c r="D120" s="66"/>
      <c r="E120" s="67"/>
      <c r="F120" s="68"/>
      <c r="G120" s="65"/>
      <c r="H120" s="69"/>
      <c r="I120" s="70"/>
      <c r="J120" s="70"/>
      <c r="K120" s="34" t="s">
        <v>65</v>
      </c>
      <c r="L120" s="77">
        <v>168</v>
      </c>
      <c r="M120" s="77"/>
      <c r="N120" s="72"/>
      <c r="O120" s="79" t="s">
        <v>176</v>
      </c>
      <c r="P120" s="81">
        <v>43635.687789351854</v>
      </c>
      <c r="Q120" s="79" t="s">
        <v>440</v>
      </c>
      <c r="R120" s="79"/>
      <c r="S120" s="79"/>
      <c r="T120" s="79" t="s">
        <v>746</v>
      </c>
      <c r="U120" s="82" t="s">
        <v>806</v>
      </c>
      <c r="V120" s="82" t="s">
        <v>806</v>
      </c>
      <c r="W120" s="81">
        <v>43635.687789351854</v>
      </c>
      <c r="X120" s="82" t="s">
        <v>1032</v>
      </c>
      <c r="Y120" s="79"/>
      <c r="Z120" s="79"/>
      <c r="AA120" s="85" t="s">
        <v>1308</v>
      </c>
      <c r="AB120" s="79"/>
      <c r="AC120" s="79" t="b">
        <v>0</v>
      </c>
      <c r="AD120" s="79">
        <v>1</v>
      </c>
      <c r="AE120" s="85" t="s">
        <v>1504</v>
      </c>
      <c r="AF120" s="79" t="b">
        <v>0</v>
      </c>
      <c r="AG120" s="79" t="s">
        <v>1553</v>
      </c>
      <c r="AH120" s="79"/>
      <c r="AI120" s="85" t="s">
        <v>1504</v>
      </c>
      <c r="AJ120" s="79" t="b">
        <v>0</v>
      </c>
      <c r="AK120" s="79">
        <v>1</v>
      </c>
      <c r="AL120" s="85" t="s">
        <v>1504</v>
      </c>
      <c r="AM120" s="79" t="s">
        <v>1566</v>
      </c>
      <c r="AN120" s="79" t="b">
        <v>0</v>
      </c>
      <c r="AO120" s="85" t="s">
        <v>1308</v>
      </c>
      <c r="AP120" s="79" t="s">
        <v>176</v>
      </c>
      <c r="AQ120" s="79">
        <v>0</v>
      </c>
      <c r="AR120" s="79">
        <v>0</v>
      </c>
      <c r="AS120" s="79"/>
      <c r="AT120" s="79"/>
      <c r="AU120" s="79"/>
      <c r="AV120" s="79"/>
      <c r="AW120" s="79"/>
      <c r="AX120" s="79"/>
      <c r="AY120" s="79"/>
      <c r="AZ120" s="79"/>
      <c r="BA120">
        <v>8</v>
      </c>
      <c r="BB120" s="78" t="str">
        <f>REPLACE(INDEX(GroupVertices[Group],MATCH(Edges24[[#This Row],[Vertex 1]],GroupVertices[Vertex],0)),1,1,"")</f>
        <v>8</v>
      </c>
      <c r="BC120" s="78" t="str">
        <f>REPLACE(INDEX(GroupVertices[Group],MATCH(Edges24[[#This Row],[Vertex 2]],GroupVertices[Vertex],0)),1,1,"")</f>
        <v>8</v>
      </c>
      <c r="BD120" s="48">
        <v>3</v>
      </c>
      <c r="BE120" s="49">
        <v>20</v>
      </c>
      <c r="BF120" s="48">
        <v>0</v>
      </c>
      <c r="BG120" s="49">
        <v>0</v>
      </c>
      <c r="BH120" s="48">
        <v>0</v>
      </c>
      <c r="BI120" s="49">
        <v>0</v>
      </c>
      <c r="BJ120" s="48">
        <v>12</v>
      </c>
      <c r="BK120" s="49">
        <v>80</v>
      </c>
      <c r="BL120" s="48">
        <v>15</v>
      </c>
    </row>
    <row r="121" spans="1:64" ht="15">
      <c r="A121" s="64" t="s">
        <v>266</v>
      </c>
      <c r="B121" s="64" t="s">
        <v>268</v>
      </c>
      <c r="C121" s="65"/>
      <c r="D121" s="66"/>
      <c r="E121" s="67"/>
      <c r="F121" s="68"/>
      <c r="G121" s="65"/>
      <c r="H121" s="69"/>
      <c r="I121" s="70"/>
      <c r="J121" s="70"/>
      <c r="K121" s="34" t="s">
        <v>65</v>
      </c>
      <c r="L121" s="77">
        <v>169</v>
      </c>
      <c r="M121" s="77"/>
      <c r="N121" s="72"/>
      <c r="O121" s="79" t="s">
        <v>349</v>
      </c>
      <c r="P121" s="81">
        <v>43635.80877314815</v>
      </c>
      <c r="Q121" s="79" t="s">
        <v>441</v>
      </c>
      <c r="R121" s="79"/>
      <c r="S121" s="79"/>
      <c r="T121" s="79" t="s">
        <v>747</v>
      </c>
      <c r="U121" s="79"/>
      <c r="V121" s="82" t="s">
        <v>892</v>
      </c>
      <c r="W121" s="81">
        <v>43635.80877314815</v>
      </c>
      <c r="X121" s="82" t="s">
        <v>1033</v>
      </c>
      <c r="Y121" s="79"/>
      <c r="Z121" s="79"/>
      <c r="AA121" s="85" t="s">
        <v>1309</v>
      </c>
      <c r="AB121" s="79"/>
      <c r="AC121" s="79" t="b">
        <v>0</v>
      </c>
      <c r="AD121" s="79">
        <v>0</v>
      </c>
      <c r="AE121" s="85" t="s">
        <v>1504</v>
      </c>
      <c r="AF121" s="79" t="b">
        <v>0</v>
      </c>
      <c r="AG121" s="79" t="s">
        <v>1553</v>
      </c>
      <c r="AH121" s="79"/>
      <c r="AI121" s="85" t="s">
        <v>1504</v>
      </c>
      <c r="AJ121" s="79" t="b">
        <v>0</v>
      </c>
      <c r="AK121" s="79">
        <v>1</v>
      </c>
      <c r="AL121" s="85" t="s">
        <v>1465</v>
      </c>
      <c r="AM121" s="79" t="s">
        <v>1566</v>
      </c>
      <c r="AN121" s="79" t="b">
        <v>0</v>
      </c>
      <c r="AO121" s="85" t="s">
        <v>1465</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4</v>
      </c>
      <c r="BC121" s="78" t="str">
        <f>REPLACE(INDEX(GroupVertices[Group],MATCH(Edges24[[#This Row],[Vertex 2]],GroupVertices[Vertex],0)),1,1,"")</f>
        <v>1</v>
      </c>
      <c r="BD121" s="48"/>
      <c r="BE121" s="49"/>
      <c r="BF121" s="48"/>
      <c r="BG121" s="49"/>
      <c r="BH121" s="48"/>
      <c r="BI121" s="49"/>
      <c r="BJ121" s="48"/>
      <c r="BK121" s="49"/>
      <c r="BL121" s="48"/>
    </row>
    <row r="122" spans="1:64" ht="15">
      <c r="A122" s="64" t="s">
        <v>267</v>
      </c>
      <c r="B122" s="64" t="s">
        <v>325</v>
      </c>
      <c r="C122" s="65"/>
      <c r="D122" s="66"/>
      <c r="E122" s="67"/>
      <c r="F122" s="68"/>
      <c r="G122" s="65"/>
      <c r="H122" s="69"/>
      <c r="I122" s="70"/>
      <c r="J122" s="70"/>
      <c r="K122" s="34" t="s">
        <v>65</v>
      </c>
      <c r="L122" s="77">
        <v>172</v>
      </c>
      <c r="M122" s="77"/>
      <c r="N122" s="72"/>
      <c r="O122" s="79" t="s">
        <v>349</v>
      </c>
      <c r="P122" s="81">
        <v>43630.778275462966</v>
      </c>
      <c r="Q122" s="79" t="s">
        <v>442</v>
      </c>
      <c r="R122" s="79"/>
      <c r="S122" s="79"/>
      <c r="T122" s="79"/>
      <c r="U122" s="79"/>
      <c r="V122" s="82" t="s">
        <v>893</v>
      </c>
      <c r="W122" s="81">
        <v>43630.778275462966</v>
      </c>
      <c r="X122" s="82" t="s">
        <v>1034</v>
      </c>
      <c r="Y122" s="79"/>
      <c r="Z122" s="79"/>
      <c r="AA122" s="85" t="s">
        <v>1310</v>
      </c>
      <c r="AB122" s="79"/>
      <c r="AC122" s="79" t="b">
        <v>0</v>
      </c>
      <c r="AD122" s="79">
        <v>0</v>
      </c>
      <c r="AE122" s="85" t="s">
        <v>1505</v>
      </c>
      <c r="AF122" s="79" t="b">
        <v>0</v>
      </c>
      <c r="AG122" s="79" t="s">
        <v>1553</v>
      </c>
      <c r="AH122" s="79"/>
      <c r="AI122" s="85" t="s">
        <v>1504</v>
      </c>
      <c r="AJ122" s="79" t="b">
        <v>0</v>
      </c>
      <c r="AK122" s="79">
        <v>0</v>
      </c>
      <c r="AL122" s="85" t="s">
        <v>1504</v>
      </c>
      <c r="AM122" s="79" t="s">
        <v>1575</v>
      </c>
      <c r="AN122" s="79" t="b">
        <v>0</v>
      </c>
      <c r="AO122" s="85" t="s">
        <v>1310</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12</v>
      </c>
      <c r="BC122" s="78" t="str">
        <f>REPLACE(INDEX(GroupVertices[Group],MATCH(Edges24[[#This Row],[Vertex 2]],GroupVertices[Vertex],0)),1,1,"")</f>
        <v>12</v>
      </c>
      <c r="BD122" s="48">
        <v>0</v>
      </c>
      <c r="BE122" s="49">
        <v>0</v>
      </c>
      <c r="BF122" s="48">
        <v>1</v>
      </c>
      <c r="BG122" s="49">
        <v>4.166666666666667</v>
      </c>
      <c r="BH122" s="48">
        <v>0</v>
      </c>
      <c r="BI122" s="49">
        <v>0</v>
      </c>
      <c r="BJ122" s="48">
        <v>23</v>
      </c>
      <c r="BK122" s="49">
        <v>95.83333333333333</v>
      </c>
      <c r="BL122" s="48">
        <v>24</v>
      </c>
    </row>
    <row r="123" spans="1:64" ht="15">
      <c r="A123" s="64" t="s">
        <v>267</v>
      </c>
      <c r="B123" s="64" t="s">
        <v>325</v>
      </c>
      <c r="C123" s="65"/>
      <c r="D123" s="66"/>
      <c r="E123" s="67"/>
      <c r="F123" s="68"/>
      <c r="G123" s="65"/>
      <c r="H123" s="69"/>
      <c r="I123" s="70"/>
      <c r="J123" s="70"/>
      <c r="K123" s="34" t="s">
        <v>65</v>
      </c>
      <c r="L123" s="77">
        <v>173</v>
      </c>
      <c r="M123" s="77"/>
      <c r="N123" s="72"/>
      <c r="O123" s="79" t="s">
        <v>349</v>
      </c>
      <c r="P123" s="81">
        <v>43632.59391203704</v>
      </c>
      <c r="Q123" s="79" t="s">
        <v>443</v>
      </c>
      <c r="R123" s="79"/>
      <c r="S123" s="79"/>
      <c r="T123" s="79"/>
      <c r="U123" s="79"/>
      <c r="V123" s="82" t="s">
        <v>893</v>
      </c>
      <c r="W123" s="81">
        <v>43632.59391203704</v>
      </c>
      <c r="X123" s="82" t="s">
        <v>1035</v>
      </c>
      <c r="Y123" s="79"/>
      <c r="Z123" s="79"/>
      <c r="AA123" s="85" t="s">
        <v>1311</v>
      </c>
      <c r="AB123" s="79"/>
      <c r="AC123" s="79" t="b">
        <v>0</v>
      </c>
      <c r="AD123" s="79">
        <v>0</v>
      </c>
      <c r="AE123" s="85" t="s">
        <v>1505</v>
      </c>
      <c r="AF123" s="79" t="b">
        <v>0</v>
      </c>
      <c r="AG123" s="79" t="s">
        <v>1553</v>
      </c>
      <c r="AH123" s="79"/>
      <c r="AI123" s="85" t="s">
        <v>1504</v>
      </c>
      <c r="AJ123" s="79" t="b">
        <v>0</v>
      </c>
      <c r="AK123" s="79">
        <v>0</v>
      </c>
      <c r="AL123" s="85" t="s">
        <v>1504</v>
      </c>
      <c r="AM123" s="79" t="s">
        <v>1575</v>
      </c>
      <c r="AN123" s="79" t="b">
        <v>0</v>
      </c>
      <c r="AO123" s="85" t="s">
        <v>1311</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12</v>
      </c>
      <c r="BC123" s="78" t="str">
        <f>REPLACE(INDEX(GroupVertices[Group],MATCH(Edges24[[#This Row],[Vertex 2]],GroupVertices[Vertex],0)),1,1,"")</f>
        <v>12</v>
      </c>
      <c r="BD123" s="48">
        <v>0</v>
      </c>
      <c r="BE123" s="49">
        <v>0</v>
      </c>
      <c r="BF123" s="48">
        <v>1</v>
      </c>
      <c r="BG123" s="49">
        <v>5.555555555555555</v>
      </c>
      <c r="BH123" s="48">
        <v>0</v>
      </c>
      <c r="BI123" s="49">
        <v>0</v>
      </c>
      <c r="BJ123" s="48">
        <v>17</v>
      </c>
      <c r="BK123" s="49">
        <v>94.44444444444444</v>
      </c>
      <c r="BL123" s="48">
        <v>18</v>
      </c>
    </row>
    <row r="124" spans="1:64" ht="15">
      <c r="A124" s="64" t="s">
        <v>267</v>
      </c>
      <c r="B124" s="64" t="s">
        <v>325</v>
      </c>
      <c r="C124" s="65"/>
      <c r="D124" s="66"/>
      <c r="E124" s="67"/>
      <c r="F124" s="68"/>
      <c r="G124" s="65"/>
      <c r="H124" s="69"/>
      <c r="I124" s="70"/>
      <c r="J124" s="70"/>
      <c r="K124" s="34" t="s">
        <v>65</v>
      </c>
      <c r="L124" s="77">
        <v>174</v>
      </c>
      <c r="M124" s="77"/>
      <c r="N124" s="72"/>
      <c r="O124" s="79" t="s">
        <v>349</v>
      </c>
      <c r="P124" s="81">
        <v>43636.56319444445</v>
      </c>
      <c r="Q124" s="79" t="s">
        <v>444</v>
      </c>
      <c r="R124" s="79"/>
      <c r="S124" s="79"/>
      <c r="T124" s="79"/>
      <c r="U124" s="79"/>
      <c r="V124" s="82" t="s">
        <v>893</v>
      </c>
      <c r="W124" s="81">
        <v>43636.56319444445</v>
      </c>
      <c r="X124" s="82" t="s">
        <v>1036</v>
      </c>
      <c r="Y124" s="79"/>
      <c r="Z124" s="79"/>
      <c r="AA124" s="85" t="s">
        <v>1312</v>
      </c>
      <c r="AB124" s="85" t="s">
        <v>1437</v>
      </c>
      <c r="AC124" s="79" t="b">
        <v>0</v>
      </c>
      <c r="AD124" s="79">
        <v>0</v>
      </c>
      <c r="AE124" s="85" t="s">
        <v>1505</v>
      </c>
      <c r="AF124" s="79" t="b">
        <v>0</v>
      </c>
      <c r="AG124" s="79" t="s">
        <v>1553</v>
      </c>
      <c r="AH124" s="79"/>
      <c r="AI124" s="85" t="s">
        <v>1504</v>
      </c>
      <c r="AJ124" s="79" t="b">
        <v>0</v>
      </c>
      <c r="AK124" s="79">
        <v>0</v>
      </c>
      <c r="AL124" s="85" t="s">
        <v>1504</v>
      </c>
      <c r="AM124" s="79" t="s">
        <v>1575</v>
      </c>
      <c r="AN124" s="79" t="b">
        <v>0</v>
      </c>
      <c r="AO124" s="85" t="s">
        <v>1437</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12</v>
      </c>
      <c r="BC124" s="78" t="str">
        <f>REPLACE(INDEX(GroupVertices[Group],MATCH(Edges24[[#This Row],[Vertex 2]],GroupVertices[Vertex],0)),1,1,"")</f>
        <v>12</v>
      </c>
      <c r="BD124" s="48">
        <v>2</v>
      </c>
      <c r="BE124" s="49">
        <v>5.2631578947368425</v>
      </c>
      <c r="BF124" s="48">
        <v>1</v>
      </c>
      <c r="BG124" s="49">
        <v>2.6315789473684212</v>
      </c>
      <c r="BH124" s="48">
        <v>0</v>
      </c>
      <c r="BI124" s="49">
        <v>0</v>
      </c>
      <c r="BJ124" s="48">
        <v>35</v>
      </c>
      <c r="BK124" s="49">
        <v>92.10526315789474</v>
      </c>
      <c r="BL124" s="48">
        <v>38</v>
      </c>
    </row>
    <row r="125" spans="1:64" ht="15">
      <c r="A125" s="64" t="s">
        <v>268</v>
      </c>
      <c r="B125" s="64" t="s">
        <v>301</v>
      </c>
      <c r="C125" s="65"/>
      <c r="D125" s="66"/>
      <c r="E125" s="67"/>
      <c r="F125" s="68"/>
      <c r="G125" s="65"/>
      <c r="H125" s="69"/>
      <c r="I125" s="70"/>
      <c r="J125" s="70"/>
      <c r="K125" s="34" t="s">
        <v>65</v>
      </c>
      <c r="L125" s="77">
        <v>175</v>
      </c>
      <c r="M125" s="77"/>
      <c r="N125" s="72"/>
      <c r="O125" s="79" t="s">
        <v>350</v>
      </c>
      <c r="P125" s="81">
        <v>43614.55609953704</v>
      </c>
      <c r="Q125" s="79" t="s">
        <v>445</v>
      </c>
      <c r="R125" s="79"/>
      <c r="S125" s="79"/>
      <c r="T125" s="79"/>
      <c r="U125" s="79"/>
      <c r="V125" s="82" t="s">
        <v>894</v>
      </c>
      <c r="W125" s="81">
        <v>43614.55609953704</v>
      </c>
      <c r="X125" s="82" t="s">
        <v>1037</v>
      </c>
      <c r="Y125" s="79"/>
      <c r="Z125" s="79"/>
      <c r="AA125" s="85" t="s">
        <v>1313</v>
      </c>
      <c r="AB125" s="85" t="s">
        <v>1473</v>
      </c>
      <c r="AC125" s="79" t="b">
        <v>0</v>
      </c>
      <c r="AD125" s="79">
        <v>1</v>
      </c>
      <c r="AE125" s="85" t="s">
        <v>1517</v>
      </c>
      <c r="AF125" s="79" t="b">
        <v>0</v>
      </c>
      <c r="AG125" s="79" t="s">
        <v>1553</v>
      </c>
      <c r="AH125" s="79"/>
      <c r="AI125" s="85" t="s">
        <v>1504</v>
      </c>
      <c r="AJ125" s="79" t="b">
        <v>0</v>
      </c>
      <c r="AK125" s="79">
        <v>0</v>
      </c>
      <c r="AL125" s="85" t="s">
        <v>1504</v>
      </c>
      <c r="AM125" s="79" t="s">
        <v>1576</v>
      </c>
      <c r="AN125" s="79" t="b">
        <v>0</v>
      </c>
      <c r="AO125" s="85" t="s">
        <v>1473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14.285714285714286</v>
      </c>
      <c r="BF125" s="48">
        <v>0</v>
      </c>
      <c r="BG125" s="49">
        <v>0</v>
      </c>
      <c r="BH125" s="48">
        <v>0</v>
      </c>
      <c r="BI125" s="49">
        <v>0</v>
      </c>
      <c r="BJ125" s="48">
        <v>6</v>
      </c>
      <c r="BK125" s="49">
        <v>85.71428571428571</v>
      </c>
      <c r="BL125" s="48">
        <v>7</v>
      </c>
    </row>
    <row r="126" spans="1:64" ht="15">
      <c r="A126" s="64" t="s">
        <v>268</v>
      </c>
      <c r="B126" s="64" t="s">
        <v>326</v>
      </c>
      <c r="C126" s="65"/>
      <c r="D126" s="66"/>
      <c r="E126" s="67"/>
      <c r="F126" s="68"/>
      <c r="G126" s="65"/>
      <c r="H126" s="69"/>
      <c r="I126" s="70"/>
      <c r="J126" s="70"/>
      <c r="K126" s="34" t="s">
        <v>65</v>
      </c>
      <c r="L126" s="77">
        <v>176</v>
      </c>
      <c r="M126" s="77"/>
      <c r="N126" s="72"/>
      <c r="O126" s="79" t="s">
        <v>350</v>
      </c>
      <c r="P126" s="81">
        <v>43614.84829861111</v>
      </c>
      <c r="Q126" s="79" t="s">
        <v>446</v>
      </c>
      <c r="R126" s="79"/>
      <c r="S126" s="79"/>
      <c r="T126" s="79"/>
      <c r="U126" s="79"/>
      <c r="V126" s="82" t="s">
        <v>894</v>
      </c>
      <c r="W126" s="81">
        <v>43614.84829861111</v>
      </c>
      <c r="X126" s="82" t="s">
        <v>1038</v>
      </c>
      <c r="Y126" s="79"/>
      <c r="Z126" s="79"/>
      <c r="AA126" s="85" t="s">
        <v>1314</v>
      </c>
      <c r="AB126" s="85" t="s">
        <v>1474</v>
      </c>
      <c r="AC126" s="79" t="b">
        <v>0</v>
      </c>
      <c r="AD126" s="79">
        <v>1</v>
      </c>
      <c r="AE126" s="85" t="s">
        <v>1518</v>
      </c>
      <c r="AF126" s="79" t="b">
        <v>0</v>
      </c>
      <c r="AG126" s="79" t="s">
        <v>1553</v>
      </c>
      <c r="AH126" s="79"/>
      <c r="AI126" s="85" t="s">
        <v>1504</v>
      </c>
      <c r="AJ126" s="79" t="b">
        <v>0</v>
      </c>
      <c r="AK126" s="79">
        <v>0</v>
      </c>
      <c r="AL126" s="85" t="s">
        <v>1504</v>
      </c>
      <c r="AM126" s="79" t="s">
        <v>1576</v>
      </c>
      <c r="AN126" s="79" t="b">
        <v>0</v>
      </c>
      <c r="AO126" s="85" t="s">
        <v>1474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1</v>
      </c>
      <c r="BE126" s="49">
        <v>6.666666666666667</v>
      </c>
      <c r="BF126" s="48">
        <v>0</v>
      </c>
      <c r="BG126" s="49">
        <v>0</v>
      </c>
      <c r="BH126" s="48">
        <v>0</v>
      </c>
      <c r="BI126" s="49">
        <v>0</v>
      </c>
      <c r="BJ126" s="48">
        <v>14</v>
      </c>
      <c r="BK126" s="49">
        <v>93.33333333333333</v>
      </c>
      <c r="BL126" s="48">
        <v>15</v>
      </c>
    </row>
    <row r="127" spans="1:64" ht="15">
      <c r="A127" s="64" t="s">
        <v>269</v>
      </c>
      <c r="B127" s="64" t="s">
        <v>268</v>
      </c>
      <c r="C127" s="65"/>
      <c r="D127" s="66"/>
      <c r="E127" s="67"/>
      <c r="F127" s="68"/>
      <c r="G127" s="65"/>
      <c r="H127" s="69"/>
      <c r="I127" s="70"/>
      <c r="J127" s="70"/>
      <c r="K127" s="34" t="s">
        <v>66</v>
      </c>
      <c r="L127" s="77">
        <v>177</v>
      </c>
      <c r="M127" s="77"/>
      <c r="N127" s="72"/>
      <c r="O127" s="79" t="s">
        <v>350</v>
      </c>
      <c r="P127" s="81">
        <v>43614.70328703704</v>
      </c>
      <c r="Q127" s="79" t="s">
        <v>447</v>
      </c>
      <c r="R127" s="79"/>
      <c r="S127" s="79"/>
      <c r="T127" s="79"/>
      <c r="U127" s="79"/>
      <c r="V127" s="82" t="s">
        <v>895</v>
      </c>
      <c r="W127" s="81">
        <v>43614.70328703704</v>
      </c>
      <c r="X127" s="82" t="s">
        <v>1039</v>
      </c>
      <c r="Y127" s="79"/>
      <c r="Z127" s="79"/>
      <c r="AA127" s="85" t="s">
        <v>1315</v>
      </c>
      <c r="AB127" s="79"/>
      <c r="AC127" s="79" t="b">
        <v>0</v>
      </c>
      <c r="AD127" s="79">
        <v>0</v>
      </c>
      <c r="AE127" s="85" t="s">
        <v>1505</v>
      </c>
      <c r="AF127" s="79" t="b">
        <v>0</v>
      </c>
      <c r="AG127" s="79" t="s">
        <v>1553</v>
      </c>
      <c r="AH127" s="79"/>
      <c r="AI127" s="85" t="s">
        <v>1504</v>
      </c>
      <c r="AJ127" s="79" t="b">
        <v>0</v>
      </c>
      <c r="AK127" s="79">
        <v>0</v>
      </c>
      <c r="AL127" s="85" t="s">
        <v>1504</v>
      </c>
      <c r="AM127" s="79" t="s">
        <v>1566</v>
      </c>
      <c r="AN127" s="79" t="b">
        <v>0</v>
      </c>
      <c r="AO127" s="85" t="s">
        <v>1315</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8</v>
      </c>
      <c r="BK127" s="49">
        <v>100</v>
      </c>
      <c r="BL127" s="48">
        <v>8</v>
      </c>
    </row>
    <row r="128" spans="1:64" ht="15">
      <c r="A128" s="64" t="s">
        <v>269</v>
      </c>
      <c r="B128" s="64" t="s">
        <v>268</v>
      </c>
      <c r="C128" s="65"/>
      <c r="D128" s="66"/>
      <c r="E128" s="67"/>
      <c r="F128" s="68"/>
      <c r="G128" s="65"/>
      <c r="H128" s="69"/>
      <c r="I128" s="70"/>
      <c r="J128" s="70"/>
      <c r="K128" s="34" t="s">
        <v>66</v>
      </c>
      <c r="L128" s="77">
        <v>178</v>
      </c>
      <c r="M128" s="77"/>
      <c r="N128" s="72"/>
      <c r="O128" s="79" t="s">
        <v>350</v>
      </c>
      <c r="P128" s="81">
        <v>43614.85309027778</v>
      </c>
      <c r="Q128" s="79" t="s">
        <v>448</v>
      </c>
      <c r="R128" s="79"/>
      <c r="S128" s="79"/>
      <c r="T128" s="79"/>
      <c r="U128" s="79"/>
      <c r="V128" s="82" t="s">
        <v>895</v>
      </c>
      <c r="W128" s="81">
        <v>43614.85309027778</v>
      </c>
      <c r="X128" s="82" t="s">
        <v>1040</v>
      </c>
      <c r="Y128" s="79"/>
      <c r="Z128" s="79"/>
      <c r="AA128" s="85" t="s">
        <v>1316</v>
      </c>
      <c r="AB128" s="85" t="s">
        <v>1317</v>
      </c>
      <c r="AC128" s="79" t="b">
        <v>0</v>
      </c>
      <c r="AD128" s="79">
        <v>0</v>
      </c>
      <c r="AE128" s="85" t="s">
        <v>1505</v>
      </c>
      <c r="AF128" s="79" t="b">
        <v>0</v>
      </c>
      <c r="AG128" s="79" t="s">
        <v>1553</v>
      </c>
      <c r="AH128" s="79"/>
      <c r="AI128" s="85" t="s">
        <v>1504</v>
      </c>
      <c r="AJ128" s="79" t="b">
        <v>0</v>
      </c>
      <c r="AK128" s="79">
        <v>0</v>
      </c>
      <c r="AL128" s="85" t="s">
        <v>1504</v>
      </c>
      <c r="AM128" s="79" t="s">
        <v>1566</v>
      </c>
      <c r="AN128" s="79" t="b">
        <v>0</v>
      </c>
      <c r="AO128" s="85" t="s">
        <v>1317</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1</v>
      </c>
      <c r="BD128" s="48">
        <v>1</v>
      </c>
      <c r="BE128" s="49">
        <v>33.333333333333336</v>
      </c>
      <c r="BF128" s="48">
        <v>0</v>
      </c>
      <c r="BG128" s="49">
        <v>0</v>
      </c>
      <c r="BH128" s="48">
        <v>0</v>
      </c>
      <c r="BI128" s="49">
        <v>0</v>
      </c>
      <c r="BJ128" s="48">
        <v>2</v>
      </c>
      <c r="BK128" s="49">
        <v>66.66666666666667</v>
      </c>
      <c r="BL128" s="48">
        <v>3</v>
      </c>
    </row>
    <row r="129" spans="1:64" ht="15">
      <c r="A129" s="64" t="s">
        <v>268</v>
      </c>
      <c r="B129" s="64" t="s">
        <v>269</v>
      </c>
      <c r="C129" s="65"/>
      <c r="D129" s="66"/>
      <c r="E129" s="67"/>
      <c r="F129" s="68"/>
      <c r="G129" s="65"/>
      <c r="H129" s="69"/>
      <c r="I129" s="70"/>
      <c r="J129" s="70"/>
      <c r="K129" s="34" t="s">
        <v>66</v>
      </c>
      <c r="L129" s="77">
        <v>179</v>
      </c>
      <c r="M129" s="77"/>
      <c r="N129" s="72"/>
      <c r="O129" s="79" t="s">
        <v>350</v>
      </c>
      <c r="P129" s="81">
        <v>43614.85138888889</v>
      </c>
      <c r="Q129" s="79" t="s">
        <v>449</v>
      </c>
      <c r="R129" s="82" t="s">
        <v>629</v>
      </c>
      <c r="S129" s="79" t="s">
        <v>694</v>
      </c>
      <c r="T129" s="79"/>
      <c r="U129" s="79"/>
      <c r="V129" s="82" t="s">
        <v>894</v>
      </c>
      <c r="W129" s="81">
        <v>43614.85138888889</v>
      </c>
      <c r="X129" s="82" t="s">
        <v>1041</v>
      </c>
      <c r="Y129" s="79"/>
      <c r="Z129" s="79"/>
      <c r="AA129" s="85" t="s">
        <v>1317</v>
      </c>
      <c r="AB129" s="85" t="s">
        <v>1315</v>
      </c>
      <c r="AC129" s="79" t="b">
        <v>0</v>
      </c>
      <c r="AD129" s="79">
        <v>1</v>
      </c>
      <c r="AE129" s="85" t="s">
        <v>1519</v>
      </c>
      <c r="AF129" s="79" t="b">
        <v>0</v>
      </c>
      <c r="AG129" s="79" t="s">
        <v>1553</v>
      </c>
      <c r="AH129" s="79"/>
      <c r="AI129" s="85" t="s">
        <v>1504</v>
      </c>
      <c r="AJ129" s="79" t="b">
        <v>0</v>
      </c>
      <c r="AK129" s="79">
        <v>0</v>
      </c>
      <c r="AL129" s="85" t="s">
        <v>1504</v>
      </c>
      <c r="AM129" s="79" t="s">
        <v>1576</v>
      </c>
      <c r="AN129" s="79" t="b">
        <v>0</v>
      </c>
      <c r="AO129" s="85" t="s">
        <v>1315</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1</v>
      </c>
      <c r="BE129" s="49">
        <v>4.166666666666667</v>
      </c>
      <c r="BF129" s="48">
        <v>0</v>
      </c>
      <c r="BG129" s="49">
        <v>0</v>
      </c>
      <c r="BH129" s="48">
        <v>0</v>
      </c>
      <c r="BI129" s="49">
        <v>0</v>
      </c>
      <c r="BJ129" s="48">
        <v>23</v>
      </c>
      <c r="BK129" s="49">
        <v>95.83333333333333</v>
      </c>
      <c r="BL129" s="48">
        <v>24</v>
      </c>
    </row>
    <row r="130" spans="1:64" ht="15">
      <c r="A130" s="64" t="s">
        <v>270</v>
      </c>
      <c r="B130" s="64" t="s">
        <v>327</v>
      </c>
      <c r="C130" s="65"/>
      <c r="D130" s="66"/>
      <c r="E130" s="67"/>
      <c r="F130" s="68"/>
      <c r="G130" s="65"/>
      <c r="H130" s="69"/>
      <c r="I130" s="70"/>
      <c r="J130" s="70"/>
      <c r="K130" s="34" t="s">
        <v>65</v>
      </c>
      <c r="L130" s="77">
        <v>180</v>
      </c>
      <c r="M130" s="77"/>
      <c r="N130" s="72"/>
      <c r="O130" s="79" t="s">
        <v>349</v>
      </c>
      <c r="P130" s="81">
        <v>43614.86207175926</v>
      </c>
      <c r="Q130" s="79" t="s">
        <v>450</v>
      </c>
      <c r="R130" s="79"/>
      <c r="S130" s="79"/>
      <c r="T130" s="79"/>
      <c r="U130" s="79"/>
      <c r="V130" s="82" t="s">
        <v>896</v>
      </c>
      <c r="W130" s="81">
        <v>43614.86207175926</v>
      </c>
      <c r="X130" s="82" t="s">
        <v>1042</v>
      </c>
      <c r="Y130" s="79"/>
      <c r="Z130" s="79"/>
      <c r="AA130" s="85" t="s">
        <v>1318</v>
      </c>
      <c r="AB130" s="85" t="s">
        <v>1319</v>
      </c>
      <c r="AC130" s="79" t="b">
        <v>0</v>
      </c>
      <c r="AD130" s="79">
        <v>0</v>
      </c>
      <c r="AE130" s="85" t="s">
        <v>1505</v>
      </c>
      <c r="AF130" s="79" t="b">
        <v>0</v>
      </c>
      <c r="AG130" s="79" t="s">
        <v>1553</v>
      </c>
      <c r="AH130" s="79"/>
      <c r="AI130" s="85" t="s">
        <v>1504</v>
      </c>
      <c r="AJ130" s="79" t="b">
        <v>0</v>
      </c>
      <c r="AK130" s="79">
        <v>0</v>
      </c>
      <c r="AL130" s="85" t="s">
        <v>1504</v>
      </c>
      <c r="AM130" s="79" t="s">
        <v>1566</v>
      </c>
      <c r="AN130" s="79" t="b">
        <v>0</v>
      </c>
      <c r="AO130" s="85" t="s">
        <v>1319</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1</v>
      </c>
      <c r="BE130" s="49">
        <v>2.127659574468085</v>
      </c>
      <c r="BF130" s="48">
        <v>1</v>
      </c>
      <c r="BG130" s="49">
        <v>2.127659574468085</v>
      </c>
      <c r="BH130" s="48">
        <v>0</v>
      </c>
      <c r="BI130" s="49">
        <v>0</v>
      </c>
      <c r="BJ130" s="48">
        <v>45</v>
      </c>
      <c r="BK130" s="49">
        <v>95.74468085106383</v>
      </c>
      <c r="BL130" s="48">
        <v>47</v>
      </c>
    </row>
    <row r="131" spans="1:64" ht="15">
      <c r="A131" s="64" t="s">
        <v>268</v>
      </c>
      <c r="B131" s="64" t="s">
        <v>327</v>
      </c>
      <c r="C131" s="65"/>
      <c r="D131" s="66"/>
      <c r="E131" s="67"/>
      <c r="F131" s="68"/>
      <c r="G131" s="65"/>
      <c r="H131" s="69"/>
      <c r="I131" s="70"/>
      <c r="J131" s="70"/>
      <c r="K131" s="34" t="s">
        <v>65</v>
      </c>
      <c r="L131" s="77">
        <v>181</v>
      </c>
      <c r="M131" s="77"/>
      <c r="N131" s="72"/>
      <c r="O131" s="79" t="s">
        <v>349</v>
      </c>
      <c r="P131" s="81">
        <v>43614.85196759259</v>
      </c>
      <c r="Q131" s="79" t="s">
        <v>451</v>
      </c>
      <c r="R131" s="79"/>
      <c r="S131" s="79"/>
      <c r="T131" s="79"/>
      <c r="U131" s="79"/>
      <c r="V131" s="82" t="s">
        <v>894</v>
      </c>
      <c r="W131" s="81">
        <v>43614.85196759259</v>
      </c>
      <c r="X131" s="82" t="s">
        <v>1043</v>
      </c>
      <c r="Y131" s="79"/>
      <c r="Z131" s="79"/>
      <c r="AA131" s="85" t="s">
        <v>1319</v>
      </c>
      <c r="AB131" s="85" t="s">
        <v>1475</v>
      </c>
      <c r="AC131" s="79" t="b">
        <v>0</v>
      </c>
      <c r="AD131" s="79">
        <v>0</v>
      </c>
      <c r="AE131" s="85" t="s">
        <v>1520</v>
      </c>
      <c r="AF131" s="79" t="b">
        <v>0</v>
      </c>
      <c r="AG131" s="79" t="s">
        <v>1553</v>
      </c>
      <c r="AH131" s="79"/>
      <c r="AI131" s="85" t="s">
        <v>1504</v>
      </c>
      <c r="AJ131" s="79" t="b">
        <v>0</v>
      </c>
      <c r="AK131" s="79">
        <v>0</v>
      </c>
      <c r="AL131" s="85" t="s">
        <v>1504</v>
      </c>
      <c r="AM131" s="79" t="s">
        <v>1564</v>
      </c>
      <c r="AN131" s="79" t="b">
        <v>0</v>
      </c>
      <c r="AO131" s="85" t="s">
        <v>1475</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2</v>
      </c>
      <c r="BG131" s="49">
        <v>4.761904761904762</v>
      </c>
      <c r="BH131" s="48">
        <v>0</v>
      </c>
      <c r="BI131" s="49">
        <v>0</v>
      </c>
      <c r="BJ131" s="48">
        <v>40</v>
      </c>
      <c r="BK131" s="49">
        <v>95.23809523809524</v>
      </c>
      <c r="BL131" s="48">
        <v>42</v>
      </c>
    </row>
    <row r="132" spans="1:64" ht="15">
      <c r="A132" s="64" t="s">
        <v>271</v>
      </c>
      <c r="B132" s="64" t="s">
        <v>268</v>
      </c>
      <c r="C132" s="65"/>
      <c r="D132" s="66"/>
      <c r="E132" s="67"/>
      <c r="F132" s="68"/>
      <c r="G132" s="65"/>
      <c r="H132" s="69"/>
      <c r="I132" s="70"/>
      <c r="J132" s="70"/>
      <c r="K132" s="34" t="s">
        <v>66</v>
      </c>
      <c r="L132" s="77">
        <v>184</v>
      </c>
      <c r="M132" s="77"/>
      <c r="N132" s="72"/>
      <c r="O132" s="79" t="s">
        <v>350</v>
      </c>
      <c r="P132" s="81">
        <v>43614.85494212963</v>
      </c>
      <c r="Q132" s="79" t="s">
        <v>452</v>
      </c>
      <c r="R132" s="79"/>
      <c r="S132" s="79"/>
      <c r="T132" s="79"/>
      <c r="U132" s="79"/>
      <c r="V132" s="82" t="s">
        <v>897</v>
      </c>
      <c r="W132" s="81">
        <v>43614.85494212963</v>
      </c>
      <c r="X132" s="82" t="s">
        <v>1044</v>
      </c>
      <c r="Y132" s="79"/>
      <c r="Z132" s="79"/>
      <c r="AA132" s="85" t="s">
        <v>1320</v>
      </c>
      <c r="AB132" s="85" t="s">
        <v>1321</v>
      </c>
      <c r="AC132" s="79" t="b">
        <v>0</v>
      </c>
      <c r="AD132" s="79">
        <v>1</v>
      </c>
      <c r="AE132" s="85" t="s">
        <v>1505</v>
      </c>
      <c r="AF132" s="79" t="b">
        <v>0</v>
      </c>
      <c r="AG132" s="79" t="s">
        <v>1553</v>
      </c>
      <c r="AH132" s="79"/>
      <c r="AI132" s="85" t="s">
        <v>1504</v>
      </c>
      <c r="AJ132" s="79" t="b">
        <v>0</v>
      </c>
      <c r="AK132" s="79">
        <v>0</v>
      </c>
      <c r="AL132" s="85" t="s">
        <v>1504</v>
      </c>
      <c r="AM132" s="79" t="s">
        <v>1566</v>
      </c>
      <c r="AN132" s="79" t="b">
        <v>0</v>
      </c>
      <c r="AO132" s="85" t="s">
        <v>1321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1</v>
      </c>
      <c r="BE132" s="49">
        <v>33.333333333333336</v>
      </c>
      <c r="BF132" s="48">
        <v>0</v>
      </c>
      <c r="BG132" s="49">
        <v>0</v>
      </c>
      <c r="BH132" s="48">
        <v>0</v>
      </c>
      <c r="BI132" s="49">
        <v>0</v>
      </c>
      <c r="BJ132" s="48">
        <v>2</v>
      </c>
      <c r="BK132" s="49">
        <v>66.66666666666667</v>
      </c>
      <c r="BL132" s="48">
        <v>3</v>
      </c>
    </row>
    <row r="133" spans="1:64" ht="15">
      <c r="A133" s="64" t="s">
        <v>268</v>
      </c>
      <c r="B133" s="64" t="s">
        <v>271</v>
      </c>
      <c r="C133" s="65"/>
      <c r="D133" s="66"/>
      <c r="E133" s="67"/>
      <c r="F133" s="68"/>
      <c r="G133" s="65"/>
      <c r="H133" s="69"/>
      <c r="I133" s="70"/>
      <c r="J133" s="70"/>
      <c r="K133" s="34" t="s">
        <v>66</v>
      </c>
      <c r="L133" s="77">
        <v>185</v>
      </c>
      <c r="M133" s="77"/>
      <c r="N133" s="72"/>
      <c r="O133" s="79" t="s">
        <v>350</v>
      </c>
      <c r="P133" s="81">
        <v>43614.85395833333</v>
      </c>
      <c r="Q133" s="79" t="s">
        <v>453</v>
      </c>
      <c r="R133" s="79"/>
      <c r="S133" s="79"/>
      <c r="T133" s="79"/>
      <c r="U133" s="79"/>
      <c r="V133" s="82" t="s">
        <v>894</v>
      </c>
      <c r="W133" s="81">
        <v>43614.85395833333</v>
      </c>
      <c r="X133" s="82" t="s">
        <v>1045</v>
      </c>
      <c r="Y133" s="79"/>
      <c r="Z133" s="79"/>
      <c r="AA133" s="85" t="s">
        <v>1321</v>
      </c>
      <c r="AB133" s="85" t="s">
        <v>1476</v>
      </c>
      <c r="AC133" s="79" t="b">
        <v>0</v>
      </c>
      <c r="AD133" s="79">
        <v>1</v>
      </c>
      <c r="AE133" s="85" t="s">
        <v>1521</v>
      </c>
      <c r="AF133" s="79" t="b">
        <v>0</v>
      </c>
      <c r="AG133" s="79" t="s">
        <v>1553</v>
      </c>
      <c r="AH133" s="79"/>
      <c r="AI133" s="85" t="s">
        <v>1504</v>
      </c>
      <c r="AJ133" s="79" t="b">
        <v>0</v>
      </c>
      <c r="AK133" s="79">
        <v>0</v>
      </c>
      <c r="AL133" s="85" t="s">
        <v>1504</v>
      </c>
      <c r="AM133" s="79" t="s">
        <v>1564</v>
      </c>
      <c r="AN133" s="79" t="b">
        <v>0</v>
      </c>
      <c r="AO133" s="85" t="s">
        <v>1476</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v>1</v>
      </c>
      <c r="BE133" s="49">
        <v>33.333333333333336</v>
      </c>
      <c r="BF133" s="48">
        <v>0</v>
      </c>
      <c r="BG133" s="49">
        <v>0</v>
      </c>
      <c r="BH133" s="48">
        <v>0</v>
      </c>
      <c r="BI133" s="49">
        <v>0</v>
      </c>
      <c r="BJ133" s="48">
        <v>2</v>
      </c>
      <c r="BK133" s="49">
        <v>66.66666666666667</v>
      </c>
      <c r="BL133" s="48">
        <v>3</v>
      </c>
    </row>
    <row r="134" spans="1:64" ht="15">
      <c r="A134" s="64" t="s">
        <v>268</v>
      </c>
      <c r="B134" s="64" t="s">
        <v>271</v>
      </c>
      <c r="C134" s="65"/>
      <c r="D134" s="66"/>
      <c r="E134" s="67"/>
      <c r="F134" s="68"/>
      <c r="G134" s="65"/>
      <c r="H134" s="69"/>
      <c r="I134" s="70"/>
      <c r="J134" s="70"/>
      <c r="K134" s="34" t="s">
        <v>66</v>
      </c>
      <c r="L134" s="77">
        <v>186</v>
      </c>
      <c r="M134" s="77"/>
      <c r="N134" s="72"/>
      <c r="O134" s="79" t="s">
        <v>350</v>
      </c>
      <c r="P134" s="81">
        <v>43614.857824074075</v>
      </c>
      <c r="Q134" s="79" t="s">
        <v>454</v>
      </c>
      <c r="R134" s="79"/>
      <c r="S134" s="79"/>
      <c r="T134" s="79"/>
      <c r="U134" s="79"/>
      <c r="V134" s="82" t="s">
        <v>894</v>
      </c>
      <c r="W134" s="81">
        <v>43614.857824074075</v>
      </c>
      <c r="X134" s="82" t="s">
        <v>1046</v>
      </c>
      <c r="Y134" s="79"/>
      <c r="Z134" s="79"/>
      <c r="AA134" s="85" t="s">
        <v>1322</v>
      </c>
      <c r="AB134" s="85" t="s">
        <v>1320</v>
      </c>
      <c r="AC134" s="79" t="b">
        <v>0</v>
      </c>
      <c r="AD134" s="79">
        <v>1</v>
      </c>
      <c r="AE134" s="85" t="s">
        <v>1521</v>
      </c>
      <c r="AF134" s="79" t="b">
        <v>0</v>
      </c>
      <c r="AG134" s="79" t="s">
        <v>1553</v>
      </c>
      <c r="AH134" s="79"/>
      <c r="AI134" s="85" t="s">
        <v>1504</v>
      </c>
      <c r="AJ134" s="79" t="b">
        <v>0</v>
      </c>
      <c r="AK134" s="79">
        <v>0</v>
      </c>
      <c r="AL134" s="85" t="s">
        <v>1504</v>
      </c>
      <c r="AM134" s="79" t="s">
        <v>1564</v>
      </c>
      <c r="AN134" s="79" t="b">
        <v>0</v>
      </c>
      <c r="AO134" s="85" t="s">
        <v>1320</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1</v>
      </c>
      <c r="BD134" s="48">
        <v>1</v>
      </c>
      <c r="BE134" s="49">
        <v>25</v>
      </c>
      <c r="BF134" s="48">
        <v>0</v>
      </c>
      <c r="BG134" s="49">
        <v>0</v>
      </c>
      <c r="BH134" s="48">
        <v>0</v>
      </c>
      <c r="BI134" s="49">
        <v>0</v>
      </c>
      <c r="BJ134" s="48">
        <v>3</v>
      </c>
      <c r="BK134" s="49">
        <v>75</v>
      </c>
      <c r="BL134" s="48">
        <v>4</v>
      </c>
    </row>
    <row r="135" spans="1:64" ht="15">
      <c r="A135" s="64" t="s">
        <v>268</v>
      </c>
      <c r="B135" s="64" t="s">
        <v>328</v>
      </c>
      <c r="C135" s="65"/>
      <c r="D135" s="66"/>
      <c r="E135" s="67"/>
      <c r="F135" s="68"/>
      <c r="G135" s="65"/>
      <c r="H135" s="69"/>
      <c r="I135" s="70"/>
      <c r="J135" s="70"/>
      <c r="K135" s="34" t="s">
        <v>65</v>
      </c>
      <c r="L135" s="77">
        <v>187</v>
      </c>
      <c r="M135" s="77"/>
      <c r="N135" s="72"/>
      <c r="O135" s="79" t="s">
        <v>350</v>
      </c>
      <c r="P135" s="81">
        <v>43614.87736111111</v>
      </c>
      <c r="Q135" s="79" t="s">
        <v>455</v>
      </c>
      <c r="R135" s="82" t="s">
        <v>630</v>
      </c>
      <c r="S135" s="79" t="s">
        <v>695</v>
      </c>
      <c r="T135" s="79"/>
      <c r="U135" s="79"/>
      <c r="V135" s="82" t="s">
        <v>894</v>
      </c>
      <c r="W135" s="81">
        <v>43614.87736111111</v>
      </c>
      <c r="X135" s="82" t="s">
        <v>1047</v>
      </c>
      <c r="Y135" s="79"/>
      <c r="Z135" s="79"/>
      <c r="AA135" s="85" t="s">
        <v>1323</v>
      </c>
      <c r="AB135" s="85" t="s">
        <v>1477</v>
      </c>
      <c r="AC135" s="79" t="b">
        <v>0</v>
      </c>
      <c r="AD135" s="79">
        <v>0</v>
      </c>
      <c r="AE135" s="85" t="s">
        <v>1522</v>
      </c>
      <c r="AF135" s="79" t="b">
        <v>0</v>
      </c>
      <c r="AG135" s="79" t="s">
        <v>1553</v>
      </c>
      <c r="AH135" s="79"/>
      <c r="AI135" s="85" t="s">
        <v>1504</v>
      </c>
      <c r="AJ135" s="79" t="b">
        <v>0</v>
      </c>
      <c r="AK135" s="79">
        <v>0</v>
      </c>
      <c r="AL135" s="85" t="s">
        <v>1504</v>
      </c>
      <c r="AM135" s="79" t="s">
        <v>1576</v>
      </c>
      <c r="AN135" s="79" t="b">
        <v>0</v>
      </c>
      <c r="AO135" s="85" t="s">
        <v>1477</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2</v>
      </c>
      <c r="BE135" s="49">
        <v>5.555555555555555</v>
      </c>
      <c r="BF135" s="48">
        <v>1</v>
      </c>
      <c r="BG135" s="49">
        <v>2.7777777777777777</v>
      </c>
      <c r="BH135" s="48">
        <v>0</v>
      </c>
      <c r="BI135" s="49">
        <v>0</v>
      </c>
      <c r="BJ135" s="48">
        <v>33</v>
      </c>
      <c r="BK135" s="49">
        <v>91.66666666666667</v>
      </c>
      <c r="BL135" s="48">
        <v>36</v>
      </c>
    </row>
    <row r="136" spans="1:64" ht="15">
      <c r="A136" s="64" t="s">
        <v>268</v>
      </c>
      <c r="B136" s="64" t="s">
        <v>329</v>
      </c>
      <c r="C136" s="65"/>
      <c r="D136" s="66"/>
      <c r="E136" s="67"/>
      <c r="F136" s="68"/>
      <c r="G136" s="65"/>
      <c r="H136" s="69"/>
      <c r="I136" s="70"/>
      <c r="J136" s="70"/>
      <c r="K136" s="34" t="s">
        <v>65</v>
      </c>
      <c r="L136" s="77">
        <v>188</v>
      </c>
      <c r="M136" s="77"/>
      <c r="N136" s="72"/>
      <c r="O136" s="79" t="s">
        <v>350</v>
      </c>
      <c r="P136" s="81">
        <v>43614.84408564815</v>
      </c>
      <c r="Q136" s="79" t="s">
        <v>456</v>
      </c>
      <c r="R136" s="79"/>
      <c r="S136" s="79"/>
      <c r="T136" s="79"/>
      <c r="U136" s="79"/>
      <c r="V136" s="82" t="s">
        <v>894</v>
      </c>
      <c r="W136" s="81">
        <v>43614.84408564815</v>
      </c>
      <c r="X136" s="82" t="s">
        <v>1048</v>
      </c>
      <c r="Y136" s="79"/>
      <c r="Z136" s="79"/>
      <c r="AA136" s="85" t="s">
        <v>1324</v>
      </c>
      <c r="AB136" s="85" t="s">
        <v>1478</v>
      </c>
      <c r="AC136" s="79" t="b">
        <v>0</v>
      </c>
      <c r="AD136" s="79">
        <v>8</v>
      </c>
      <c r="AE136" s="85" t="s">
        <v>1523</v>
      </c>
      <c r="AF136" s="79" t="b">
        <v>0</v>
      </c>
      <c r="AG136" s="79" t="s">
        <v>1553</v>
      </c>
      <c r="AH136" s="79"/>
      <c r="AI136" s="85" t="s">
        <v>1504</v>
      </c>
      <c r="AJ136" s="79" t="b">
        <v>0</v>
      </c>
      <c r="AK136" s="79">
        <v>1</v>
      </c>
      <c r="AL136" s="85" t="s">
        <v>1504</v>
      </c>
      <c r="AM136" s="79" t="s">
        <v>1564</v>
      </c>
      <c r="AN136" s="79" t="b">
        <v>0</v>
      </c>
      <c r="AO136" s="85" t="s">
        <v>1478</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1</v>
      </c>
      <c r="BC136" s="78" t="str">
        <f>REPLACE(INDEX(GroupVertices[Group],MATCH(Edges24[[#This Row],[Vertex 2]],GroupVertices[Vertex],0)),1,1,"")</f>
        <v>1</v>
      </c>
      <c r="BD136" s="48">
        <v>4</v>
      </c>
      <c r="BE136" s="49">
        <v>8.333333333333334</v>
      </c>
      <c r="BF136" s="48">
        <v>2</v>
      </c>
      <c r="BG136" s="49">
        <v>4.166666666666667</v>
      </c>
      <c r="BH136" s="48">
        <v>0</v>
      </c>
      <c r="BI136" s="49">
        <v>0</v>
      </c>
      <c r="BJ136" s="48">
        <v>42</v>
      </c>
      <c r="BK136" s="49">
        <v>87.5</v>
      </c>
      <c r="BL136" s="48">
        <v>48</v>
      </c>
    </row>
    <row r="137" spans="1:64" ht="15">
      <c r="A137" s="64" t="s">
        <v>268</v>
      </c>
      <c r="B137" s="64" t="s">
        <v>329</v>
      </c>
      <c r="C137" s="65"/>
      <c r="D137" s="66"/>
      <c r="E137" s="67"/>
      <c r="F137" s="68"/>
      <c r="G137" s="65"/>
      <c r="H137" s="69"/>
      <c r="I137" s="70"/>
      <c r="J137" s="70"/>
      <c r="K137" s="34" t="s">
        <v>65</v>
      </c>
      <c r="L137" s="77">
        <v>189</v>
      </c>
      <c r="M137" s="77"/>
      <c r="N137" s="72"/>
      <c r="O137" s="79" t="s">
        <v>350</v>
      </c>
      <c r="P137" s="81">
        <v>43615.53221064815</v>
      </c>
      <c r="Q137" s="79" t="s">
        <v>457</v>
      </c>
      <c r="R137" s="79"/>
      <c r="S137" s="79"/>
      <c r="T137" s="79"/>
      <c r="U137" s="79"/>
      <c r="V137" s="82" t="s">
        <v>894</v>
      </c>
      <c r="W137" s="81">
        <v>43615.53221064815</v>
      </c>
      <c r="X137" s="82" t="s">
        <v>1049</v>
      </c>
      <c r="Y137" s="79"/>
      <c r="Z137" s="79"/>
      <c r="AA137" s="85" t="s">
        <v>1325</v>
      </c>
      <c r="AB137" s="85" t="s">
        <v>1479</v>
      </c>
      <c r="AC137" s="79" t="b">
        <v>0</v>
      </c>
      <c r="AD137" s="79">
        <v>1</v>
      </c>
      <c r="AE137" s="85" t="s">
        <v>1523</v>
      </c>
      <c r="AF137" s="79" t="b">
        <v>0</v>
      </c>
      <c r="AG137" s="79" t="s">
        <v>1553</v>
      </c>
      <c r="AH137" s="79"/>
      <c r="AI137" s="85" t="s">
        <v>1504</v>
      </c>
      <c r="AJ137" s="79" t="b">
        <v>0</v>
      </c>
      <c r="AK137" s="79">
        <v>0</v>
      </c>
      <c r="AL137" s="85" t="s">
        <v>1504</v>
      </c>
      <c r="AM137" s="79" t="s">
        <v>1564</v>
      </c>
      <c r="AN137" s="79" t="b">
        <v>0</v>
      </c>
      <c r="AO137" s="85" t="s">
        <v>1479</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1</v>
      </c>
      <c r="BC137" s="78" t="str">
        <f>REPLACE(INDEX(GroupVertices[Group],MATCH(Edges24[[#This Row],[Vertex 2]],GroupVertices[Vertex],0)),1,1,"")</f>
        <v>1</v>
      </c>
      <c r="BD137" s="48">
        <v>2</v>
      </c>
      <c r="BE137" s="49">
        <v>16.666666666666668</v>
      </c>
      <c r="BF137" s="48">
        <v>0</v>
      </c>
      <c r="BG137" s="49">
        <v>0</v>
      </c>
      <c r="BH137" s="48">
        <v>0</v>
      </c>
      <c r="BI137" s="49">
        <v>0</v>
      </c>
      <c r="BJ137" s="48">
        <v>10</v>
      </c>
      <c r="BK137" s="49">
        <v>83.33333333333333</v>
      </c>
      <c r="BL137" s="48">
        <v>12</v>
      </c>
    </row>
    <row r="138" spans="1:64" ht="15">
      <c r="A138" s="64" t="s">
        <v>268</v>
      </c>
      <c r="B138" s="64" t="s">
        <v>330</v>
      </c>
      <c r="C138" s="65"/>
      <c r="D138" s="66"/>
      <c r="E138" s="67"/>
      <c r="F138" s="68"/>
      <c r="G138" s="65"/>
      <c r="H138" s="69"/>
      <c r="I138" s="70"/>
      <c r="J138" s="70"/>
      <c r="K138" s="34" t="s">
        <v>65</v>
      </c>
      <c r="L138" s="77">
        <v>190</v>
      </c>
      <c r="M138" s="77"/>
      <c r="N138" s="72"/>
      <c r="O138" s="79" t="s">
        <v>350</v>
      </c>
      <c r="P138" s="81">
        <v>43615.53532407407</v>
      </c>
      <c r="Q138" s="79" t="s">
        <v>458</v>
      </c>
      <c r="R138" s="79"/>
      <c r="S138" s="79"/>
      <c r="T138" s="79"/>
      <c r="U138" s="79"/>
      <c r="V138" s="82" t="s">
        <v>894</v>
      </c>
      <c r="W138" s="81">
        <v>43615.53532407407</v>
      </c>
      <c r="X138" s="82" t="s">
        <v>1050</v>
      </c>
      <c r="Y138" s="79"/>
      <c r="Z138" s="79"/>
      <c r="AA138" s="85" t="s">
        <v>1326</v>
      </c>
      <c r="AB138" s="85" t="s">
        <v>1480</v>
      </c>
      <c r="AC138" s="79" t="b">
        <v>0</v>
      </c>
      <c r="AD138" s="79">
        <v>1</v>
      </c>
      <c r="AE138" s="85" t="s">
        <v>1524</v>
      </c>
      <c r="AF138" s="79" t="b">
        <v>0</v>
      </c>
      <c r="AG138" s="79" t="s">
        <v>1553</v>
      </c>
      <c r="AH138" s="79"/>
      <c r="AI138" s="85" t="s">
        <v>1504</v>
      </c>
      <c r="AJ138" s="79" t="b">
        <v>0</v>
      </c>
      <c r="AK138" s="79">
        <v>0</v>
      </c>
      <c r="AL138" s="85" t="s">
        <v>1504</v>
      </c>
      <c r="AM138" s="79" t="s">
        <v>1564</v>
      </c>
      <c r="AN138" s="79" t="b">
        <v>0</v>
      </c>
      <c r="AO138" s="85" t="s">
        <v>1480</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10</v>
      </c>
      <c r="BK138" s="49">
        <v>100</v>
      </c>
      <c r="BL138" s="48">
        <v>10</v>
      </c>
    </row>
    <row r="139" spans="1:64" ht="15">
      <c r="A139" s="64" t="s">
        <v>256</v>
      </c>
      <c r="B139" s="64" t="s">
        <v>268</v>
      </c>
      <c r="C139" s="65"/>
      <c r="D139" s="66"/>
      <c r="E139" s="67"/>
      <c r="F139" s="68"/>
      <c r="G139" s="65"/>
      <c r="H139" s="69"/>
      <c r="I139" s="70"/>
      <c r="J139" s="70"/>
      <c r="K139" s="34" t="s">
        <v>66</v>
      </c>
      <c r="L139" s="77">
        <v>192</v>
      </c>
      <c r="M139" s="77"/>
      <c r="N139" s="72"/>
      <c r="O139" s="79" t="s">
        <v>349</v>
      </c>
      <c r="P139" s="81">
        <v>43614.91540509259</v>
      </c>
      <c r="Q139" s="79" t="s">
        <v>459</v>
      </c>
      <c r="R139" s="82" t="s">
        <v>631</v>
      </c>
      <c r="S139" s="79" t="s">
        <v>686</v>
      </c>
      <c r="T139" s="79" t="s">
        <v>748</v>
      </c>
      <c r="U139" s="79"/>
      <c r="V139" s="82" t="s">
        <v>885</v>
      </c>
      <c r="W139" s="81">
        <v>43614.91540509259</v>
      </c>
      <c r="X139" s="82" t="s">
        <v>1051</v>
      </c>
      <c r="Y139" s="79"/>
      <c r="Z139" s="79"/>
      <c r="AA139" s="85" t="s">
        <v>1327</v>
      </c>
      <c r="AB139" s="79"/>
      <c r="AC139" s="79" t="b">
        <v>0</v>
      </c>
      <c r="AD139" s="79">
        <v>1</v>
      </c>
      <c r="AE139" s="85" t="s">
        <v>1504</v>
      </c>
      <c r="AF139" s="79" t="b">
        <v>0</v>
      </c>
      <c r="AG139" s="79" t="s">
        <v>1553</v>
      </c>
      <c r="AH139" s="79"/>
      <c r="AI139" s="85" t="s">
        <v>1504</v>
      </c>
      <c r="AJ139" s="79" t="b">
        <v>0</v>
      </c>
      <c r="AK139" s="79">
        <v>0</v>
      </c>
      <c r="AL139" s="85" t="s">
        <v>1504</v>
      </c>
      <c r="AM139" s="79" t="s">
        <v>1571</v>
      </c>
      <c r="AN139" s="79" t="b">
        <v>0</v>
      </c>
      <c r="AO139" s="85" t="s">
        <v>1327</v>
      </c>
      <c r="AP139" s="79" t="s">
        <v>176</v>
      </c>
      <c r="AQ139" s="79">
        <v>0</v>
      </c>
      <c r="AR139" s="79">
        <v>0</v>
      </c>
      <c r="AS139" s="79"/>
      <c r="AT139" s="79"/>
      <c r="AU139" s="79"/>
      <c r="AV139" s="79"/>
      <c r="AW139" s="79"/>
      <c r="AX139" s="79"/>
      <c r="AY139" s="79"/>
      <c r="AZ139" s="79"/>
      <c r="BA139">
        <v>8</v>
      </c>
      <c r="BB139" s="78" t="str">
        <f>REPLACE(INDEX(GroupVertices[Group],MATCH(Edges24[[#This Row],[Vertex 1]],GroupVertices[Vertex],0)),1,1,"")</f>
        <v>10</v>
      </c>
      <c r="BC139" s="78" t="str">
        <f>REPLACE(INDEX(GroupVertices[Group],MATCH(Edges24[[#This Row],[Vertex 2]],GroupVertices[Vertex],0)),1,1,"")</f>
        <v>1</v>
      </c>
      <c r="BD139" s="48">
        <v>0</v>
      </c>
      <c r="BE139" s="49">
        <v>0</v>
      </c>
      <c r="BF139" s="48">
        <v>0</v>
      </c>
      <c r="BG139" s="49">
        <v>0</v>
      </c>
      <c r="BH139" s="48">
        <v>0</v>
      </c>
      <c r="BI139" s="49">
        <v>0</v>
      </c>
      <c r="BJ139" s="48">
        <v>23</v>
      </c>
      <c r="BK139" s="49">
        <v>100</v>
      </c>
      <c r="BL139" s="48">
        <v>23</v>
      </c>
    </row>
    <row r="140" spans="1:64" ht="15">
      <c r="A140" s="64" t="s">
        <v>256</v>
      </c>
      <c r="B140" s="64" t="s">
        <v>268</v>
      </c>
      <c r="C140" s="65"/>
      <c r="D140" s="66"/>
      <c r="E140" s="67"/>
      <c r="F140" s="68"/>
      <c r="G140" s="65"/>
      <c r="H140" s="69"/>
      <c r="I140" s="70"/>
      <c r="J140" s="70"/>
      <c r="K140" s="34" t="s">
        <v>66</v>
      </c>
      <c r="L140" s="77">
        <v>193</v>
      </c>
      <c r="M140" s="77"/>
      <c r="N140" s="72"/>
      <c r="O140" s="79" t="s">
        <v>349</v>
      </c>
      <c r="P140" s="81">
        <v>43614.923055555555</v>
      </c>
      <c r="Q140" s="79" t="s">
        <v>460</v>
      </c>
      <c r="R140" s="82" t="s">
        <v>632</v>
      </c>
      <c r="S140" s="79" t="s">
        <v>686</v>
      </c>
      <c r="T140" s="79" t="s">
        <v>749</v>
      </c>
      <c r="U140" s="79"/>
      <c r="V140" s="82" t="s">
        <v>885</v>
      </c>
      <c r="W140" s="81">
        <v>43614.923055555555</v>
      </c>
      <c r="X140" s="82" t="s">
        <v>1052</v>
      </c>
      <c r="Y140" s="79"/>
      <c r="Z140" s="79"/>
      <c r="AA140" s="85" t="s">
        <v>1328</v>
      </c>
      <c r="AB140" s="79"/>
      <c r="AC140" s="79" t="b">
        <v>0</v>
      </c>
      <c r="AD140" s="79">
        <v>0</v>
      </c>
      <c r="AE140" s="85" t="s">
        <v>1504</v>
      </c>
      <c r="AF140" s="79" t="b">
        <v>0</v>
      </c>
      <c r="AG140" s="79" t="s">
        <v>1553</v>
      </c>
      <c r="AH140" s="79"/>
      <c r="AI140" s="85" t="s">
        <v>1504</v>
      </c>
      <c r="AJ140" s="79" t="b">
        <v>0</v>
      </c>
      <c r="AK140" s="79">
        <v>0</v>
      </c>
      <c r="AL140" s="85" t="s">
        <v>1504</v>
      </c>
      <c r="AM140" s="79" t="s">
        <v>1571</v>
      </c>
      <c r="AN140" s="79" t="b">
        <v>0</v>
      </c>
      <c r="AO140" s="85" t="s">
        <v>1328</v>
      </c>
      <c r="AP140" s="79" t="s">
        <v>176</v>
      </c>
      <c r="AQ140" s="79">
        <v>0</v>
      </c>
      <c r="AR140" s="79">
        <v>0</v>
      </c>
      <c r="AS140" s="79"/>
      <c r="AT140" s="79"/>
      <c r="AU140" s="79"/>
      <c r="AV140" s="79"/>
      <c r="AW140" s="79"/>
      <c r="AX140" s="79"/>
      <c r="AY140" s="79"/>
      <c r="AZ140" s="79"/>
      <c r="BA140">
        <v>8</v>
      </c>
      <c r="BB140" s="78" t="str">
        <f>REPLACE(INDEX(GroupVertices[Group],MATCH(Edges24[[#This Row],[Vertex 1]],GroupVertices[Vertex],0)),1,1,"")</f>
        <v>10</v>
      </c>
      <c r="BC140" s="78" t="str">
        <f>REPLACE(INDEX(GroupVertices[Group],MATCH(Edges24[[#This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256</v>
      </c>
      <c r="B141" s="64" t="s">
        <v>268</v>
      </c>
      <c r="C141" s="65"/>
      <c r="D141" s="66"/>
      <c r="E141" s="67"/>
      <c r="F141" s="68"/>
      <c r="G141" s="65"/>
      <c r="H141" s="69"/>
      <c r="I141" s="70"/>
      <c r="J141" s="70"/>
      <c r="K141" s="34" t="s">
        <v>66</v>
      </c>
      <c r="L141" s="77">
        <v>194</v>
      </c>
      <c r="M141" s="77"/>
      <c r="N141" s="72"/>
      <c r="O141" s="79" t="s">
        <v>349</v>
      </c>
      <c r="P141" s="81">
        <v>43614.929189814815</v>
      </c>
      <c r="Q141" s="79" t="s">
        <v>461</v>
      </c>
      <c r="R141" s="82" t="s">
        <v>633</v>
      </c>
      <c r="S141" s="79" t="s">
        <v>686</v>
      </c>
      <c r="T141" s="79" t="s">
        <v>749</v>
      </c>
      <c r="U141" s="79"/>
      <c r="V141" s="82" t="s">
        <v>885</v>
      </c>
      <c r="W141" s="81">
        <v>43614.929189814815</v>
      </c>
      <c r="X141" s="82" t="s">
        <v>1053</v>
      </c>
      <c r="Y141" s="79"/>
      <c r="Z141" s="79"/>
      <c r="AA141" s="85" t="s">
        <v>1329</v>
      </c>
      <c r="AB141" s="79"/>
      <c r="AC141" s="79" t="b">
        <v>0</v>
      </c>
      <c r="AD141" s="79">
        <v>0</v>
      </c>
      <c r="AE141" s="85" t="s">
        <v>1504</v>
      </c>
      <c r="AF141" s="79" t="b">
        <v>0</v>
      </c>
      <c r="AG141" s="79" t="s">
        <v>1553</v>
      </c>
      <c r="AH141" s="79"/>
      <c r="AI141" s="85" t="s">
        <v>1504</v>
      </c>
      <c r="AJ141" s="79" t="b">
        <v>0</v>
      </c>
      <c r="AK141" s="79">
        <v>0</v>
      </c>
      <c r="AL141" s="85" t="s">
        <v>1504</v>
      </c>
      <c r="AM141" s="79" t="s">
        <v>1571</v>
      </c>
      <c r="AN141" s="79" t="b">
        <v>0</v>
      </c>
      <c r="AO141" s="85" t="s">
        <v>1329</v>
      </c>
      <c r="AP141" s="79" t="s">
        <v>176</v>
      </c>
      <c r="AQ141" s="79">
        <v>0</v>
      </c>
      <c r="AR141" s="79">
        <v>0</v>
      </c>
      <c r="AS141" s="79"/>
      <c r="AT141" s="79"/>
      <c r="AU141" s="79"/>
      <c r="AV141" s="79"/>
      <c r="AW141" s="79"/>
      <c r="AX141" s="79"/>
      <c r="AY141" s="79"/>
      <c r="AZ141" s="79"/>
      <c r="BA141">
        <v>8</v>
      </c>
      <c r="BB141" s="78" t="str">
        <f>REPLACE(INDEX(GroupVertices[Group],MATCH(Edges24[[#This Row],[Vertex 1]],GroupVertices[Vertex],0)),1,1,"")</f>
        <v>10</v>
      </c>
      <c r="BC141" s="78" t="str">
        <f>REPLACE(INDEX(GroupVertices[Group],MATCH(Edges24[[#This Row],[Vertex 2]],GroupVertices[Vertex],0)),1,1,"")</f>
        <v>1</v>
      </c>
      <c r="BD141" s="48">
        <v>2</v>
      </c>
      <c r="BE141" s="49">
        <v>13.333333333333334</v>
      </c>
      <c r="BF141" s="48">
        <v>0</v>
      </c>
      <c r="BG141" s="49">
        <v>0</v>
      </c>
      <c r="BH141" s="48">
        <v>0</v>
      </c>
      <c r="BI141" s="49">
        <v>0</v>
      </c>
      <c r="BJ141" s="48">
        <v>13</v>
      </c>
      <c r="BK141" s="49">
        <v>86.66666666666667</v>
      </c>
      <c r="BL141" s="48">
        <v>15</v>
      </c>
    </row>
    <row r="142" spans="1:64" ht="15">
      <c r="A142" s="64" t="s">
        <v>256</v>
      </c>
      <c r="B142" s="64" t="s">
        <v>268</v>
      </c>
      <c r="C142" s="65"/>
      <c r="D142" s="66"/>
      <c r="E142" s="67"/>
      <c r="F142" s="68"/>
      <c r="G142" s="65"/>
      <c r="H142" s="69"/>
      <c r="I142" s="70"/>
      <c r="J142" s="70"/>
      <c r="K142" s="34" t="s">
        <v>66</v>
      </c>
      <c r="L142" s="77">
        <v>195</v>
      </c>
      <c r="M142" s="77"/>
      <c r="N142" s="72"/>
      <c r="O142" s="79" t="s">
        <v>349</v>
      </c>
      <c r="P142" s="81">
        <v>43614.932858796295</v>
      </c>
      <c r="Q142" s="79" t="s">
        <v>462</v>
      </c>
      <c r="R142" s="82" t="s">
        <v>634</v>
      </c>
      <c r="S142" s="79" t="s">
        <v>686</v>
      </c>
      <c r="T142" s="79" t="s">
        <v>750</v>
      </c>
      <c r="U142" s="79"/>
      <c r="V142" s="82" t="s">
        <v>885</v>
      </c>
      <c r="W142" s="81">
        <v>43614.932858796295</v>
      </c>
      <c r="X142" s="82" t="s">
        <v>1054</v>
      </c>
      <c r="Y142" s="79"/>
      <c r="Z142" s="79"/>
      <c r="AA142" s="85" t="s">
        <v>1330</v>
      </c>
      <c r="AB142" s="79"/>
      <c r="AC142" s="79" t="b">
        <v>0</v>
      </c>
      <c r="AD142" s="79">
        <v>1</v>
      </c>
      <c r="AE142" s="85" t="s">
        <v>1504</v>
      </c>
      <c r="AF142" s="79" t="b">
        <v>0</v>
      </c>
      <c r="AG142" s="79" t="s">
        <v>1553</v>
      </c>
      <c r="AH142" s="79"/>
      <c r="AI142" s="85" t="s">
        <v>1504</v>
      </c>
      <c r="AJ142" s="79" t="b">
        <v>0</v>
      </c>
      <c r="AK142" s="79">
        <v>0</v>
      </c>
      <c r="AL142" s="85" t="s">
        <v>1504</v>
      </c>
      <c r="AM142" s="79" t="s">
        <v>1571</v>
      </c>
      <c r="AN142" s="79" t="b">
        <v>0</v>
      </c>
      <c r="AO142" s="85" t="s">
        <v>1330</v>
      </c>
      <c r="AP142" s="79" t="s">
        <v>176</v>
      </c>
      <c r="AQ142" s="79">
        <v>0</v>
      </c>
      <c r="AR142" s="79">
        <v>0</v>
      </c>
      <c r="AS142" s="79"/>
      <c r="AT142" s="79"/>
      <c r="AU142" s="79"/>
      <c r="AV142" s="79"/>
      <c r="AW142" s="79"/>
      <c r="AX142" s="79"/>
      <c r="AY142" s="79"/>
      <c r="AZ142" s="79"/>
      <c r="BA142">
        <v>8</v>
      </c>
      <c r="BB142" s="78" t="str">
        <f>REPLACE(INDEX(GroupVertices[Group],MATCH(Edges24[[#This Row],[Vertex 1]],GroupVertices[Vertex],0)),1,1,"")</f>
        <v>10</v>
      </c>
      <c r="BC142" s="78" t="str">
        <f>REPLACE(INDEX(GroupVertices[Group],MATCH(Edges24[[#This Row],[Vertex 2]],GroupVertices[Vertex],0)),1,1,"")</f>
        <v>1</v>
      </c>
      <c r="BD142" s="48">
        <v>0</v>
      </c>
      <c r="BE142" s="49">
        <v>0</v>
      </c>
      <c r="BF142" s="48">
        <v>0</v>
      </c>
      <c r="BG142" s="49">
        <v>0</v>
      </c>
      <c r="BH142" s="48">
        <v>0</v>
      </c>
      <c r="BI142" s="49">
        <v>0</v>
      </c>
      <c r="BJ142" s="48">
        <v>24</v>
      </c>
      <c r="BK142" s="49">
        <v>100</v>
      </c>
      <c r="BL142" s="48">
        <v>24</v>
      </c>
    </row>
    <row r="143" spans="1:64" ht="15">
      <c r="A143" s="64" t="s">
        <v>256</v>
      </c>
      <c r="B143" s="64" t="s">
        <v>268</v>
      </c>
      <c r="C143" s="65"/>
      <c r="D143" s="66"/>
      <c r="E143" s="67"/>
      <c r="F143" s="68"/>
      <c r="G143" s="65"/>
      <c r="H143" s="69"/>
      <c r="I143" s="70"/>
      <c r="J143" s="70"/>
      <c r="K143" s="34" t="s">
        <v>66</v>
      </c>
      <c r="L143" s="77">
        <v>196</v>
      </c>
      <c r="M143" s="77"/>
      <c r="N143" s="72"/>
      <c r="O143" s="79" t="s">
        <v>349</v>
      </c>
      <c r="P143" s="81">
        <v>43614.970405092594</v>
      </c>
      <c r="Q143" s="79" t="s">
        <v>463</v>
      </c>
      <c r="R143" s="82" t="s">
        <v>635</v>
      </c>
      <c r="S143" s="79" t="s">
        <v>686</v>
      </c>
      <c r="T143" s="79" t="s">
        <v>751</v>
      </c>
      <c r="U143" s="79"/>
      <c r="V143" s="82" t="s">
        <v>885</v>
      </c>
      <c r="W143" s="81">
        <v>43614.970405092594</v>
      </c>
      <c r="X143" s="82" t="s">
        <v>1055</v>
      </c>
      <c r="Y143" s="79"/>
      <c r="Z143" s="79"/>
      <c r="AA143" s="85" t="s">
        <v>1331</v>
      </c>
      <c r="AB143" s="79"/>
      <c r="AC143" s="79" t="b">
        <v>0</v>
      </c>
      <c r="AD143" s="79">
        <v>0</v>
      </c>
      <c r="AE143" s="85" t="s">
        <v>1504</v>
      </c>
      <c r="AF143" s="79" t="b">
        <v>0</v>
      </c>
      <c r="AG143" s="79" t="s">
        <v>1553</v>
      </c>
      <c r="AH143" s="79"/>
      <c r="AI143" s="85" t="s">
        <v>1504</v>
      </c>
      <c r="AJ143" s="79" t="b">
        <v>0</v>
      </c>
      <c r="AK143" s="79">
        <v>0</v>
      </c>
      <c r="AL143" s="85" t="s">
        <v>1504</v>
      </c>
      <c r="AM143" s="79" t="s">
        <v>1571</v>
      </c>
      <c r="AN143" s="79" t="b">
        <v>0</v>
      </c>
      <c r="AO143" s="85" t="s">
        <v>1331</v>
      </c>
      <c r="AP143" s="79" t="s">
        <v>176</v>
      </c>
      <c r="AQ143" s="79">
        <v>0</v>
      </c>
      <c r="AR143" s="79">
        <v>0</v>
      </c>
      <c r="AS143" s="79"/>
      <c r="AT143" s="79"/>
      <c r="AU143" s="79"/>
      <c r="AV143" s="79"/>
      <c r="AW143" s="79"/>
      <c r="AX143" s="79"/>
      <c r="AY143" s="79"/>
      <c r="AZ143" s="79"/>
      <c r="BA143">
        <v>8</v>
      </c>
      <c r="BB143" s="78" t="str">
        <f>REPLACE(INDEX(GroupVertices[Group],MATCH(Edges24[[#This Row],[Vertex 1]],GroupVertices[Vertex],0)),1,1,"")</f>
        <v>10</v>
      </c>
      <c r="BC143" s="78" t="str">
        <f>REPLACE(INDEX(GroupVertices[Group],MATCH(Edges24[[#This Row],[Vertex 2]],GroupVertices[Vertex],0)),1,1,"")</f>
        <v>1</v>
      </c>
      <c r="BD143" s="48">
        <v>5</v>
      </c>
      <c r="BE143" s="49">
        <v>15.625</v>
      </c>
      <c r="BF143" s="48">
        <v>0</v>
      </c>
      <c r="BG143" s="49">
        <v>0</v>
      </c>
      <c r="BH143" s="48">
        <v>0</v>
      </c>
      <c r="BI143" s="49">
        <v>0</v>
      </c>
      <c r="BJ143" s="48">
        <v>27</v>
      </c>
      <c r="BK143" s="49">
        <v>84.375</v>
      </c>
      <c r="BL143" s="48">
        <v>32</v>
      </c>
    </row>
    <row r="144" spans="1:64" ht="15">
      <c r="A144" s="64" t="s">
        <v>256</v>
      </c>
      <c r="B144" s="64" t="s">
        <v>256</v>
      </c>
      <c r="C144" s="65"/>
      <c r="D144" s="66"/>
      <c r="E144" s="67"/>
      <c r="F144" s="68"/>
      <c r="G144" s="65"/>
      <c r="H144" s="69"/>
      <c r="I144" s="70"/>
      <c r="J144" s="70"/>
      <c r="K144" s="34" t="s">
        <v>65</v>
      </c>
      <c r="L144" s="77">
        <v>197</v>
      </c>
      <c r="M144" s="77"/>
      <c r="N144" s="72"/>
      <c r="O144" s="79" t="s">
        <v>176</v>
      </c>
      <c r="P144" s="81">
        <v>43615.096608796295</v>
      </c>
      <c r="Q144" s="79" t="s">
        <v>464</v>
      </c>
      <c r="R144" s="82" t="s">
        <v>636</v>
      </c>
      <c r="S144" s="79" t="s">
        <v>686</v>
      </c>
      <c r="T144" s="79" t="s">
        <v>749</v>
      </c>
      <c r="U144" s="79"/>
      <c r="V144" s="82" t="s">
        <v>885</v>
      </c>
      <c r="W144" s="81">
        <v>43615.096608796295</v>
      </c>
      <c r="X144" s="82" t="s">
        <v>1056</v>
      </c>
      <c r="Y144" s="79"/>
      <c r="Z144" s="79"/>
      <c r="AA144" s="85" t="s">
        <v>1332</v>
      </c>
      <c r="AB144" s="79"/>
      <c r="AC144" s="79" t="b">
        <v>0</v>
      </c>
      <c r="AD144" s="79">
        <v>0</v>
      </c>
      <c r="AE144" s="85" t="s">
        <v>1504</v>
      </c>
      <c r="AF144" s="79" t="b">
        <v>0</v>
      </c>
      <c r="AG144" s="79" t="s">
        <v>1553</v>
      </c>
      <c r="AH144" s="79"/>
      <c r="AI144" s="85" t="s">
        <v>1504</v>
      </c>
      <c r="AJ144" s="79" t="b">
        <v>0</v>
      </c>
      <c r="AK144" s="79">
        <v>0</v>
      </c>
      <c r="AL144" s="85" t="s">
        <v>1504</v>
      </c>
      <c r="AM144" s="79" t="s">
        <v>1571</v>
      </c>
      <c r="AN144" s="79" t="b">
        <v>0</v>
      </c>
      <c r="AO144" s="85" t="s">
        <v>1332</v>
      </c>
      <c r="AP144" s="79" t="s">
        <v>176</v>
      </c>
      <c r="AQ144" s="79">
        <v>0</v>
      </c>
      <c r="AR144" s="79">
        <v>0</v>
      </c>
      <c r="AS144" s="79"/>
      <c r="AT144" s="79"/>
      <c r="AU144" s="79"/>
      <c r="AV144" s="79"/>
      <c r="AW144" s="79"/>
      <c r="AX144" s="79"/>
      <c r="AY144" s="79"/>
      <c r="AZ144" s="79"/>
      <c r="BA144">
        <v>3</v>
      </c>
      <c r="BB144" s="78" t="str">
        <f>REPLACE(INDEX(GroupVertices[Group],MATCH(Edges24[[#This Row],[Vertex 1]],GroupVertices[Vertex],0)),1,1,"")</f>
        <v>10</v>
      </c>
      <c r="BC144" s="78" t="str">
        <f>REPLACE(INDEX(GroupVertices[Group],MATCH(Edges24[[#This Row],[Vertex 2]],GroupVertices[Vertex],0)),1,1,"")</f>
        <v>10</v>
      </c>
      <c r="BD144" s="48">
        <v>0</v>
      </c>
      <c r="BE144" s="49">
        <v>0</v>
      </c>
      <c r="BF144" s="48">
        <v>0</v>
      </c>
      <c r="BG144" s="49">
        <v>0</v>
      </c>
      <c r="BH144" s="48">
        <v>0</v>
      </c>
      <c r="BI144" s="49">
        <v>0</v>
      </c>
      <c r="BJ144" s="48">
        <v>16</v>
      </c>
      <c r="BK144" s="49">
        <v>100</v>
      </c>
      <c r="BL144" s="48">
        <v>16</v>
      </c>
    </row>
    <row r="145" spans="1:64" ht="15">
      <c r="A145" s="64" t="s">
        <v>256</v>
      </c>
      <c r="B145" s="64" t="s">
        <v>268</v>
      </c>
      <c r="C145" s="65"/>
      <c r="D145" s="66"/>
      <c r="E145" s="67"/>
      <c r="F145" s="68"/>
      <c r="G145" s="65"/>
      <c r="H145" s="69"/>
      <c r="I145" s="70"/>
      <c r="J145" s="70"/>
      <c r="K145" s="34" t="s">
        <v>66</v>
      </c>
      <c r="L145" s="77">
        <v>198</v>
      </c>
      <c r="M145" s="77"/>
      <c r="N145" s="72"/>
      <c r="O145" s="79" t="s">
        <v>350</v>
      </c>
      <c r="P145" s="81">
        <v>43615.113854166666</v>
      </c>
      <c r="Q145" s="79" t="s">
        <v>465</v>
      </c>
      <c r="R145" s="82" t="s">
        <v>637</v>
      </c>
      <c r="S145" s="79" t="s">
        <v>686</v>
      </c>
      <c r="T145" s="79" t="s">
        <v>752</v>
      </c>
      <c r="U145" s="79"/>
      <c r="V145" s="82" t="s">
        <v>885</v>
      </c>
      <c r="W145" s="81">
        <v>43615.113854166666</v>
      </c>
      <c r="X145" s="82" t="s">
        <v>1057</v>
      </c>
      <c r="Y145" s="79"/>
      <c r="Z145" s="79"/>
      <c r="AA145" s="85" t="s">
        <v>1333</v>
      </c>
      <c r="AB145" s="79"/>
      <c r="AC145" s="79" t="b">
        <v>0</v>
      </c>
      <c r="AD145" s="79">
        <v>0</v>
      </c>
      <c r="AE145" s="85" t="s">
        <v>1505</v>
      </c>
      <c r="AF145" s="79" t="b">
        <v>0</v>
      </c>
      <c r="AG145" s="79" t="s">
        <v>1553</v>
      </c>
      <c r="AH145" s="79"/>
      <c r="AI145" s="85" t="s">
        <v>1504</v>
      </c>
      <c r="AJ145" s="79" t="b">
        <v>0</v>
      </c>
      <c r="AK145" s="79">
        <v>0</v>
      </c>
      <c r="AL145" s="85" t="s">
        <v>1504</v>
      </c>
      <c r="AM145" s="79" t="s">
        <v>1571</v>
      </c>
      <c r="AN145" s="79" t="b">
        <v>0</v>
      </c>
      <c r="AO145" s="85" t="s">
        <v>1333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10</v>
      </c>
      <c r="BC145" s="78" t="str">
        <f>REPLACE(INDEX(GroupVertices[Group],MATCH(Edges24[[#This Row],[Vertex 2]],GroupVertices[Vertex],0)),1,1,"")</f>
        <v>1</v>
      </c>
      <c r="BD145" s="48">
        <v>1</v>
      </c>
      <c r="BE145" s="49">
        <v>3.7037037037037037</v>
      </c>
      <c r="BF145" s="48">
        <v>0</v>
      </c>
      <c r="BG145" s="49">
        <v>0</v>
      </c>
      <c r="BH145" s="48">
        <v>0</v>
      </c>
      <c r="BI145" s="49">
        <v>0</v>
      </c>
      <c r="BJ145" s="48">
        <v>26</v>
      </c>
      <c r="BK145" s="49">
        <v>96.29629629629629</v>
      </c>
      <c r="BL145" s="48">
        <v>27</v>
      </c>
    </row>
    <row r="146" spans="1:64" ht="15">
      <c r="A146" s="64" t="s">
        <v>256</v>
      </c>
      <c r="B146" s="64" t="s">
        <v>268</v>
      </c>
      <c r="C146" s="65"/>
      <c r="D146" s="66"/>
      <c r="E146" s="67"/>
      <c r="F146" s="68"/>
      <c r="G146" s="65"/>
      <c r="H146" s="69"/>
      <c r="I146" s="70"/>
      <c r="J146" s="70"/>
      <c r="K146" s="34" t="s">
        <v>66</v>
      </c>
      <c r="L146" s="77">
        <v>199</v>
      </c>
      <c r="M146" s="77"/>
      <c r="N146" s="72"/>
      <c r="O146" s="79" t="s">
        <v>349</v>
      </c>
      <c r="P146" s="81">
        <v>43615.81537037037</v>
      </c>
      <c r="Q146" s="79" t="s">
        <v>466</v>
      </c>
      <c r="R146" s="82" t="s">
        <v>638</v>
      </c>
      <c r="S146" s="79" t="s">
        <v>686</v>
      </c>
      <c r="T146" s="79" t="s">
        <v>753</v>
      </c>
      <c r="U146" s="79"/>
      <c r="V146" s="82" t="s">
        <v>885</v>
      </c>
      <c r="W146" s="81">
        <v>43615.81537037037</v>
      </c>
      <c r="X146" s="82" t="s">
        <v>1058</v>
      </c>
      <c r="Y146" s="79"/>
      <c r="Z146" s="79"/>
      <c r="AA146" s="85" t="s">
        <v>1334</v>
      </c>
      <c r="AB146" s="79"/>
      <c r="AC146" s="79" t="b">
        <v>0</v>
      </c>
      <c r="AD146" s="79">
        <v>2</v>
      </c>
      <c r="AE146" s="85" t="s">
        <v>1504</v>
      </c>
      <c r="AF146" s="79" t="b">
        <v>0</v>
      </c>
      <c r="AG146" s="79" t="s">
        <v>1553</v>
      </c>
      <c r="AH146" s="79"/>
      <c r="AI146" s="85" t="s">
        <v>1504</v>
      </c>
      <c r="AJ146" s="79" t="b">
        <v>0</v>
      </c>
      <c r="AK146" s="79">
        <v>0</v>
      </c>
      <c r="AL146" s="85" t="s">
        <v>1504</v>
      </c>
      <c r="AM146" s="79" t="s">
        <v>1571</v>
      </c>
      <c r="AN146" s="79" t="b">
        <v>0</v>
      </c>
      <c r="AO146" s="85" t="s">
        <v>1334</v>
      </c>
      <c r="AP146" s="79" t="s">
        <v>176</v>
      </c>
      <c r="AQ146" s="79">
        <v>0</v>
      </c>
      <c r="AR146" s="79">
        <v>0</v>
      </c>
      <c r="AS146" s="79"/>
      <c r="AT146" s="79"/>
      <c r="AU146" s="79"/>
      <c r="AV146" s="79"/>
      <c r="AW146" s="79"/>
      <c r="AX146" s="79"/>
      <c r="AY146" s="79"/>
      <c r="AZ146" s="79"/>
      <c r="BA146">
        <v>8</v>
      </c>
      <c r="BB146" s="78" t="str">
        <f>REPLACE(INDEX(GroupVertices[Group],MATCH(Edges24[[#This Row],[Vertex 1]],GroupVertices[Vertex],0)),1,1,"")</f>
        <v>10</v>
      </c>
      <c r="BC146" s="78" t="str">
        <f>REPLACE(INDEX(GroupVertices[Group],MATCH(Edges24[[#This Row],[Vertex 2]],GroupVertices[Vertex],0)),1,1,"")</f>
        <v>1</v>
      </c>
      <c r="BD146" s="48">
        <v>2</v>
      </c>
      <c r="BE146" s="49">
        <v>6.0606060606060606</v>
      </c>
      <c r="BF146" s="48">
        <v>0</v>
      </c>
      <c r="BG146" s="49">
        <v>0</v>
      </c>
      <c r="BH146" s="48">
        <v>0</v>
      </c>
      <c r="BI146" s="49">
        <v>0</v>
      </c>
      <c r="BJ146" s="48">
        <v>31</v>
      </c>
      <c r="BK146" s="49">
        <v>93.93939393939394</v>
      </c>
      <c r="BL146" s="48">
        <v>33</v>
      </c>
    </row>
    <row r="147" spans="1:64" ht="15">
      <c r="A147" s="64" t="s">
        <v>256</v>
      </c>
      <c r="B147" s="64" t="s">
        <v>256</v>
      </c>
      <c r="C147" s="65"/>
      <c r="D147" s="66"/>
      <c r="E147" s="67"/>
      <c r="F147" s="68"/>
      <c r="G147" s="65"/>
      <c r="H147" s="69"/>
      <c r="I147" s="70"/>
      <c r="J147" s="70"/>
      <c r="K147" s="34" t="s">
        <v>65</v>
      </c>
      <c r="L147" s="77">
        <v>200</v>
      </c>
      <c r="M147" s="77"/>
      <c r="N147" s="72"/>
      <c r="O147" s="79" t="s">
        <v>176</v>
      </c>
      <c r="P147" s="81">
        <v>43616.268958333334</v>
      </c>
      <c r="Q147" s="79" t="s">
        <v>467</v>
      </c>
      <c r="R147" s="82" t="s">
        <v>639</v>
      </c>
      <c r="S147" s="79" t="s">
        <v>686</v>
      </c>
      <c r="T147" s="79" t="s">
        <v>749</v>
      </c>
      <c r="U147" s="79"/>
      <c r="V147" s="82" t="s">
        <v>885</v>
      </c>
      <c r="W147" s="81">
        <v>43616.268958333334</v>
      </c>
      <c r="X147" s="82" t="s">
        <v>1059</v>
      </c>
      <c r="Y147" s="79"/>
      <c r="Z147" s="79"/>
      <c r="AA147" s="85" t="s">
        <v>1335</v>
      </c>
      <c r="AB147" s="79"/>
      <c r="AC147" s="79" t="b">
        <v>0</v>
      </c>
      <c r="AD147" s="79">
        <v>2</v>
      </c>
      <c r="AE147" s="85" t="s">
        <v>1504</v>
      </c>
      <c r="AF147" s="79" t="b">
        <v>0</v>
      </c>
      <c r="AG147" s="79" t="s">
        <v>1553</v>
      </c>
      <c r="AH147" s="79"/>
      <c r="AI147" s="85" t="s">
        <v>1504</v>
      </c>
      <c r="AJ147" s="79" t="b">
        <v>0</v>
      </c>
      <c r="AK147" s="79">
        <v>0</v>
      </c>
      <c r="AL147" s="85" t="s">
        <v>1504</v>
      </c>
      <c r="AM147" s="79" t="s">
        <v>1571</v>
      </c>
      <c r="AN147" s="79" t="b">
        <v>0</v>
      </c>
      <c r="AO147" s="85" t="s">
        <v>1335</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10</v>
      </c>
      <c r="BC147" s="78" t="str">
        <f>REPLACE(INDEX(GroupVertices[Group],MATCH(Edges24[[#This Row],[Vertex 2]],GroupVertices[Vertex],0)),1,1,"")</f>
        <v>10</v>
      </c>
      <c r="BD147" s="48">
        <v>1</v>
      </c>
      <c r="BE147" s="49">
        <v>6.666666666666667</v>
      </c>
      <c r="BF147" s="48">
        <v>0</v>
      </c>
      <c r="BG147" s="49">
        <v>0</v>
      </c>
      <c r="BH147" s="48">
        <v>0</v>
      </c>
      <c r="BI147" s="49">
        <v>0</v>
      </c>
      <c r="BJ147" s="48">
        <v>14</v>
      </c>
      <c r="BK147" s="49">
        <v>93.33333333333333</v>
      </c>
      <c r="BL147" s="48">
        <v>15</v>
      </c>
    </row>
    <row r="148" spans="1:64" ht="15">
      <c r="A148" s="64" t="s">
        <v>256</v>
      </c>
      <c r="B148" s="64" t="s">
        <v>268</v>
      </c>
      <c r="C148" s="65"/>
      <c r="D148" s="66"/>
      <c r="E148" s="67"/>
      <c r="F148" s="68"/>
      <c r="G148" s="65"/>
      <c r="H148" s="69"/>
      <c r="I148" s="70"/>
      <c r="J148" s="70"/>
      <c r="K148" s="34" t="s">
        <v>66</v>
      </c>
      <c r="L148" s="77">
        <v>201</v>
      </c>
      <c r="M148" s="77"/>
      <c r="N148" s="72"/>
      <c r="O148" s="79" t="s">
        <v>349</v>
      </c>
      <c r="P148" s="81">
        <v>43616.664768518516</v>
      </c>
      <c r="Q148" s="79" t="s">
        <v>468</v>
      </c>
      <c r="R148" s="82" t="s">
        <v>640</v>
      </c>
      <c r="S148" s="79" t="s">
        <v>686</v>
      </c>
      <c r="T148" s="79" t="s">
        <v>754</v>
      </c>
      <c r="U148" s="79"/>
      <c r="V148" s="82" t="s">
        <v>885</v>
      </c>
      <c r="W148" s="81">
        <v>43616.664768518516</v>
      </c>
      <c r="X148" s="82" t="s">
        <v>1060</v>
      </c>
      <c r="Y148" s="79"/>
      <c r="Z148" s="79"/>
      <c r="AA148" s="85" t="s">
        <v>1336</v>
      </c>
      <c r="AB148" s="79"/>
      <c r="AC148" s="79" t="b">
        <v>0</v>
      </c>
      <c r="AD148" s="79">
        <v>1</v>
      </c>
      <c r="AE148" s="85" t="s">
        <v>1504</v>
      </c>
      <c r="AF148" s="79" t="b">
        <v>0</v>
      </c>
      <c r="AG148" s="79" t="s">
        <v>1553</v>
      </c>
      <c r="AH148" s="79"/>
      <c r="AI148" s="85" t="s">
        <v>1504</v>
      </c>
      <c r="AJ148" s="79" t="b">
        <v>0</v>
      </c>
      <c r="AK148" s="79">
        <v>0</v>
      </c>
      <c r="AL148" s="85" t="s">
        <v>1504</v>
      </c>
      <c r="AM148" s="79" t="s">
        <v>1571</v>
      </c>
      <c r="AN148" s="79" t="b">
        <v>0</v>
      </c>
      <c r="AO148" s="85" t="s">
        <v>1336</v>
      </c>
      <c r="AP148" s="79" t="s">
        <v>176</v>
      </c>
      <c r="AQ148" s="79">
        <v>0</v>
      </c>
      <c r="AR148" s="79">
        <v>0</v>
      </c>
      <c r="AS148" s="79"/>
      <c r="AT148" s="79"/>
      <c r="AU148" s="79"/>
      <c r="AV148" s="79"/>
      <c r="AW148" s="79"/>
      <c r="AX148" s="79"/>
      <c r="AY148" s="79"/>
      <c r="AZ148" s="79"/>
      <c r="BA148">
        <v>8</v>
      </c>
      <c r="BB148" s="78" t="str">
        <f>REPLACE(INDEX(GroupVertices[Group],MATCH(Edges24[[#This Row],[Vertex 1]],GroupVertices[Vertex],0)),1,1,"")</f>
        <v>10</v>
      </c>
      <c r="BC148" s="78" t="str">
        <f>REPLACE(INDEX(GroupVertices[Group],MATCH(Edges24[[#This Row],[Vertex 2]],GroupVertices[Vertex],0)),1,1,"")</f>
        <v>1</v>
      </c>
      <c r="BD148" s="48">
        <v>2</v>
      </c>
      <c r="BE148" s="49">
        <v>7.6923076923076925</v>
      </c>
      <c r="BF148" s="48">
        <v>0</v>
      </c>
      <c r="BG148" s="49">
        <v>0</v>
      </c>
      <c r="BH148" s="48">
        <v>0</v>
      </c>
      <c r="BI148" s="49">
        <v>0</v>
      </c>
      <c r="BJ148" s="48">
        <v>24</v>
      </c>
      <c r="BK148" s="49">
        <v>92.3076923076923</v>
      </c>
      <c r="BL148" s="48">
        <v>26</v>
      </c>
    </row>
    <row r="149" spans="1:64" ht="15">
      <c r="A149" s="64" t="s">
        <v>256</v>
      </c>
      <c r="B149" s="64" t="s">
        <v>256</v>
      </c>
      <c r="C149" s="65"/>
      <c r="D149" s="66"/>
      <c r="E149" s="67"/>
      <c r="F149" s="68"/>
      <c r="G149" s="65"/>
      <c r="H149" s="69"/>
      <c r="I149" s="70"/>
      <c r="J149" s="70"/>
      <c r="K149" s="34" t="s">
        <v>65</v>
      </c>
      <c r="L149" s="77">
        <v>202</v>
      </c>
      <c r="M149" s="77"/>
      <c r="N149" s="72"/>
      <c r="O149" s="79" t="s">
        <v>176</v>
      </c>
      <c r="P149" s="81">
        <v>43628.917280092595</v>
      </c>
      <c r="Q149" s="79" t="s">
        <v>469</v>
      </c>
      <c r="R149" s="82" t="s">
        <v>641</v>
      </c>
      <c r="S149" s="79" t="s">
        <v>686</v>
      </c>
      <c r="T149" s="79" t="s">
        <v>755</v>
      </c>
      <c r="U149" s="79"/>
      <c r="V149" s="82" t="s">
        <v>885</v>
      </c>
      <c r="W149" s="81">
        <v>43628.917280092595</v>
      </c>
      <c r="X149" s="82" t="s">
        <v>1061</v>
      </c>
      <c r="Y149" s="79"/>
      <c r="Z149" s="79"/>
      <c r="AA149" s="85" t="s">
        <v>1337</v>
      </c>
      <c r="AB149" s="79"/>
      <c r="AC149" s="79" t="b">
        <v>0</v>
      </c>
      <c r="AD149" s="79">
        <v>0</v>
      </c>
      <c r="AE149" s="85" t="s">
        <v>1504</v>
      </c>
      <c r="AF149" s="79" t="b">
        <v>0</v>
      </c>
      <c r="AG149" s="79" t="s">
        <v>1553</v>
      </c>
      <c r="AH149" s="79"/>
      <c r="AI149" s="85" t="s">
        <v>1504</v>
      </c>
      <c r="AJ149" s="79" t="b">
        <v>0</v>
      </c>
      <c r="AK149" s="79">
        <v>0</v>
      </c>
      <c r="AL149" s="85" t="s">
        <v>1504</v>
      </c>
      <c r="AM149" s="79" t="s">
        <v>1571</v>
      </c>
      <c r="AN149" s="79" t="b">
        <v>0</v>
      </c>
      <c r="AO149" s="85" t="s">
        <v>1337</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10</v>
      </c>
      <c r="BC149" s="78" t="str">
        <f>REPLACE(INDEX(GroupVertices[Group],MATCH(Edges24[[#This Row],[Vertex 2]],GroupVertices[Vertex],0)),1,1,"")</f>
        <v>10</v>
      </c>
      <c r="BD149" s="48">
        <v>0</v>
      </c>
      <c r="BE149" s="49">
        <v>0</v>
      </c>
      <c r="BF149" s="48">
        <v>0</v>
      </c>
      <c r="BG149" s="49">
        <v>0</v>
      </c>
      <c r="BH149" s="48">
        <v>0</v>
      </c>
      <c r="BI149" s="49">
        <v>0</v>
      </c>
      <c r="BJ149" s="48">
        <v>19</v>
      </c>
      <c r="BK149" s="49">
        <v>100</v>
      </c>
      <c r="BL149" s="48">
        <v>19</v>
      </c>
    </row>
    <row r="150" spans="1:64" ht="15">
      <c r="A150" s="64" t="s">
        <v>268</v>
      </c>
      <c r="B150" s="64" t="s">
        <v>256</v>
      </c>
      <c r="C150" s="65"/>
      <c r="D150" s="66"/>
      <c r="E150" s="67"/>
      <c r="F150" s="68"/>
      <c r="G150" s="65"/>
      <c r="H150" s="69"/>
      <c r="I150" s="70"/>
      <c r="J150" s="70"/>
      <c r="K150" s="34" t="s">
        <v>66</v>
      </c>
      <c r="L150" s="77">
        <v>203</v>
      </c>
      <c r="M150" s="77"/>
      <c r="N150" s="72"/>
      <c r="O150" s="79" t="s">
        <v>350</v>
      </c>
      <c r="P150" s="81">
        <v>43615.6372337963</v>
      </c>
      <c r="Q150" s="79" t="s">
        <v>470</v>
      </c>
      <c r="R150" s="79"/>
      <c r="S150" s="79"/>
      <c r="T150" s="79"/>
      <c r="U150" s="79"/>
      <c r="V150" s="82" t="s">
        <v>894</v>
      </c>
      <c r="W150" s="81">
        <v>43615.6372337963</v>
      </c>
      <c r="X150" s="82" t="s">
        <v>1062</v>
      </c>
      <c r="Y150" s="79"/>
      <c r="Z150" s="79"/>
      <c r="AA150" s="85" t="s">
        <v>1338</v>
      </c>
      <c r="AB150" s="85" t="s">
        <v>1333</v>
      </c>
      <c r="AC150" s="79" t="b">
        <v>0</v>
      </c>
      <c r="AD150" s="79">
        <v>0</v>
      </c>
      <c r="AE150" s="85" t="s">
        <v>1525</v>
      </c>
      <c r="AF150" s="79" t="b">
        <v>0</v>
      </c>
      <c r="AG150" s="79" t="s">
        <v>1553</v>
      </c>
      <c r="AH150" s="79"/>
      <c r="AI150" s="85" t="s">
        <v>1504</v>
      </c>
      <c r="AJ150" s="79" t="b">
        <v>0</v>
      </c>
      <c r="AK150" s="79">
        <v>0</v>
      </c>
      <c r="AL150" s="85" t="s">
        <v>1504</v>
      </c>
      <c r="AM150" s="79" t="s">
        <v>1576</v>
      </c>
      <c r="AN150" s="79" t="b">
        <v>0</v>
      </c>
      <c r="AO150" s="85" t="s">
        <v>1333</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10</v>
      </c>
      <c r="BD150" s="48">
        <v>2</v>
      </c>
      <c r="BE150" s="49">
        <v>10</v>
      </c>
      <c r="BF150" s="48">
        <v>0</v>
      </c>
      <c r="BG150" s="49">
        <v>0</v>
      </c>
      <c r="BH150" s="48">
        <v>0</v>
      </c>
      <c r="BI150" s="49">
        <v>0</v>
      </c>
      <c r="BJ150" s="48">
        <v>18</v>
      </c>
      <c r="BK150" s="49">
        <v>90</v>
      </c>
      <c r="BL150" s="48">
        <v>20</v>
      </c>
    </row>
    <row r="151" spans="1:64" ht="15">
      <c r="A151" s="64" t="s">
        <v>268</v>
      </c>
      <c r="B151" s="64" t="s">
        <v>331</v>
      </c>
      <c r="C151" s="65"/>
      <c r="D151" s="66"/>
      <c r="E151" s="67"/>
      <c r="F151" s="68"/>
      <c r="G151" s="65"/>
      <c r="H151" s="69"/>
      <c r="I151" s="70"/>
      <c r="J151" s="70"/>
      <c r="K151" s="34" t="s">
        <v>65</v>
      </c>
      <c r="L151" s="77">
        <v>204</v>
      </c>
      <c r="M151" s="77"/>
      <c r="N151" s="72"/>
      <c r="O151" s="79" t="s">
        <v>350</v>
      </c>
      <c r="P151" s="81">
        <v>43615.68140046296</v>
      </c>
      <c r="Q151" s="79" t="s">
        <v>471</v>
      </c>
      <c r="R151" s="79"/>
      <c r="S151" s="79"/>
      <c r="T151" s="79"/>
      <c r="U151" s="82" t="s">
        <v>807</v>
      </c>
      <c r="V151" s="82" t="s">
        <v>807</v>
      </c>
      <c r="W151" s="81">
        <v>43615.68140046296</v>
      </c>
      <c r="X151" s="82" t="s">
        <v>1063</v>
      </c>
      <c r="Y151" s="79"/>
      <c r="Z151" s="79"/>
      <c r="AA151" s="85" t="s">
        <v>1339</v>
      </c>
      <c r="AB151" s="85" t="s">
        <v>1481</v>
      </c>
      <c r="AC151" s="79" t="b">
        <v>0</v>
      </c>
      <c r="AD151" s="79">
        <v>0</v>
      </c>
      <c r="AE151" s="85" t="s">
        <v>1526</v>
      </c>
      <c r="AF151" s="79" t="b">
        <v>0</v>
      </c>
      <c r="AG151" s="79" t="s">
        <v>1558</v>
      </c>
      <c r="AH151" s="79"/>
      <c r="AI151" s="85" t="s">
        <v>1504</v>
      </c>
      <c r="AJ151" s="79" t="b">
        <v>0</v>
      </c>
      <c r="AK151" s="79">
        <v>0</v>
      </c>
      <c r="AL151" s="85" t="s">
        <v>1504</v>
      </c>
      <c r="AM151" s="79" t="s">
        <v>1564</v>
      </c>
      <c r="AN151" s="79" t="b">
        <v>0</v>
      </c>
      <c r="AO151" s="85" t="s">
        <v>1481</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4</v>
      </c>
      <c r="BK151" s="49">
        <v>100</v>
      </c>
      <c r="BL151" s="48">
        <v>4</v>
      </c>
    </row>
    <row r="152" spans="1:64" ht="15">
      <c r="A152" s="64" t="s">
        <v>272</v>
      </c>
      <c r="B152" s="64" t="s">
        <v>268</v>
      </c>
      <c r="C152" s="65"/>
      <c r="D152" s="66"/>
      <c r="E152" s="67"/>
      <c r="F152" s="68"/>
      <c r="G152" s="65"/>
      <c r="H152" s="69"/>
      <c r="I152" s="70"/>
      <c r="J152" s="70"/>
      <c r="K152" s="34" t="s">
        <v>66</v>
      </c>
      <c r="L152" s="77">
        <v>205</v>
      </c>
      <c r="M152" s="77"/>
      <c r="N152" s="72"/>
      <c r="O152" s="79" t="s">
        <v>350</v>
      </c>
      <c r="P152" s="81">
        <v>43616.95650462963</v>
      </c>
      <c r="Q152" s="79" t="s">
        <v>472</v>
      </c>
      <c r="R152" s="79"/>
      <c r="S152" s="79"/>
      <c r="T152" s="79"/>
      <c r="U152" s="79"/>
      <c r="V152" s="82" t="s">
        <v>898</v>
      </c>
      <c r="W152" s="81">
        <v>43616.95650462963</v>
      </c>
      <c r="X152" s="82" t="s">
        <v>1064</v>
      </c>
      <c r="Y152" s="79"/>
      <c r="Z152" s="79"/>
      <c r="AA152" s="85" t="s">
        <v>1340</v>
      </c>
      <c r="AB152" s="85" t="s">
        <v>1341</v>
      </c>
      <c r="AC152" s="79" t="b">
        <v>0</v>
      </c>
      <c r="AD152" s="79">
        <v>1</v>
      </c>
      <c r="AE152" s="85" t="s">
        <v>1505</v>
      </c>
      <c r="AF152" s="79" t="b">
        <v>0</v>
      </c>
      <c r="AG152" s="79" t="s">
        <v>1553</v>
      </c>
      <c r="AH152" s="79"/>
      <c r="AI152" s="85" t="s">
        <v>1504</v>
      </c>
      <c r="AJ152" s="79" t="b">
        <v>0</v>
      </c>
      <c r="AK152" s="79">
        <v>0</v>
      </c>
      <c r="AL152" s="85" t="s">
        <v>1504</v>
      </c>
      <c r="AM152" s="79" t="s">
        <v>1566</v>
      </c>
      <c r="AN152" s="79" t="b">
        <v>0</v>
      </c>
      <c r="AO152" s="85" t="s">
        <v>1341</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1</v>
      </c>
      <c r="BE152" s="49">
        <v>5.882352941176471</v>
      </c>
      <c r="BF152" s="48">
        <v>0</v>
      </c>
      <c r="BG152" s="49">
        <v>0</v>
      </c>
      <c r="BH152" s="48">
        <v>0</v>
      </c>
      <c r="BI152" s="49">
        <v>0</v>
      </c>
      <c r="BJ152" s="48">
        <v>16</v>
      </c>
      <c r="BK152" s="49">
        <v>94.11764705882354</v>
      </c>
      <c r="BL152" s="48">
        <v>17</v>
      </c>
    </row>
    <row r="153" spans="1:64" ht="15">
      <c r="A153" s="64" t="s">
        <v>268</v>
      </c>
      <c r="B153" s="64" t="s">
        <v>272</v>
      </c>
      <c r="C153" s="65"/>
      <c r="D153" s="66"/>
      <c r="E153" s="67"/>
      <c r="F153" s="68"/>
      <c r="G153" s="65"/>
      <c r="H153" s="69"/>
      <c r="I153" s="70"/>
      <c r="J153" s="70"/>
      <c r="K153" s="34" t="s">
        <v>66</v>
      </c>
      <c r="L153" s="77">
        <v>206</v>
      </c>
      <c r="M153" s="77"/>
      <c r="N153" s="72"/>
      <c r="O153" s="79" t="s">
        <v>350</v>
      </c>
      <c r="P153" s="81">
        <v>43615.735127314816</v>
      </c>
      <c r="Q153" s="79" t="s">
        <v>473</v>
      </c>
      <c r="R153" s="79"/>
      <c r="S153" s="79"/>
      <c r="T153" s="79"/>
      <c r="U153" s="79"/>
      <c r="V153" s="82" t="s">
        <v>894</v>
      </c>
      <c r="W153" s="81">
        <v>43615.735127314816</v>
      </c>
      <c r="X153" s="82" t="s">
        <v>1065</v>
      </c>
      <c r="Y153" s="79"/>
      <c r="Z153" s="79"/>
      <c r="AA153" s="85" t="s">
        <v>1341</v>
      </c>
      <c r="AB153" s="85" t="s">
        <v>1482</v>
      </c>
      <c r="AC153" s="79" t="b">
        <v>0</v>
      </c>
      <c r="AD153" s="79">
        <v>1</v>
      </c>
      <c r="AE153" s="85" t="s">
        <v>1527</v>
      </c>
      <c r="AF153" s="79" t="b">
        <v>0</v>
      </c>
      <c r="AG153" s="79" t="s">
        <v>1553</v>
      </c>
      <c r="AH153" s="79"/>
      <c r="AI153" s="85" t="s">
        <v>1504</v>
      </c>
      <c r="AJ153" s="79" t="b">
        <v>0</v>
      </c>
      <c r="AK153" s="79">
        <v>0</v>
      </c>
      <c r="AL153" s="85" t="s">
        <v>1504</v>
      </c>
      <c r="AM153" s="79" t="s">
        <v>1564</v>
      </c>
      <c r="AN153" s="79" t="b">
        <v>0</v>
      </c>
      <c r="AO153" s="85" t="s">
        <v>1482</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12.5</v>
      </c>
      <c r="BF153" s="48">
        <v>0</v>
      </c>
      <c r="BG153" s="49">
        <v>0</v>
      </c>
      <c r="BH153" s="48">
        <v>0</v>
      </c>
      <c r="BI153" s="49">
        <v>0</v>
      </c>
      <c r="BJ153" s="48">
        <v>7</v>
      </c>
      <c r="BK153" s="49">
        <v>87.5</v>
      </c>
      <c r="BL153" s="48">
        <v>8</v>
      </c>
    </row>
    <row r="154" spans="1:64" ht="15">
      <c r="A154" s="64" t="s">
        <v>268</v>
      </c>
      <c r="B154" s="64" t="s">
        <v>332</v>
      </c>
      <c r="C154" s="65"/>
      <c r="D154" s="66"/>
      <c r="E154" s="67"/>
      <c r="F154" s="68"/>
      <c r="G154" s="65"/>
      <c r="H154" s="69"/>
      <c r="I154" s="70"/>
      <c r="J154" s="70"/>
      <c r="K154" s="34" t="s">
        <v>65</v>
      </c>
      <c r="L154" s="77">
        <v>207</v>
      </c>
      <c r="M154" s="77"/>
      <c r="N154" s="72"/>
      <c r="O154" s="79" t="s">
        <v>349</v>
      </c>
      <c r="P154" s="81">
        <v>43615.74407407407</v>
      </c>
      <c r="Q154" s="79" t="s">
        <v>474</v>
      </c>
      <c r="R154" s="79"/>
      <c r="S154" s="79"/>
      <c r="T154" s="79"/>
      <c r="U154" s="79"/>
      <c r="V154" s="82" t="s">
        <v>894</v>
      </c>
      <c r="W154" s="81">
        <v>43615.74407407407</v>
      </c>
      <c r="X154" s="82" t="s">
        <v>1066</v>
      </c>
      <c r="Y154" s="79"/>
      <c r="Z154" s="79"/>
      <c r="AA154" s="85" t="s">
        <v>1342</v>
      </c>
      <c r="AB154" s="85" t="s">
        <v>1483</v>
      </c>
      <c r="AC154" s="79" t="b">
        <v>0</v>
      </c>
      <c r="AD154" s="79">
        <v>1</v>
      </c>
      <c r="AE154" s="85" t="s">
        <v>1528</v>
      </c>
      <c r="AF154" s="79" t="b">
        <v>0</v>
      </c>
      <c r="AG154" s="79" t="s">
        <v>1553</v>
      </c>
      <c r="AH154" s="79"/>
      <c r="AI154" s="85" t="s">
        <v>1504</v>
      </c>
      <c r="AJ154" s="79" t="b">
        <v>0</v>
      </c>
      <c r="AK154" s="79">
        <v>0</v>
      </c>
      <c r="AL154" s="85" t="s">
        <v>1504</v>
      </c>
      <c r="AM154" s="79" t="s">
        <v>1564</v>
      </c>
      <c r="AN154" s="79" t="b">
        <v>0</v>
      </c>
      <c r="AO154" s="85" t="s">
        <v>1483</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273</v>
      </c>
      <c r="B155" s="64" t="s">
        <v>268</v>
      </c>
      <c r="C155" s="65"/>
      <c r="D155" s="66"/>
      <c r="E155" s="67"/>
      <c r="F155" s="68"/>
      <c r="G155" s="65"/>
      <c r="H155" s="69"/>
      <c r="I155" s="70"/>
      <c r="J155" s="70"/>
      <c r="K155" s="34" t="s">
        <v>66</v>
      </c>
      <c r="L155" s="77">
        <v>209</v>
      </c>
      <c r="M155" s="77"/>
      <c r="N155" s="72"/>
      <c r="O155" s="79" t="s">
        <v>350</v>
      </c>
      <c r="P155" s="81">
        <v>43615.7896412037</v>
      </c>
      <c r="Q155" s="79" t="s">
        <v>475</v>
      </c>
      <c r="R155" s="79"/>
      <c r="S155" s="79"/>
      <c r="T155" s="79"/>
      <c r="U155" s="79"/>
      <c r="V155" s="82" t="s">
        <v>899</v>
      </c>
      <c r="W155" s="81">
        <v>43615.7896412037</v>
      </c>
      <c r="X155" s="82" t="s">
        <v>1067</v>
      </c>
      <c r="Y155" s="79"/>
      <c r="Z155" s="79"/>
      <c r="AA155" s="85" t="s">
        <v>1343</v>
      </c>
      <c r="AB155" s="85" t="s">
        <v>1344</v>
      </c>
      <c r="AC155" s="79" t="b">
        <v>0</v>
      </c>
      <c r="AD155" s="79">
        <v>4</v>
      </c>
      <c r="AE155" s="85" t="s">
        <v>1505</v>
      </c>
      <c r="AF155" s="79" t="b">
        <v>0</v>
      </c>
      <c r="AG155" s="79" t="s">
        <v>1553</v>
      </c>
      <c r="AH155" s="79"/>
      <c r="AI155" s="85" t="s">
        <v>1504</v>
      </c>
      <c r="AJ155" s="79" t="b">
        <v>0</v>
      </c>
      <c r="AK155" s="79">
        <v>0</v>
      </c>
      <c r="AL155" s="85" t="s">
        <v>1504</v>
      </c>
      <c r="AM155" s="79" t="s">
        <v>1564</v>
      </c>
      <c r="AN155" s="79" t="b">
        <v>0</v>
      </c>
      <c r="AO155" s="85" t="s">
        <v>1344</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5</v>
      </c>
      <c r="BE155" s="49">
        <v>20</v>
      </c>
      <c r="BF155" s="48">
        <v>0</v>
      </c>
      <c r="BG155" s="49">
        <v>0</v>
      </c>
      <c r="BH155" s="48">
        <v>0</v>
      </c>
      <c r="BI155" s="49">
        <v>0</v>
      </c>
      <c r="BJ155" s="48">
        <v>20</v>
      </c>
      <c r="BK155" s="49">
        <v>80</v>
      </c>
      <c r="BL155" s="48">
        <v>25</v>
      </c>
    </row>
    <row r="156" spans="1:64" ht="15">
      <c r="A156" s="64" t="s">
        <v>268</v>
      </c>
      <c r="B156" s="64" t="s">
        <v>273</v>
      </c>
      <c r="C156" s="65"/>
      <c r="D156" s="66"/>
      <c r="E156" s="67"/>
      <c r="F156" s="68"/>
      <c r="G156" s="65"/>
      <c r="H156" s="69"/>
      <c r="I156" s="70"/>
      <c r="J156" s="70"/>
      <c r="K156" s="34" t="s">
        <v>66</v>
      </c>
      <c r="L156" s="77">
        <v>210</v>
      </c>
      <c r="M156" s="77"/>
      <c r="N156" s="72"/>
      <c r="O156" s="79" t="s">
        <v>350</v>
      </c>
      <c r="P156" s="81">
        <v>43615.745625</v>
      </c>
      <c r="Q156" s="79" t="s">
        <v>476</v>
      </c>
      <c r="R156" s="79"/>
      <c r="S156" s="79"/>
      <c r="T156" s="79"/>
      <c r="U156" s="79"/>
      <c r="V156" s="82" t="s">
        <v>894</v>
      </c>
      <c r="W156" s="81">
        <v>43615.745625</v>
      </c>
      <c r="X156" s="82" t="s">
        <v>1068</v>
      </c>
      <c r="Y156" s="79"/>
      <c r="Z156" s="79"/>
      <c r="AA156" s="85" t="s">
        <v>1344</v>
      </c>
      <c r="AB156" s="85" t="s">
        <v>1484</v>
      </c>
      <c r="AC156" s="79" t="b">
        <v>0</v>
      </c>
      <c r="AD156" s="79">
        <v>0</v>
      </c>
      <c r="AE156" s="85" t="s">
        <v>1529</v>
      </c>
      <c r="AF156" s="79" t="b">
        <v>0</v>
      </c>
      <c r="AG156" s="79" t="s">
        <v>1553</v>
      </c>
      <c r="AH156" s="79"/>
      <c r="AI156" s="85" t="s">
        <v>1504</v>
      </c>
      <c r="AJ156" s="79" t="b">
        <v>0</v>
      </c>
      <c r="AK156" s="79">
        <v>0</v>
      </c>
      <c r="AL156" s="85" t="s">
        <v>1504</v>
      </c>
      <c r="AM156" s="79" t="s">
        <v>1576</v>
      </c>
      <c r="AN156" s="79" t="b">
        <v>0</v>
      </c>
      <c r="AO156" s="85" t="s">
        <v>1484</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1</v>
      </c>
      <c r="BE156" s="49">
        <v>12.5</v>
      </c>
      <c r="BF156" s="48">
        <v>0</v>
      </c>
      <c r="BG156" s="49">
        <v>0</v>
      </c>
      <c r="BH156" s="48">
        <v>0</v>
      </c>
      <c r="BI156" s="49">
        <v>0</v>
      </c>
      <c r="BJ156" s="48">
        <v>7</v>
      </c>
      <c r="BK156" s="49">
        <v>87.5</v>
      </c>
      <c r="BL156" s="48">
        <v>8</v>
      </c>
    </row>
    <row r="157" spans="1:64" ht="15">
      <c r="A157" s="64" t="s">
        <v>274</v>
      </c>
      <c r="B157" s="64" t="s">
        <v>274</v>
      </c>
      <c r="C157" s="65"/>
      <c r="D157" s="66"/>
      <c r="E157" s="67"/>
      <c r="F157" s="68"/>
      <c r="G157" s="65"/>
      <c r="H157" s="69"/>
      <c r="I157" s="70"/>
      <c r="J157" s="70"/>
      <c r="K157" s="34" t="s">
        <v>65</v>
      </c>
      <c r="L157" s="77">
        <v>211</v>
      </c>
      <c r="M157" s="77"/>
      <c r="N157" s="72"/>
      <c r="O157" s="79" t="s">
        <v>176</v>
      </c>
      <c r="P157" s="81">
        <v>43614.64263888889</v>
      </c>
      <c r="Q157" s="79" t="s">
        <v>477</v>
      </c>
      <c r="R157" s="79"/>
      <c r="S157" s="79"/>
      <c r="T157" s="79" t="s">
        <v>756</v>
      </c>
      <c r="U157" s="79"/>
      <c r="V157" s="82" t="s">
        <v>900</v>
      </c>
      <c r="W157" s="81">
        <v>43614.64263888889</v>
      </c>
      <c r="X157" s="82" t="s">
        <v>1069</v>
      </c>
      <c r="Y157" s="79"/>
      <c r="Z157" s="79"/>
      <c r="AA157" s="85" t="s">
        <v>1345</v>
      </c>
      <c r="AB157" s="85" t="s">
        <v>1485</v>
      </c>
      <c r="AC157" s="79" t="b">
        <v>0</v>
      </c>
      <c r="AD157" s="79">
        <v>1</v>
      </c>
      <c r="AE157" s="85" t="s">
        <v>1530</v>
      </c>
      <c r="AF157" s="79" t="b">
        <v>0</v>
      </c>
      <c r="AG157" s="79" t="s">
        <v>1553</v>
      </c>
      <c r="AH157" s="79"/>
      <c r="AI157" s="85" t="s">
        <v>1504</v>
      </c>
      <c r="AJ157" s="79" t="b">
        <v>0</v>
      </c>
      <c r="AK157" s="79">
        <v>1</v>
      </c>
      <c r="AL157" s="85" t="s">
        <v>1504</v>
      </c>
      <c r="AM157" s="79" t="s">
        <v>1567</v>
      </c>
      <c r="AN157" s="79" t="b">
        <v>0</v>
      </c>
      <c r="AO157" s="85" t="s">
        <v>1485</v>
      </c>
      <c r="AP157" s="79" t="s">
        <v>1582</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3</v>
      </c>
      <c r="BE157" s="49">
        <v>7.5</v>
      </c>
      <c r="BF157" s="48">
        <v>2</v>
      </c>
      <c r="BG157" s="49">
        <v>5</v>
      </c>
      <c r="BH157" s="48">
        <v>0</v>
      </c>
      <c r="BI157" s="49">
        <v>0</v>
      </c>
      <c r="BJ157" s="48">
        <v>35</v>
      </c>
      <c r="BK157" s="49">
        <v>87.5</v>
      </c>
      <c r="BL157" s="48">
        <v>40</v>
      </c>
    </row>
    <row r="158" spans="1:64" ht="15">
      <c r="A158" s="64" t="s">
        <v>268</v>
      </c>
      <c r="B158" s="64" t="s">
        <v>274</v>
      </c>
      <c r="C158" s="65"/>
      <c r="D158" s="66"/>
      <c r="E158" s="67"/>
      <c r="F158" s="68"/>
      <c r="G158" s="65"/>
      <c r="H158" s="69"/>
      <c r="I158" s="70"/>
      <c r="J158" s="70"/>
      <c r="K158" s="34" t="s">
        <v>65</v>
      </c>
      <c r="L158" s="77">
        <v>212</v>
      </c>
      <c r="M158" s="77"/>
      <c r="N158" s="72"/>
      <c r="O158" s="79" t="s">
        <v>349</v>
      </c>
      <c r="P158" s="81">
        <v>43615.74760416667</v>
      </c>
      <c r="Q158" s="79" t="s">
        <v>478</v>
      </c>
      <c r="R158" s="79"/>
      <c r="S158" s="79"/>
      <c r="T158" s="79"/>
      <c r="U158" s="79"/>
      <c r="V158" s="82" t="s">
        <v>894</v>
      </c>
      <c r="W158" s="81">
        <v>43615.74760416667</v>
      </c>
      <c r="X158" s="82" t="s">
        <v>1070</v>
      </c>
      <c r="Y158" s="79"/>
      <c r="Z158" s="79"/>
      <c r="AA158" s="85" t="s">
        <v>1346</v>
      </c>
      <c r="AB158" s="79"/>
      <c r="AC158" s="79" t="b">
        <v>0</v>
      </c>
      <c r="AD158" s="79">
        <v>0</v>
      </c>
      <c r="AE158" s="85" t="s">
        <v>1504</v>
      </c>
      <c r="AF158" s="79" t="b">
        <v>0</v>
      </c>
      <c r="AG158" s="79" t="s">
        <v>1553</v>
      </c>
      <c r="AH158" s="79"/>
      <c r="AI158" s="85" t="s">
        <v>1504</v>
      </c>
      <c r="AJ158" s="79" t="b">
        <v>0</v>
      </c>
      <c r="AK158" s="79">
        <v>1</v>
      </c>
      <c r="AL158" s="85" t="s">
        <v>1345</v>
      </c>
      <c r="AM158" s="79" t="s">
        <v>1576</v>
      </c>
      <c r="AN158" s="79" t="b">
        <v>0</v>
      </c>
      <c r="AO158" s="85" t="s">
        <v>1345</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3</v>
      </c>
      <c r="BE158" s="49">
        <v>15</v>
      </c>
      <c r="BF158" s="48">
        <v>1</v>
      </c>
      <c r="BG158" s="49">
        <v>5</v>
      </c>
      <c r="BH158" s="48">
        <v>0</v>
      </c>
      <c r="BI158" s="49">
        <v>0</v>
      </c>
      <c r="BJ158" s="48">
        <v>16</v>
      </c>
      <c r="BK158" s="49">
        <v>80</v>
      </c>
      <c r="BL158" s="48">
        <v>20</v>
      </c>
    </row>
    <row r="159" spans="1:64" ht="15">
      <c r="A159" s="64" t="s">
        <v>275</v>
      </c>
      <c r="B159" s="64" t="s">
        <v>275</v>
      </c>
      <c r="C159" s="65"/>
      <c r="D159" s="66"/>
      <c r="E159" s="67"/>
      <c r="F159" s="68"/>
      <c r="G159" s="65"/>
      <c r="H159" s="69"/>
      <c r="I159" s="70"/>
      <c r="J159" s="70"/>
      <c r="K159" s="34" t="s">
        <v>65</v>
      </c>
      <c r="L159" s="77">
        <v>213</v>
      </c>
      <c r="M159" s="77"/>
      <c r="N159" s="72"/>
      <c r="O159" s="79" t="s">
        <v>176</v>
      </c>
      <c r="P159" s="81">
        <v>43615.584756944445</v>
      </c>
      <c r="Q159" s="79" t="s">
        <v>479</v>
      </c>
      <c r="R159" s="82" t="s">
        <v>642</v>
      </c>
      <c r="S159" s="79" t="s">
        <v>696</v>
      </c>
      <c r="T159" s="79" t="s">
        <v>757</v>
      </c>
      <c r="U159" s="79"/>
      <c r="V159" s="82" t="s">
        <v>901</v>
      </c>
      <c r="W159" s="81">
        <v>43615.584756944445</v>
      </c>
      <c r="X159" s="82" t="s">
        <v>1071</v>
      </c>
      <c r="Y159" s="79"/>
      <c r="Z159" s="79"/>
      <c r="AA159" s="85" t="s">
        <v>1347</v>
      </c>
      <c r="AB159" s="79"/>
      <c r="AC159" s="79" t="b">
        <v>0</v>
      </c>
      <c r="AD159" s="79">
        <v>2</v>
      </c>
      <c r="AE159" s="85" t="s">
        <v>1504</v>
      </c>
      <c r="AF159" s="79" t="b">
        <v>0</v>
      </c>
      <c r="AG159" s="79" t="s">
        <v>1553</v>
      </c>
      <c r="AH159" s="79"/>
      <c r="AI159" s="85" t="s">
        <v>1504</v>
      </c>
      <c r="AJ159" s="79" t="b">
        <v>0</v>
      </c>
      <c r="AK159" s="79">
        <v>1</v>
      </c>
      <c r="AL159" s="85" t="s">
        <v>1504</v>
      </c>
      <c r="AM159" s="79" t="s">
        <v>1577</v>
      </c>
      <c r="AN159" s="79" t="b">
        <v>0</v>
      </c>
      <c r="AO159" s="85" t="s">
        <v>1347</v>
      </c>
      <c r="AP159" s="79" t="s">
        <v>1582</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11</v>
      </c>
      <c r="BK159" s="49">
        <v>100</v>
      </c>
      <c r="BL159" s="48">
        <v>11</v>
      </c>
    </row>
    <row r="160" spans="1:64" ht="15">
      <c r="A160" s="64" t="s">
        <v>275</v>
      </c>
      <c r="B160" s="64" t="s">
        <v>268</v>
      </c>
      <c r="C160" s="65"/>
      <c r="D160" s="66"/>
      <c r="E160" s="67"/>
      <c r="F160" s="68"/>
      <c r="G160" s="65"/>
      <c r="H160" s="69"/>
      <c r="I160" s="70"/>
      <c r="J160" s="70"/>
      <c r="K160" s="34" t="s">
        <v>66</v>
      </c>
      <c r="L160" s="77">
        <v>214</v>
      </c>
      <c r="M160" s="77"/>
      <c r="N160" s="72"/>
      <c r="O160" s="79" t="s">
        <v>350</v>
      </c>
      <c r="P160" s="81">
        <v>43616.58372685185</v>
      </c>
      <c r="Q160" s="79" t="s">
        <v>480</v>
      </c>
      <c r="R160" s="79"/>
      <c r="S160" s="79"/>
      <c r="T160" s="79" t="s">
        <v>758</v>
      </c>
      <c r="U160" s="79"/>
      <c r="V160" s="82" t="s">
        <v>901</v>
      </c>
      <c r="W160" s="81">
        <v>43616.58372685185</v>
      </c>
      <c r="X160" s="82" t="s">
        <v>1072</v>
      </c>
      <c r="Y160" s="79"/>
      <c r="Z160" s="79"/>
      <c r="AA160" s="85" t="s">
        <v>1348</v>
      </c>
      <c r="AB160" s="85" t="s">
        <v>1350</v>
      </c>
      <c r="AC160" s="79" t="b">
        <v>0</v>
      </c>
      <c r="AD160" s="79">
        <v>1</v>
      </c>
      <c r="AE160" s="85" t="s">
        <v>1505</v>
      </c>
      <c r="AF160" s="79" t="b">
        <v>0</v>
      </c>
      <c r="AG160" s="79" t="s">
        <v>1553</v>
      </c>
      <c r="AH160" s="79"/>
      <c r="AI160" s="85" t="s">
        <v>1504</v>
      </c>
      <c r="AJ160" s="79" t="b">
        <v>0</v>
      </c>
      <c r="AK160" s="79">
        <v>0</v>
      </c>
      <c r="AL160" s="85" t="s">
        <v>1504</v>
      </c>
      <c r="AM160" s="79" t="s">
        <v>1566</v>
      </c>
      <c r="AN160" s="79" t="b">
        <v>0</v>
      </c>
      <c r="AO160" s="85" t="s">
        <v>1350</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2</v>
      </c>
      <c r="BE160" s="49">
        <v>10.526315789473685</v>
      </c>
      <c r="BF160" s="48">
        <v>0</v>
      </c>
      <c r="BG160" s="49">
        <v>0</v>
      </c>
      <c r="BH160" s="48">
        <v>0</v>
      </c>
      <c r="BI160" s="49">
        <v>0</v>
      </c>
      <c r="BJ160" s="48">
        <v>17</v>
      </c>
      <c r="BK160" s="49">
        <v>89.47368421052632</v>
      </c>
      <c r="BL160" s="48">
        <v>19</v>
      </c>
    </row>
    <row r="161" spans="1:64" ht="15">
      <c r="A161" s="64" t="s">
        <v>268</v>
      </c>
      <c r="B161" s="64" t="s">
        <v>275</v>
      </c>
      <c r="C161" s="65"/>
      <c r="D161" s="66"/>
      <c r="E161" s="67"/>
      <c r="F161" s="68"/>
      <c r="G161" s="65"/>
      <c r="H161" s="69"/>
      <c r="I161" s="70"/>
      <c r="J161" s="70"/>
      <c r="K161" s="34" t="s">
        <v>66</v>
      </c>
      <c r="L161" s="77">
        <v>215</v>
      </c>
      <c r="M161" s="77"/>
      <c r="N161" s="72"/>
      <c r="O161" s="79" t="s">
        <v>349</v>
      </c>
      <c r="P161" s="81">
        <v>43615.68200231482</v>
      </c>
      <c r="Q161" s="79" t="s">
        <v>481</v>
      </c>
      <c r="R161" s="82" t="s">
        <v>642</v>
      </c>
      <c r="S161" s="79" t="s">
        <v>696</v>
      </c>
      <c r="T161" s="79" t="s">
        <v>757</v>
      </c>
      <c r="U161" s="79"/>
      <c r="V161" s="82" t="s">
        <v>894</v>
      </c>
      <c r="W161" s="81">
        <v>43615.68200231482</v>
      </c>
      <c r="X161" s="82" t="s">
        <v>1073</v>
      </c>
      <c r="Y161" s="79"/>
      <c r="Z161" s="79"/>
      <c r="AA161" s="85" t="s">
        <v>1349</v>
      </c>
      <c r="AB161" s="79"/>
      <c r="AC161" s="79" t="b">
        <v>0</v>
      </c>
      <c r="AD161" s="79">
        <v>0</v>
      </c>
      <c r="AE161" s="85" t="s">
        <v>1504</v>
      </c>
      <c r="AF161" s="79" t="b">
        <v>0</v>
      </c>
      <c r="AG161" s="79" t="s">
        <v>1553</v>
      </c>
      <c r="AH161" s="79"/>
      <c r="AI161" s="85" t="s">
        <v>1504</v>
      </c>
      <c r="AJ161" s="79" t="b">
        <v>0</v>
      </c>
      <c r="AK161" s="79">
        <v>1</v>
      </c>
      <c r="AL161" s="85" t="s">
        <v>1347</v>
      </c>
      <c r="AM161" s="79" t="s">
        <v>1564</v>
      </c>
      <c r="AN161" s="79" t="b">
        <v>0</v>
      </c>
      <c r="AO161" s="85" t="s">
        <v>1347</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13</v>
      </c>
      <c r="BK161" s="49">
        <v>100</v>
      </c>
      <c r="BL161" s="48">
        <v>13</v>
      </c>
    </row>
    <row r="162" spans="1:64" ht="15">
      <c r="A162" s="64" t="s">
        <v>268</v>
      </c>
      <c r="B162" s="64" t="s">
        <v>275</v>
      </c>
      <c r="C162" s="65"/>
      <c r="D162" s="66"/>
      <c r="E162" s="67"/>
      <c r="F162" s="68"/>
      <c r="G162" s="65"/>
      <c r="H162" s="69"/>
      <c r="I162" s="70"/>
      <c r="J162" s="70"/>
      <c r="K162" s="34" t="s">
        <v>66</v>
      </c>
      <c r="L162" s="77">
        <v>216</v>
      </c>
      <c r="M162" s="77"/>
      <c r="N162" s="72"/>
      <c r="O162" s="79" t="s">
        <v>350</v>
      </c>
      <c r="P162" s="81">
        <v>43616.542395833334</v>
      </c>
      <c r="Q162" s="79" t="s">
        <v>482</v>
      </c>
      <c r="R162" s="79"/>
      <c r="S162" s="79"/>
      <c r="T162" s="79" t="s">
        <v>758</v>
      </c>
      <c r="U162" s="82" t="s">
        <v>808</v>
      </c>
      <c r="V162" s="82" t="s">
        <v>808</v>
      </c>
      <c r="W162" s="81">
        <v>43616.542395833334</v>
      </c>
      <c r="X162" s="82" t="s">
        <v>1074</v>
      </c>
      <c r="Y162" s="79"/>
      <c r="Z162" s="79"/>
      <c r="AA162" s="85" t="s">
        <v>1350</v>
      </c>
      <c r="AB162" s="85" t="s">
        <v>1486</v>
      </c>
      <c r="AC162" s="79" t="b">
        <v>0</v>
      </c>
      <c r="AD162" s="79">
        <v>1</v>
      </c>
      <c r="AE162" s="85" t="s">
        <v>1531</v>
      </c>
      <c r="AF162" s="79" t="b">
        <v>0</v>
      </c>
      <c r="AG162" s="79" t="s">
        <v>1553</v>
      </c>
      <c r="AH162" s="79"/>
      <c r="AI162" s="85" t="s">
        <v>1504</v>
      </c>
      <c r="AJ162" s="79" t="b">
        <v>0</v>
      </c>
      <c r="AK162" s="79">
        <v>0</v>
      </c>
      <c r="AL162" s="85" t="s">
        <v>1504</v>
      </c>
      <c r="AM162" s="79" t="s">
        <v>1564</v>
      </c>
      <c r="AN162" s="79" t="b">
        <v>0</v>
      </c>
      <c r="AO162" s="85" t="s">
        <v>1486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1</v>
      </c>
      <c r="BE162" s="49">
        <v>5</v>
      </c>
      <c r="BF162" s="48">
        <v>0</v>
      </c>
      <c r="BG162" s="49">
        <v>0</v>
      </c>
      <c r="BH162" s="48">
        <v>0</v>
      </c>
      <c r="BI162" s="49">
        <v>0</v>
      </c>
      <c r="BJ162" s="48">
        <v>19</v>
      </c>
      <c r="BK162" s="49">
        <v>95</v>
      </c>
      <c r="BL162" s="48">
        <v>20</v>
      </c>
    </row>
    <row r="163" spans="1:64" ht="15">
      <c r="A163" s="64" t="s">
        <v>276</v>
      </c>
      <c r="B163" s="64" t="s">
        <v>334</v>
      </c>
      <c r="C163" s="65"/>
      <c r="D163" s="66"/>
      <c r="E163" s="67"/>
      <c r="F163" s="68"/>
      <c r="G163" s="65"/>
      <c r="H163" s="69"/>
      <c r="I163" s="70"/>
      <c r="J163" s="70"/>
      <c r="K163" s="34" t="s">
        <v>65</v>
      </c>
      <c r="L163" s="77">
        <v>217</v>
      </c>
      <c r="M163" s="77"/>
      <c r="N163" s="72"/>
      <c r="O163" s="79" t="s">
        <v>349</v>
      </c>
      <c r="P163" s="81">
        <v>43616.583402777775</v>
      </c>
      <c r="Q163" s="79" t="s">
        <v>483</v>
      </c>
      <c r="R163" s="79"/>
      <c r="S163" s="79"/>
      <c r="T163" s="79"/>
      <c r="U163" s="79"/>
      <c r="V163" s="82" t="s">
        <v>902</v>
      </c>
      <c r="W163" s="81">
        <v>43616.583402777775</v>
      </c>
      <c r="X163" s="82" t="s">
        <v>1075</v>
      </c>
      <c r="Y163" s="79"/>
      <c r="Z163" s="79"/>
      <c r="AA163" s="85" t="s">
        <v>1351</v>
      </c>
      <c r="AB163" s="85" t="s">
        <v>1352</v>
      </c>
      <c r="AC163" s="79" t="b">
        <v>0</v>
      </c>
      <c r="AD163" s="79">
        <v>0</v>
      </c>
      <c r="AE163" s="85" t="s">
        <v>1505</v>
      </c>
      <c r="AF163" s="79" t="b">
        <v>0</v>
      </c>
      <c r="AG163" s="79" t="s">
        <v>1553</v>
      </c>
      <c r="AH163" s="79"/>
      <c r="AI163" s="85" t="s">
        <v>1504</v>
      </c>
      <c r="AJ163" s="79" t="b">
        <v>0</v>
      </c>
      <c r="AK163" s="79">
        <v>0</v>
      </c>
      <c r="AL163" s="85" t="s">
        <v>1504</v>
      </c>
      <c r="AM163" s="79" t="s">
        <v>1565</v>
      </c>
      <c r="AN163" s="79" t="b">
        <v>0</v>
      </c>
      <c r="AO163" s="85" t="s">
        <v>1352</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268</v>
      </c>
      <c r="B164" s="64" t="s">
        <v>334</v>
      </c>
      <c r="C164" s="65"/>
      <c r="D164" s="66"/>
      <c r="E164" s="67"/>
      <c r="F164" s="68"/>
      <c r="G164" s="65"/>
      <c r="H164" s="69"/>
      <c r="I164" s="70"/>
      <c r="J164" s="70"/>
      <c r="K164" s="34" t="s">
        <v>65</v>
      </c>
      <c r="L164" s="77">
        <v>218</v>
      </c>
      <c r="M164" s="77"/>
      <c r="N164" s="72"/>
      <c r="O164" s="79" t="s">
        <v>349</v>
      </c>
      <c r="P164" s="81">
        <v>43616.555081018516</v>
      </c>
      <c r="Q164" s="79" t="s">
        <v>484</v>
      </c>
      <c r="R164" s="82" t="s">
        <v>643</v>
      </c>
      <c r="S164" s="79" t="s">
        <v>697</v>
      </c>
      <c r="T164" s="79"/>
      <c r="U164" s="79"/>
      <c r="V164" s="82" t="s">
        <v>894</v>
      </c>
      <c r="W164" s="81">
        <v>43616.555081018516</v>
      </c>
      <c r="X164" s="82" t="s">
        <v>1076</v>
      </c>
      <c r="Y164" s="79"/>
      <c r="Z164" s="79"/>
      <c r="AA164" s="85" t="s">
        <v>1352</v>
      </c>
      <c r="AB164" s="85" t="s">
        <v>1487</v>
      </c>
      <c r="AC164" s="79" t="b">
        <v>0</v>
      </c>
      <c r="AD164" s="79">
        <v>1</v>
      </c>
      <c r="AE164" s="85" t="s">
        <v>1532</v>
      </c>
      <c r="AF164" s="79" t="b">
        <v>0</v>
      </c>
      <c r="AG164" s="79" t="s">
        <v>1553</v>
      </c>
      <c r="AH164" s="79"/>
      <c r="AI164" s="85" t="s">
        <v>1504</v>
      </c>
      <c r="AJ164" s="79" t="b">
        <v>0</v>
      </c>
      <c r="AK164" s="79">
        <v>0</v>
      </c>
      <c r="AL164" s="85" t="s">
        <v>1504</v>
      </c>
      <c r="AM164" s="79" t="s">
        <v>1576</v>
      </c>
      <c r="AN164" s="79" t="b">
        <v>0</v>
      </c>
      <c r="AO164" s="85" t="s">
        <v>1487</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c r="BE164" s="49"/>
      <c r="BF164" s="48"/>
      <c r="BG164" s="49"/>
      <c r="BH164" s="48"/>
      <c r="BI164" s="49"/>
      <c r="BJ164" s="48"/>
      <c r="BK164" s="49"/>
      <c r="BL164" s="48"/>
    </row>
    <row r="165" spans="1:64" ht="15">
      <c r="A165" s="64" t="s">
        <v>277</v>
      </c>
      <c r="B165" s="64" t="s">
        <v>277</v>
      </c>
      <c r="C165" s="65"/>
      <c r="D165" s="66"/>
      <c r="E165" s="67"/>
      <c r="F165" s="68"/>
      <c r="G165" s="65"/>
      <c r="H165" s="69"/>
      <c r="I165" s="70"/>
      <c r="J165" s="70"/>
      <c r="K165" s="34" t="s">
        <v>65</v>
      </c>
      <c r="L165" s="77">
        <v>219</v>
      </c>
      <c r="M165" s="77"/>
      <c r="N165" s="72"/>
      <c r="O165" s="79" t="s">
        <v>176</v>
      </c>
      <c r="P165" s="81">
        <v>43616.554976851854</v>
      </c>
      <c r="Q165" s="79" t="s">
        <v>485</v>
      </c>
      <c r="R165" s="82" t="s">
        <v>644</v>
      </c>
      <c r="S165" s="79" t="s">
        <v>698</v>
      </c>
      <c r="T165" s="79" t="s">
        <v>343</v>
      </c>
      <c r="U165" s="82" t="s">
        <v>809</v>
      </c>
      <c r="V165" s="82" t="s">
        <v>809</v>
      </c>
      <c r="W165" s="81">
        <v>43616.554976851854</v>
      </c>
      <c r="X165" s="82" t="s">
        <v>1077</v>
      </c>
      <c r="Y165" s="79"/>
      <c r="Z165" s="79"/>
      <c r="AA165" s="85" t="s">
        <v>1353</v>
      </c>
      <c r="AB165" s="79"/>
      <c r="AC165" s="79" t="b">
        <v>0</v>
      </c>
      <c r="AD165" s="79">
        <v>9</v>
      </c>
      <c r="AE165" s="85" t="s">
        <v>1504</v>
      </c>
      <c r="AF165" s="79" t="b">
        <v>0</v>
      </c>
      <c r="AG165" s="79" t="s">
        <v>1553</v>
      </c>
      <c r="AH165" s="79"/>
      <c r="AI165" s="85" t="s">
        <v>1504</v>
      </c>
      <c r="AJ165" s="79" t="b">
        <v>0</v>
      </c>
      <c r="AK165" s="79">
        <v>6</v>
      </c>
      <c r="AL165" s="85" t="s">
        <v>1504</v>
      </c>
      <c r="AM165" s="79" t="s">
        <v>1567</v>
      </c>
      <c r="AN165" s="79" t="b">
        <v>0</v>
      </c>
      <c r="AO165" s="85" t="s">
        <v>1353</v>
      </c>
      <c r="AP165" s="79" t="s">
        <v>1582</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14</v>
      </c>
      <c r="BK165" s="49">
        <v>100</v>
      </c>
      <c r="BL165" s="48">
        <v>14</v>
      </c>
    </row>
    <row r="166" spans="1:64" ht="15">
      <c r="A166" s="64" t="s">
        <v>268</v>
      </c>
      <c r="B166" s="64" t="s">
        <v>277</v>
      </c>
      <c r="C166" s="65"/>
      <c r="D166" s="66"/>
      <c r="E166" s="67"/>
      <c r="F166" s="68"/>
      <c r="G166" s="65"/>
      <c r="H166" s="69"/>
      <c r="I166" s="70"/>
      <c r="J166" s="70"/>
      <c r="K166" s="34" t="s">
        <v>65</v>
      </c>
      <c r="L166" s="77">
        <v>220</v>
      </c>
      <c r="M166" s="77"/>
      <c r="N166" s="72"/>
      <c r="O166" s="79" t="s">
        <v>349</v>
      </c>
      <c r="P166" s="81">
        <v>43616.5793287037</v>
      </c>
      <c r="Q166" s="79" t="s">
        <v>486</v>
      </c>
      <c r="R166" s="82" t="s">
        <v>644</v>
      </c>
      <c r="S166" s="79" t="s">
        <v>698</v>
      </c>
      <c r="T166" s="79" t="s">
        <v>343</v>
      </c>
      <c r="U166" s="79"/>
      <c r="V166" s="82" t="s">
        <v>894</v>
      </c>
      <c r="W166" s="81">
        <v>43616.5793287037</v>
      </c>
      <c r="X166" s="82" t="s">
        <v>1078</v>
      </c>
      <c r="Y166" s="79"/>
      <c r="Z166" s="79"/>
      <c r="AA166" s="85" t="s">
        <v>1354</v>
      </c>
      <c r="AB166" s="79"/>
      <c r="AC166" s="79" t="b">
        <v>0</v>
      </c>
      <c r="AD166" s="79">
        <v>0</v>
      </c>
      <c r="AE166" s="85" t="s">
        <v>1504</v>
      </c>
      <c r="AF166" s="79" t="b">
        <v>0</v>
      </c>
      <c r="AG166" s="79" t="s">
        <v>1553</v>
      </c>
      <c r="AH166" s="79"/>
      <c r="AI166" s="85" t="s">
        <v>1504</v>
      </c>
      <c r="AJ166" s="79" t="b">
        <v>0</v>
      </c>
      <c r="AK166" s="79">
        <v>6</v>
      </c>
      <c r="AL166" s="85" t="s">
        <v>1353</v>
      </c>
      <c r="AM166" s="79" t="s">
        <v>1564</v>
      </c>
      <c r="AN166" s="79" t="b">
        <v>0</v>
      </c>
      <c r="AO166" s="85" t="s">
        <v>1353</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16</v>
      </c>
      <c r="BK166" s="49">
        <v>100</v>
      </c>
      <c r="BL166" s="48">
        <v>16</v>
      </c>
    </row>
    <row r="167" spans="1:64" ht="15">
      <c r="A167" s="64" t="s">
        <v>268</v>
      </c>
      <c r="B167" s="64" t="s">
        <v>335</v>
      </c>
      <c r="C167" s="65"/>
      <c r="D167" s="66"/>
      <c r="E167" s="67"/>
      <c r="F167" s="68"/>
      <c r="G167" s="65"/>
      <c r="H167" s="69"/>
      <c r="I167" s="70"/>
      <c r="J167" s="70"/>
      <c r="K167" s="34" t="s">
        <v>65</v>
      </c>
      <c r="L167" s="77">
        <v>221</v>
      </c>
      <c r="M167" s="77"/>
      <c r="N167" s="72"/>
      <c r="O167" s="79" t="s">
        <v>350</v>
      </c>
      <c r="P167" s="81">
        <v>43616.636400462965</v>
      </c>
      <c r="Q167" s="79" t="s">
        <v>487</v>
      </c>
      <c r="R167" s="82" t="s">
        <v>645</v>
      </c>
      <c r="S167" s="79" t="s">
        <v>699</v>
      </c>
      <c r="T167" s="79" t="s">
        <v>759</v>
      </c>
      <c r="U167" s="79"/>
      <c r="V167" s="82" t="s">
        <v>894</v>
      </c>
      <c r="W167" s="81">
        <v>43616.636400462965</v>
      </c>
      <c r="X167" s="82" t="s">
        <v>1079</v>
      </c>
      <c r="Y167" s="79"/>
      <c r="Z167" s="79"/>
      <c r="AA167" s="85" t="s">
        <v>1355</v>
      </c>
      <c r="AB167" s="85" t="s">
        <v>1488</v>
      </c>
      <c r="AC167" s="79" t="b">
        <v>0</v>
      </c>
      <c r="AD167" s="79">
        <v>1</v>
      </c>
      <c r="AE167" s="85" t="s">
        <v>1533</v>
      </c>
      <c r="AF167" s="79" t="b">
        <v>0</v>
      </c>
      <c r="AG167" s="79" t="s">
        <v>1553</v>
      </c>
      <c r="AH167" s="79"/>
      <c r="AI167" s="85" t="s">
        <v>1504</v>
      </c>
      <c r="AJ167" s="79" t="b">
        <v>0</v>
      </c>
      <c r="AK167" s="79">
        <v>0</v>
      </c>
      <c r="AL167" s="85" t="s">
        <v>1504</v>
      </c>
      <c r="AM167" s="79" t="s">
        <v>1564</v>
      </c>
      <c r="AN167" s="79" t="b">
        <v>0</v>
      </c>
      <c r="AO167" s="85" t="s">
        <v>1488</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v>0</v>
      </c>
      <c r="BE167" s="49">
        <v>0</v>
      </c>
      <c r="BF167" s="48">
        <v>1</v>
      </c>
      <c r="BG167" s="49">
        <v>3.225806451612903</v>
      </c>
      <c r="BH167" s="48">
        <v>0</v>
      </c>
      <c r="BI167" s="49">
        <v>0</v>
      </c>
      <c r="BJ167" s="48">
        <v>30</v>
      </c>
      <c r="BK167" s="49">
        <v>96.7741935483871</v>
      </c>
      <c r="BL167" s="48">
        <v>31</v>
      </c>
    </row>
    <row r="168" spans="1:64" ht="15">
      <c r="A168" s="64" t="s">
        <v>278</v>
      </c>
      <c r="B168" s="64" t="s">
        <v>268</v>
      </c>
      <c r="C168" s="65"/>
      <c r="D168" s="66"/>
      <c r="E168" s="67"/>
      <c r="F168" s="68"/>
      <c r="G168" s="65"/>
      <c r="H168" s="69"/>
      <c r="I168" s="70"/>
      <c r="J168" s="70"/>
      <c r="K168" s="34" t="s">
        <v>66</v>
      </c>
      <c r="L168" s="77">
        <v>222</v>
      </c>
      <c r="M168" s="77"/>
      <c r="N168" s="72"/>
      <c r="O168" s="79" t="s">
        <v>350</v>
      </c>
      <c r="P168" s="81">
        <v>43615.87809027778</v>
      </c>
      <c r="Q168" s="79" t="s">
        <v>488</v>
      </c>
      <c r="R168" s="79"/>
      <c r="S168" s="79"/>
      <c r="T168" s="79"/>
      <c r="U168" s="79"/>
      <c r="V168" s="82" t="s">
        <v>874</v>
      </c>
      <c r="W168" s="81">
        <v>43615.87809027778</v>
      </c>
      <c r="X168" s="82" t="s">
        <v>1080</v>
      </c>
      <c r="Y168" s="79"/>
      <c r="Z168" s="79"/>
      <c r="AA168" s="85" t="s">
        <v>1356</v>
      </c>
      <c r="AB168" s="79"/>
      <c r="AC168" s="79" t="b">
        <v>0</v>
      </c>
      <c r="AD168" s="79">
        <v>0</v>
      </c>
      <c r="AE168" s="85" t="s">
        <v>1505</v>
      </c>
      <c r="AF168" s="79" t="b">
        <v>0</v>
      </c>
      <c r="AG168" s="79" t="s">
        <v>1553</v>
      </c>
      <c r="AH168" s="79"/>
      <c r="AI168" s="85" t="s">
        <v>1504</v>
      </c>
      <c r="AJ168" s="79" t="b">
        <v>0</v>
      </c>
      <c r="AK168" s="79">
        <v>0</v>
      </c>
      <c r="AL168" s="85" t="s">
        <v>1504</v>
      </c>
      <c r="AM168" s="79" t="s">
        <v>1570</v>
      </c>
      <c r="AN168" s="79" t="b">
        <v>0</v>
      </c>
      <c r="AO168" s="85" t="s">
        <v>1356</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1</v>
      </c>
      <c r="BC168" s="78" t="str">
        <f>REPLACE(INDEX(GroupVertices[Group],MATCH(Edges24[[#This Row],[Vertex 2]],GroupVertices[Vertex],0)),1,1,"")</f>
        <v>1</v>
      </c>
      <c r="BD168" s="48">
        <v>2</v>
      </c>
      <c r="BE168" s="49">
        <v>5.555555555555555</v>
      </c>
      <c r="BF168" s="48">
        <v>0</v>
      </c>
      <c r="BG168" s="49">
        <v>0</v>
      </c>
      <c r="BH168" s="48">
        <v>0</v>
      </c>
      <c r="BI168" s="49">
        <v>0</v>
      </c>
      <c r="BJ168" s="48">
        <v>34</v>
      </c>
      <c r="BK168" s="49">
        <v>94.44444444444444</v>
      </c>
      <c r="BL168" s="48">
        <v>36</v>
      </c>
    </row>
    <row r="169" spans="1:64" ht="15">
      <c r="A169" s="64" t="s">
        <v>268</v>
      </c>
      <c r="B169" s="64" t="s">
        <v>278</v>
      </c>
      <c r="C169" s="65"/>
      <c r="D169" s="66"/>
      <c r="E169" s="67"/>
      <c r="F169" s="68"/>
      <c r="G169" s="65"/>
      <c r="H169" s="69"/>
      <c r="I169" s="70"/>
      <c r="J169" s="70"/>
      <c r="K169" s="34" t="s">
        <v>66</v>
      </c>
      <c r="L169" s="77">
        <v>223</v>
      </c>
      <c r="M169" s="77"/>
      <c r="N169" s="72"/>
      <c r="O169" s="79" t="s">
        <v>350</v>
      </c>
      <c r="P169" s="81">
        <v>43616.63748842593</v>
      </c>
      <c r="Q169" s="79" t="s">
        <v>489</v>
      </c>
      <c r="R169" s="82" t="s">
        <v>646</v>
      </c>
      <c r="S169" s="79" t="s">
        <v>700</v>
      </c>
      <c r="T169" s="79"/>
      <c r="U169" s="79"/>
      <c r="V169" s="82" t="s">
        <v>894</v>
      </c>
      <c r="W169" s="81">
        <v>43616.63748842593</v>
      </c>
      <c r="X169" s="82" t="s">
        <v>1081</v>
      </c>
      <c r="Y169" s="79"/>
      <c r="Z169" s="79"/>
      <c r="AA169" s="85" t="s">
        <v>1357</v>
      </c>
      <c r="AB169" s="85" t="s">
        <v>1356</v>
      </c>
      <c r="AC169" s="79" t="b">
        <v>0</v>
      </c>
      <c r="AD169" s="79">
        <v>0</v>
      </c>
      <c r="AE169" s="85" t="s">
        <v>1534</v>
      </c>
      <c r="AF169" s="79" t="b">
        <v>0</v>
      </c>
      <c r="AG169" s="79" t="s">
        <v>1553</v>
      </c>
      <c r="AH169" s="79"/>
      <c r="AI169" s="85" t="s">
        <v>1504</v>
      </c>
      <c r="AJ169" s="79" t="b">
        <v>0</v>
      </c>
      <c r="AK169" s="79">
        <v>0</v>
      </c>
      <c r="AL169" s="85" t="s">
        <v>1504</v>
      </c>
      <c r="AM169" s="79" t="s">
        <v>1576</v>
      </c>
      <c r="AN169" s="79" t="b">
        <v>0</v>
      </c>
      <c r="AO169" s="85" t="s">
        <v>1356</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1</v>
      </c>
      <c r="BC169" s="78" t="str">
        <f>REPLACE(INDEX(GroupVertices[Group],MATCH(Edges24[[#This Row],[Vertex 2]],GroupVertices[Vertex],0)),1,1,"")</f>
        <v>1</v>
      </c>
      <c r="BD169" s="48">
        <v>1</v>
      </c>
      <c r="BE169" s="49">
        <v>2.857142857142857</v>
      </c>
      <c r="BF169" s="48">
        <v>0</v>
      </c>
      <c r="BG169" s="49">
        <v>0</v>
      </c>
      <c r="BH169" s="48">
        <v>0</v>
      </c>
      <c r="BI169" s="49">
        <v>0</v>
      </c>
      <c r="BJ169" s="48">
        <v>34</v>
      </c>
      <c r="BK169" s="49">
        <v>97.14285714285714</v>
      </c>
      <c r="BL169" s="48">
        <v>35</v>
      </c>
    </row>
    <row r="170" spans="1:64" ht="15">
      <c r="A170" s="64" t="s">
        <v>268</v>
      </c>
      <c r="B170" s="64" t="s">
        <v>278</v>
      </c>
      <c r="C170" s="65"/>
      <c r="D170" s="66"/>
      <c r="E170" s="67"/>
      <c r="F170" s="68"/>
      <c r="G170" s="65"/>
      <c r="H170" s="69"/>
      <c r="I170" s="70"/>
      <c r="J170" s="70"/>
      <c r="K170" s="34" t="s">
        <v>66</v>
      </c>
      <c r="L170" s="77">
        <v>224</v>
      </c>
      <c r="M170" s="77"/>
      <c r="N170" s="72"/>
      <c r="O170" s="79" t="s">
        <v>350</v>
      </c>
      <c r="P170" s="81">
        <v>43616.63758101852</v>
      </c>
      <c r="Q170" s="79" t="s">
        <v>490</v>
      </c>
      <c r="R170" s="82" t="s">
        <v>647</v>
      </c>
      <c r="S170" s="79" t="s">
        <v>701</v>
      </c>
      <c r="T170" s="79"/>
      <c r="U170" s="79"/>
      <c r="V170" s="82" t="s">
        <v>894</v>
      </c>
      <c r="W170" s="81">
        <v>43616.63758101852</v>
      </c>
      <c r="X170" s="82" t="s">
        <v>1082</v>
      </c>
      <c r="Y170" s="79"/>
      <c r="Z170" s="79"/>
      <c r="AA170" s="85" t="s">
        <v>1358</v>
      </c>
      <c r="AB170" s="85" t="s">
        <v>1356</v>
      </c>
      <c r="AC170" s="79" t="b">
        <v>0</v>
      </c>
      <c r="AD170" s="79">
        <v>1</v>
      </c>
      <c r="AE170" s="85" t="s">
        <v>1534</v>
      </c>
      <c r="AF170" s="79" t="b">
        <v>0</v>
      </c>
      <c r="AG170" s="79" t="s">
        <v>1553</v>
      </c>
      <c r="AH170" s="79"/>
      <c r="AI170" s="85" t="s">
        <v>1504</v>
      </c>
      <c r="AJ170" s="79" t="b">
        <v>0</v>
      </c>
      <c r="AK170" s="79">
        <v>0</v>
      </c>
      <c r="AL170" s="85" t="s">
        <v>1504</v>
      </c>
      <c r="AM170" s="79" t="s">
        <v>1576</v>
      </c>
      <c r="AN170" s="79" t="b">
        <v>0</v>
      </c>
      <c r="AO170" s="85" t="s">
        <v>1356</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1</v>
      </c>
      <c r="BC170" s="78" t="str">
        <f>REPLACE(INDEX(GroupVertices[Group],MATCH(Edges24[[#This Row],[Vertex 2]],GroupVertices[Vertex],0)),1,1,"")</f>
        <v>1</v>
      </c>
      <c r="BD170" s="48">
        <v>2</v>
      </c>
      <c r="BE170" s="49">
        <v>8.333333333333334</v>
      </c>
      <c r="BF170" s="48">
        <v>0</v>
      </c>
      <c r="BG170" s="49">
        <v>0</v>
      </c>
      <c r="BH170" s="48">
        <v>0</v>
      </c>
      <c r="BI170" s="49">
        <v>0</v>
      </c>
      <c r="BJ170" s="48">
        <v>22</v>
      </c>
      <c r="BK170" s="49">
        <v>91.66666666666667</v>
      </c>
      <c r="BL170" s="48">
        <v>24</v>
      </c>
    </row>
    <row r="171" spans="1:64" ht="15">
      <c r="A171" s="64" t="s">
        <v>276</v>
      </c>
      <c r="B171" s="64" t="s">
        <v>268</v>
      </c>
      <c r="C171" s="65"/>
      <c r="D171" s="66"/>
      <c r="E171" s="67"/>
      <c r="F171" s="68"/>
      <c r="G171" s="65"/>
      <c r="H171" s="69"/>
      <c r="I171" s="70"/>
      <c r="J171" s="70"/>
      <c r="K171" s="34" t="s">
        <v>66</v>
      </c>
      <c r="L171" s="77">
        <v>228</v>
      </c>
      <c r="M171" s="77"/>
      <c r="N171" s="72"/>
      <c r="O171" s="79" t="s">
        <v>350</v>
      </c>
      <c r="P171" s="81">
        <v>43616.815833333334</v>
      </c>
      <c r="Q171" s="79" t="s">
        <v>491</v>
      </c>
      <c r="R171" s="79"/>
      <c r="S171" s="79"/>
      <c r="T171" s="79"/>
      <c r="U171" s="79"/>
      <c r="V171" s="82" t="s">
        <v>902</v>
      </c>
      <c r="W171" s="81">
        <v>43616.815833333334</v>
      </c>
      <c r="X171" s="82" t="s">
        <v>1083</v>
      </c>
      <c r="Y171" s="79"/>
      <c r="Z171" s="79"/>
      <c r="AA171" s="85" t="s">
        <v>1359</v>
      </c>
      <c r="AB171" s="85" t="s">
        <v>1360</v>
      </c>
      <c r="AC171" s="79" t="b">
        <v>0</v>
      </c>
      <c r="AD171" s="79">
        <v>0</v>
      </c>
      <c r="AE171" s="85" t="s">
        <v>1505</v>
      </c>
      <c r="AF171" s="79" t="b">
        <v>0</v>
      </c>
      <c r="AG171" s="79" t="s">
        <v>1553</v>
      </c>
      <c r="AH171" s="79"/>
      <c r="AI171" s="85" t="s">
        <v>1504</v>
      </c>
      <c r="AJ171" s="79" t="b">
        <v>0</v>
      </c>
      <c r="AK171" s="79">
        <v>0</v>
      </c>
      <c r="AL171" s="85" t="s">
        <v>1504</v>
      </c>
      <c r="AM171" s="79" t="s">
        <v>1567</v>
      </c>
      <c r="AN171" s="79" t="b">
        <v>0</v>
      </c>
      <c r="AO171" s="85" t="s">
        <v>1360</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1</v>
      </c>
      <c r="BC171" s="78" t="str">
        <f>REPLACE(INDEX(GroupVertices[Group],MATCH(Edges24[[#This Row],[Vertex 2]],GroupVertices[Vertex],0)),1,1,"")</f>
        <v>1</v>
      </c>
      <c r="BD171" s="48">
        <v>3</v>
      </c>
      <c r="BE171" s="49">
        <v>5.2631578947368425</v>
      </c>
      <c r="BF171" s="48">
        <v>0</v>
      </c>
      <c r="BG171" s="49">
        <v>0</v>
      </c>
      <c r="BH171" s="48">
        <v>0</v>
      </c>
      <c r="BI171" s="49">
        <v>0</v>
      </c>
      <c r="BJ171" s="48">
        <v>54</v>
      </c>
      <c r="BK171" s="49">
        <v>94.73684210526316</v>
      </c>
      <c r="BL171" s="48">
        <v>57</v>
      </c>
    </row>
    <row r="172" spans="1:64" ht="15">
      <c r="A172" s="64" t="s">
        <v>268</v>
      </c>
      <c r="B172" s="64" t="s">
        <v>276</v>
      </c>
      <c r="C172" s="65"/>
      <c r="D172" s="66"/>
      <c r="E172" s="67"/>
      <c r="F172" s="68"/>
      <c r="G172" s="65"/>
      <c r="H172" s="69"/>
      <c r="I172" s="70"/>
      <c r="J172" s="70"/>
      <c r="K172" s="34" t="s">
        <v>66</v>
      </c>
      <c r="L172" s="77">
        <v>230</v>
      </c>
      <c r="M172" s="77"/>
      <c r="N172" s="72"/>
      <c r="O172" s="79" t="s">
        <v>350</v>
      </c>
      <c r="P172" s="81">
        <v>43616.640023148146</v>
      </c>
      <c r="Q172" s="79" t="s">
        <v>492</v>
      </c>
      <c r="R172" s="79"/>
      <c r="S172" s="79"/>
      <c r="T172" s="79"/>
      <c r="U172" s="79"/>
      <c r="V172" s="82" t="s">
        <v>894</v>
      </c>
      <c r="W172" s="81">
        <v>43616.640023148146</v>
      </c>
      <c r="X172" s="82" t="s">
        <v>1084</v>
      </c>
      <c r="Y172" s="79"/>
      <c r="Z172" s="79"/>
      <c r="AA172" s="85" t="s">
        <v>1360</v>
      </c>
      <c r="AB172" s="85" t="s">
        <v>1351</v>
      </c>
      <c r="AC172" s="79" t="b">
        <v>0</v>
      </c>
      <c r="AD172" s="79">
        <v>1</v>
      </c>
      <c r="AE172" s="85" t="s">
        <v>1532</v>
      </c>
      <c r="AF172" s="79" t="b">
        <v>0</v>
      </c>
      <c r="AG172" s="79" t="s">
        <v>1553</v>
      </c>
      <c r="AH172" s="79"/>
      <c r="AI172" s="85" t="s">
        <v>1504</v>
      </c>
      <c r="AJ172" s="79" t="b">
        <v>0</v>
      </c>
      <c r="AK172" s="79">
        <v>0</v>
      </c>
      <c r="AL172" s="85" t="s">
        <v>1504</v>
      </c>
      <c r="AM172" s="79" t="s">
        <v>1576</v>
      </c>
      <c r="AN172" s="79" t="b">
        <v>0</v>
      </c>
      <c r="AO172" s="85" t="s">
        <v>1351</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v>
      </c>
      <c r="BC172" s="78" t="str">
        <f>REPLACE(INDEX(GroupVertices[Group],MATCH(Edges24[[#This Row],[Vertex 2]],GroupVertices[Vertex],0)),1,1,"")</f>
        <v>1</v>
      </c>
      <c r="BD172" s="48">
        <v>2</v>
      </c>
      <c r="BE172" s="49">
        <v>5.128205128205129</v>
      </c>
      <c r="BF172" s="48">
        <v>0</v>
      </c>
      <c r="BG172" s="49">
        <v>0</v>
      </c>
      <c r="BH172" s="48">
        <v>0</v>
      </c>
      <c r="BI172" s="49">
        <v>0</v>
      </c>
      <c r="BJ172" s="48">
        <v>37</v>
      </c>
      <c r="BK172" s="49">
        <v>94.87179487179488</v>
      </c>
      <c r="BL172" s="48">
        <v>39</v>
      </c>
    </row>
    <row r="173" spans="1:64" ht="15">
      <c r="A173" s="64" t="s">
        <v>268</v>
      </c>
      <c r="B173" s="64" t="s">
        <v>336</v>
      </c>
      <c r="C173" s="65"/>
      <c r="D173" s="66"/>
      <c r="E173" s="67"/>
      <c r="F173" s="68"/>
      <c r="G173" s="65"/>
      <c r="H173" s="69"/>
      <c r="I173" s="70"/>
      <c r="J173" s="70"/>
      <c r="K173" s="34" t="s">
        <v>65</v>
      </c>
      <c r="L173" s="77">
        <v>231</v>
      </c>
      <c r="M173" s="77"/>
      <c r="N173" s="72"/>
      <c r="O173" s="79" t="s">
        <v>350</v>
      </c>
      <c r="P173" s="81">
        <v>43616.724803240744</v>
      </c>
      <c r="Q173" s="79" t="s">
        <v>493</v>
      </c>
      <c r="R173" s="79"/>
      <c r="S173" s="79"/>
      <c r="T173" s="79"/>
      <c r="U173" s="79"/>
      <c r="V173" s="82" t="s">
        <v>894</v>
      </c>
      <c r="W173" s="81">
        <v>43616.724803240744</v>
      </c>
      <c r="X173" s="82" t="s">
        <v>1085</v>
      </c>
      <c r="Y173" s="79"/>
      <c r="Z173" s="79"/>
      <c r="AA173" s="85" t="s">
        <v>1361</v>
      </c>
      <c r="AB173" s="85" t="s">
        <v>1489</v>
      </c>
      <c r="AC173" s="79" t="b">
        <v>0</v>
      </c>
      <c r="AD173" s="79">
        <v>0</v>
      </c>
      <c r="AE173" s="85" t="s">
        <v>1535</v>
      </c>
      <c r="AF173" s="79" t="b">
        <v>0</v>
      </c>
      <c r="AG173" s="79" t="s">
        <v>1553</v>
      </c>
      <c r="AH173" s="79"/>
      <c r="AI173" s="85" t="s">
        <v>1504</v>
      </c>
      <c r="AJ173" s="79" t="b">
        <v>0</v>
      </c>
      <c r="AK173" s="79">
        <v>0</v>
      </c>
      <c r="AL173" s="85" t="s">
        <v>1504</v>
      </c>
      <c r="AM173" s="79" t="s">
        <v>1576</v>
      </c>
      <c r="AN173" s="79" t="b">
        <v>0</v>
      </c>
      <c r="AO173" s="85" t="s">
        <v>1489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2</v>
      </c>
      <c r="BE173" s="49">
        <v>18.181818181818183</v>
      </c>
      <c r="BF173" s="48">
        <v>0</v>
      </c>
      <c r="BG173" s="49">
        <v>0</v>
      </c>
      <c r="BH173" s="48">
        <v>0</v>
      </c>
      <c r="BI173" s="49">
        <v>0</v>
      </c>
      <c r="BJ173" s="48">
        <v>9</v>
      </c>
      <c r="BK173" s="49">
        <v>81.81818181818181</v>
      </c>
      <c r="BL173" s="48">
        <v>11</v>
      </c>
    </row>
    <row r="174" spans="1:64" ht="15">
      <c r="A174" s="64" t="s">
        <v>268</v>
      </c>
      <c r="B174" s="64" t="s">
        <v>337</v>
      </c>
      <c r="C174" s="65"/>
      <c r="D174" s="66"/>
      <c r="E174" s="67"/>
      <c r="F174" s="68"/>
      <c r="G174" s="65"/>
      <c r="H174" s="69"/>
      <c r="I174" s="70"/>
      <c r="J174" s="70"/>
      <c r="K174" s="34" t="s">
        <v>65</v>
      </c>
      <c r="L174" s="77">
        <v>232</v>
      </c>
      <c r="M174" s="77"/>
      <c r="N174" s="72"/>
      <c r="O174" s="79" t="s">
        <v>350</v>
      </c>
      <c r="P174" s="81">
        <v>43616.7277662037</v>
      </c>
      <c r="Q174" s="79" t="s">
        <v>494</v>
      </c>
      <c r="R174" s="79"/>
      <c r="S174" s="79"/>
      <c r="T174" s="79"/>
      <c r="U174" s="79"/>
      <c r="V174" s="82" t="s">
        <v>894</v>
      </c>
      <c r="W174" s="81">
        <v>43616.7277662037</v>
      </c>
      <c r="X174" s="82" t="s">
        <v>1086</v>
      </c>
      <c r="Y174" s="79"/>
      <c r="Z174" s="79"/>
      <c r="AA174" s="85" t="s">
        <v>1362</v>
      </c>
      <c r="AB174" s="85" t="s">
        <v>1490</v>
      </c>
      <c r="AC174" s="79" t="b">
        <v>0</v>
      </c>
      <c r="AD174" s="79">
        <v>1</v>
      </c>
      <c r="AE174" s="85" t="s">
        <v>1536</v>
      </c>
      <c r="AF174" s="79" t="b">
        <v>0</v>
      </c>
      <c r="AG174" s="79" t="s">
        <v>1553</v>
      </c>
      <c r="AH174" s="79"/>
      <c r="AI174" s="85" t="s">
        <v>1504</v>
      </c>
      <c r="AJ174" s="79" t="b">
        <v>0</v>
      </c>
      <c r="AK174" s="79">
        <v>0</v>
      </c>
      <c r="AL174" s="85" t="s">
        <v>1504</v>
      </c>
      <c r="AM174" s="79" t="s">
        <v>1576</v>
      </c>
      <c r="AN174" s="79" t="b">
        <v>0</v>
      </c>
      <c r="AO174" s="85" t="s">
        <v>1490</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2</v>
      </c>
      <c r="BE174" s="49">
        <v>8.695652173913043</v>
      </c>
      <c r="BF174" s="48">
        <v>0</v>
      </c>
      <c r="BG174" s="49">
        <v>0</v>
      </c>
      <c r="BH174" s="48">
        <v>0</v>
      </c>
      <c r="BI174" s="49">
        <v>0</v>
      </c>
      <c r="BJ174" s="48">
        <v>21</v>
      </c>
      <c r="BK174" s="49">
        <v>91.30434782608695</v>
      </c>
      <c r="BL174" s="48">
        <v>23</v>
      </c>
    </row>
    <row r="175" spans="1:64" ht="15">
      <c r="A175" s="64" t="s">
        <v>268</v>
      </c>
      <c r="B175" s="64" t="s">
        <v>338</v>
      </c>
      <c r="C175" s="65"/>
      <c r="D175" s="66"/>
      <c r="E175" s="67"/>
      <c r="F175" s="68"/>
      <c r="G175" s="65"/>
      <c r="H175" s="69"/>
      <c r="I175" s="70"/>
      <c r="J175" s="70"/>
      <c r="K175" s="34" t="s">
        <v>65</v>
      </c>
      <c r="L175" s="77">
        <v>233</v>
      </c>
      <c r="M175" s="77"/>
      <c r="N175" s="72"/>
      <c r="O175" s="79" t="s">
        <v>350</v>
      </c>
      <c r="P175" s="81">
        <v>43616.74290509259</v>
      </c>
      <c r="Q175" s="79" t="s">
        <v>495</v>
      </c>
      <c r="R175" s="79"/>
      <c r="S175" s="79"/>
      <c r="T175" s="79"/>
      <c r="U175" s="79"/>
      <c r="V175" s="82" t="s">
        <v>894</v>
      </c>
      <c r="W175" s="81">
        <v>43616.74290509259</v>
      </c>
      <c r="X175" s="82" t="s">
        <v>1087</v>
      </c>
      <c r="Y175" s="79"/>
      <c r="Z175" s="79"/>
      <c r="AA175" s="85" t="s">
        <v>1363</v>
      </c>
      <c r="AB175" s="85" t="s">
        <v>1491</v>
      </c>
      <c r="AC175" s="79" t="b">
        <v>0</v>
      </c>
      <c r="AD175" s="79">
        <v>1</v>
      </c>
      <c r="AE175" s="85" t="s">
        <v>1537</v>
      </c>
      <c r="AF175" s="79" t="b">
        <v>0</v>
      </c>
      <c r="AG175" s="79" t="s">
        <v>1553</v>
      </c>
      <c r="AH175" s="79"/>
      <c r="AI175" s="85" t="s">
        <v>1504</v>
      </c>
      <c r="AJ175" s="79" t="b">
        <v>0</v>
      </c>
      <c r="AK175" s="79">
        <v>0</v>
      </c>
      <c r="AL175" s="85" t="s">
        <v>1504</v>
      </c>
      <c r="AM175" s="79" t="s">
        <v>1564</v>
      </c>
      <c r="AN175" s="79" t="b">
        <v>0</v>
      </c>
      <c r="AO175" s="85" t="s">
        <v>1491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v>2</v>
      </c>
      <c r="BE175" s="49">
        <v>14.285714285714286</v>
      </c>
      <c r="BF175" s="48">
        <v>0</v>
      </c>
      <c r="BG175" s="49">
        <v>0</v>
      </c>
      <c r="BH175" s="48">
        <v>0</v>
      </c>
      <c r="BI175" s="49">
        <v>0</v>
      </c>
      <c r="BJ175" s="48">
        <v>12</v>
      </c>
      <c r="BK175" s="49">
        <v>85.71428571428571</v>
      </c>
      <c r="BL175" s="48">
        <v>14</v>
      </c>
    </row>
    <row r="176" spans="1:64" ht="15">
      <c r="A176" s="64" t="s">
        <v>268</v>
      </c>
      <c r="B176" s="64" t="s">
        <v>339</v>
      </c>
      <c r="C176" s="65"/>
      <c r="D176" s="66"/>
      <c r="E176" s="67"/>
      <c r="F176" s="68"/>
      <c r="G176" s="65"/>
      <c r="H176" s="69"/>
      <c r="I176" s="70"/>
      <c r="J176" s="70"/>
      <c r="K176" s="34" t="s">
        <v>65</v>
      </c>
      <c r="L176" s="77">
        <v>234</v>
      </c>
      <c r="M176" s="77"/>
      <c r="N176" s="72"/>
      <c r="O176" s="79" t="s">
        <v>350</v>
      </c>
      <c r="P176" s="81">
        <v>43616.74369212963</v>
      </c>
      <c r="Q176" s="79" t="s">
        <v>496</v>
      </c>
      <c r="R176" s="79"/>
      <c r="S176" s="79"/>
      <c r="T176" s="79"/>
      <c r="U176" s="79"/>
      <c r="V176" s="82" t="s">
        <v>894</v>
      </c>
      <c r="W176" s="81">
        <v>43616.74369212963</v>
      </c>
      <c r="X176" s="82" t="s">
        <v>1088</v>
      </c>
      <c r="Y176" s="79"/>
      <c r="Z176" s="79"/>
      <c r="AA176" s="85" t="s">
        <v>1364</v>
      </c>
      <c r="AB176" s="85" t="s">
        <v>1492</v>
      </c>
      <c r="AC176" s="79" t="b">
        <v>0</v>
      </c>
      <c r="AD176" s="79">
        <v>0</v>
      </c>
      <c r="AE176" s="85" t="s">
        <v>1538</v>
      </c>
      <c r="AF176" s="79" t="b">
        <v>0</v>
      </c>
      <c r="AG176" s="79" t="s">
        <v>1553</v>
      </c>
      <c r="AH176" s="79"/>
      <c r="AI176" s="85" t="s">
        <v>1504</v>
      </c>
      <c r="AJ176" s="79" t="b">
        <v>0</v>
      </c>
      <c r="AK176" s="79">
        <v>0</v>
      </c>
      <c r="AL176" s="85" t="s">
        <v>1504</v>
      </c>
      <c r="AM176" s="79" t="s">
        <v>1564</v>
      </c>
      <c r="AN176" s="79" t="b">
        <v>0</v>
      </c>
      <c r="AO176" s="85" t="s">
        <v>1492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8</v>
      </c>
      <c r="BK176" s="49">
        <v>100</v>
      </c>
      <c r="BL176" s="48">
        <v>8</v>
      </c>
    </row>
    <row r="177" spans="1:64" ht="15">
      <c r="A177" s="64" t="s">
        <v>268</v>
      </c>
      <c r="B177" s="64" t="s">
        <v>340</v>
      </c>
      <c r="C177" s="65"/>
      <c r="D177" s="66"/>
      <c r="E177" s="67"/>
      <c r="F177" s="68"/>
      <c r="G177" s="65"/>
      <c r="H177" s="69"/>
      <c r="I177" s="70"/>
      <c r="J177" s="70"/>
      <c r="K177" s="34" t="s">
        <v>65</v>
      </c>
      <c r="L177" s="77">
        <v>235</v>
      </c>
      <c r="M177" s="77"/>
      <c r="N177" s="72"/>
      <c r="O177" s="79" t="s">
        <v>350</v>
      </c>
      <c r="P177" s="81">
        <v>43616.74900462963</v>
      </c>
      <c r="Q177" s="79" t="s">
        <v>497</v>
      </c>
      <c r="R177" s="79"/>
      <c r="S177" s="79"/>
      <c r="T177" s="79"/>
      <c r="U177" s="82" t="s">
        <v>810</v>
      </c>
      <c r="V177" s="82" t="s">
        <v>810</v>
      </c>
      <c r="W177" s="81">
        <v>43616.74900462963</v>
      </c>
      <c r="X177" s="82" t="s">
        <v>1089</v>
      </c>
      <c r="Y177" s="79"/>
      <c r="Z177" s="79"/>
      <c r="AA177" s="85" t="s">
        <v>1365</v>
      </c>
      <c r="AB177" s="85" t="s">
        <v>1493</v>
      </c>
      <c r="AC177" s="79" t="b">
        <v>0</v>
      </c>
      <c r="AD177" s="79">
        <v>2</v>
      </c>
      <c r="AE177" s="85" t="s">
        <v>1539</v>
      </c>
      <c r="AF177" s="79" t="b">
        <v>0</v>
      </c>
      <c r="AG177" s="79" t="s">
        <v>1554</v>
      </c>
      <c r="AH177" s="79"/>
      <c r="AI177" s="85" t="s">
        <v>1504</v>
      </c>
      <c r="AJ177" s="79" t="b">
        <v>0</v>
      </c>
      <c r="AK177" s="79">
        <v>0</v>
      </c>
      <c r="AL177" s="85" t="s">
        <v>1504</v>
      </c>
      <c r="AM177" s="79" t="s">
        <v>1564</v>
      </c>
      <c r="AN177" s="79" t="b">
        <v>0</v>
      </c>
      <c r="AO177" s="85" t="s">
        <v>1493</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2</v>
      </c>
      <c r="BK177" s="49">
        <v>100</v>
      </c>
      <c r="BL177" s="48">
        <v>2</v>
      </c>
    </row>
    <row r="178" spans="1:64" ht="15">
      <c r="A178" s="64" t="s">
        <v>279</v>
      </c>
      <c r="B178" s="64" t="s">
        <v>279</v>
      </c>
      <c r="C178" s="65"/>
      <c r="D178" s="66"/>
      <c r="E178" s="67"/>
      <c r="F178" s="68"/>
      <c r="G178" s="65"/>
      <c r="H178" s="69"/>
      <c r="I178" s="70"/>
      <c r="J178" s="70"/>
      <c r="K178" s="34" t="s">
        <v>65</v>
      </c>
      <c r="L178" s="77">
        <v>236</v>
      </c>
      <c r="M178" s="77"/>
      <c r="N178" s="72"/>
      <c r="O178" s="79" t="s">
        <v>176</v>
      </c>
      <c r="P178" s="81">
        <v>43616.049050925925</v>
      </c>
      <c r="Q178" s="79" t="s">
        <v>498</v>
      </c>
      <c r="R178" s="82" t="s">
        <v>602</v>
      </c>
      <c r="S178" s="79" t="s">
        <v>685</v>
      </c>
      <c r="T178" s="79" t="s">
        <v>760</v>
      </c>
      <c r="U178" s="82" t="s">
        <v>811</v>
      </c>
      <c r="V178" s="82" t="s">
        <v>811</v>
      </c>
      <c r="W178" s="81">
        <v>43616.049050925925</v>
      </c>
      <c r="X178" s="82" t="s">
        <v>1090</v>
      </c>
      <c r="Y178" s="79"/>
      <c r="Z178" s="79"/>
      <c r="AA178" s="85" t="s">
        <v>1366</v>
      </c>
      <c r="AB178" s="79"/>
      <c r="AC178" s="79" t="b">
        <v>0</v>
      </c>
      <c r="AD178" s="79">
        <v>3</v>
      </c>
      <c r="AE178" s="85" t="s">
        <v>1504</v>
      </c>
      <c r="AF178" s="79" t="b">
        <v>0</v>
      </c>
      <c r="AG178" s="79" t="s">
        <v>1553</v>
      </c>
      <c r="AH178" s="79"/>
      <c r="AI178" s="85" t="s">
        <v>1504</v>
      </c>
      <c r="AJ178" s="79" t="b">
        <v>0</v>
      </c>
      <c r="AK178" s="79">
        <v>1</v>
      </c>
      <c r="AL178" s="85" t="s">
        <v>1504</v>
      </c>
      <c r="AM178" s="79" t="s">
        <v>1567</v>
      </c>
      <c r="AN178" s="79" t="b">
        <v>0</v>
      </c>
      <c r="AO178" s="85" t="s">
        <v>1366</v>
      </c>
      <c r="AP178" s="79" t="s">
        <v>1582</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2</v>
      </c>
      <c r="BE178" s="49">
        <v>4.761904761904762</v>
      </c>
      <c r="BF178" s="48">
        <v>2</v>
      </c>
      <c r="BG178" s="49">
        <v>4.761904761904762</v>
      </c>
      <c r="BH178" s="48">
        <v>0</v>
      </c>
      <c r="BI178" s="49">
        <v>0</v>
      </c>
      <c r="BJ178" s="48">
        <v>38</v>
      </c>
      <c r="BK178" s="49">
        <v>90.47619047619048</v>
      </c>
      <c r="BL178" s="48">
        <v>42</v>
      </c>
    </row>
    <row r="179" spans="1:64" ht="15">
      <c r="A179" s="64" t="s">
        <v>268</v>
      </c>
      <c r="B179" s="64" t="s">
        <v>279</v>
      </c>
      <c r="C179" s="65"/>
      <c r="D179" s="66"/>
      <c r="E179" s="67"/>
      <c r="F179" s="68"/>
      <c r="G179" s="65"/>
      <c r="H179" s="69"/>
      <c r="I179" s="70"/>
      <c r="J179" s="70"/>
      <c r="K179" s="34" t="s">
        <v>65</v>
      </c>
      <c r="L179" s="77">
        <v>237</v>
      </c>
      <c r="M179" s="77"/>
      <c r="N179" s="72"/>
      <c r="O179" s="79" t="s">
        <v>349</v>
      </c>
      <c r="P179" s="81">
        <v>43616.75173611111</v>
      </c>
      <c r="Q179" s="79" t="s">
        <v>499</v>
      </c>
      <c r="R179" s="79"/>
      <c r="S179" s="79"/>
      <c r="T179" s="79"/>
      <c r="U179" s="79"/>
      <c r="V179" s="82" t="s">
        <v>894</v>
      </c>
      <c r="W179" s="81">
        <v>43616.75173611111</v>
      </c>
      <c r="X179" s="82" t="s">
        <v>1091</v>
      </c>
      <c r="Y179" s="79"/>
      <c r="Z179" s="79"/>
      <c r="AA179" s="85" t="s">
        <v>1367</v>
      </c>
      <c r="AB179" s="79"/>
      <c r="AC179" s="79" t="b">
        <v>0</v>
      </c>
      <c r="AD179" s="79">
        <v>0</v>
      </c>
      <c r="AE179" s="85" t="s">
        <v>1504</v>
      </c>
      <c r="AF179" s="79" t="b">
        <v>0</v>
      </c>
      <c r="AG179" s="79" t="s">
        <v>1553</v>
      </c>
      <c r="AH179" s="79"/>
      <c r="AI179" s="85" t="s">
        <v>1504</v>
      </c>
      <c r="AJ179" s="79" t="b">
        <v>0</v>
      </c>
      <c r="AK179" s="79">
        <v>1</v>
      </c>
      <c r="AL179" s="85" t="s">
        <v>1366</v>
      </c>
      <c r="AM179" s="79" t="s">
        <v>1564</v>
      </c>
      <c r="AN179" s="79" t="b">
        <v>0</v>
      </c>
      <c r="AO179" s="85" t="s">
        <v>1366</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1</v>
      </c>
      <c r="BD179" s="48">
        <v>1</v>
      </c>
      <c r="BE179" s="49">
        <v>4.166666666666667</v>
      </c>
      <c r="BF179" s="48">
        <v>1</v>
      </c>
      <c r="BG179" s="49">
        <v>4.166666666666667</v>
      </c>
      <c r="BH179" s="48">
        <v>0</v>
      </c>
      <c r="BI179" s="49">
        <v>0</v>
      </c>
      <c r="BJ179" s="48">
        <v>22</v>
      </c>
      <c r="BK179" s="49">
        <v>91.66666666666667</v>
      </c>
      <c r="BL179" s="48">
        <v>24</v>
      </c>
    </row>
    <row r="180" spans="1:64" ht="15">
      <c r="A180" s="64" t="s">
        <v>280</v>
      </c>
      <c r="B180" s="64" t="s">
        <v>341</v>
      </c>
      <c r="C180" s="65"/>
      <c r="D180" s="66"/>
      <c r="E180" s="67"/>
      <c r="F180" s="68"/>
      <c r="G180" s="65"/>
      <c r="H180" s="69"/>
      <c r="I180" s="70"/>
      <c r="J180" s="70"/>
      <c r="K180" s="34" t="s">
        <v>65</v>
      </c>
      <c r="L180" s="77">
        <v>238</v>
      </c>
      <c r="M180" s="77"/>
      <c r="N180" s="72"/>
      <c r="O180" s="79" t="s">
        <v>349</v>
      </c>
      <c r="P180" s="81">
        <v>43616.77363425926</v>
      </c>
      <c r="Q180" s="79" t="s">
        <v>500</v>
      </c>
      <c r="R180" s="82" t="s">
        <v>648</v>
      </c>
      <c r="S180" s="79" t="s">
        <v>702</v>
      </c>
      <c r="T180" s="79" t="s">
        <v>761</v>
      </c>
      <c r="U180" s="82" t="s">
        <v>812</v>
      </c>
      <c r="V180" s="82" t="s">
        <v>812</v>
      </c>
      <c r="W180" s="81">
        <v>43616.77363425926</v>
      </c>
      <c r="X180" s="82" t="s">
        <v>1092</v>
      </c>
      <c r="Y180" s="79"/>
      <c r="Z180" s="79"/>
      <c r="AA180" s="85" t="s">
        <v>1368</v>
      </c>
      <c r="AB180" s="79"/>
      <c r="AC180" s="79" t="b">
        <v>0</v>
      </c>
      <c r="AD180" s="79">
        <v>3</v>
      </c>
      <c r="AE180" s="85" t="s">
        <v>1504</v>
      </c>
      <c r="AF180" s="79" t="b">
        <v>0</v>
      </c>
      <c r="AG180" s="79" t="s">
        <v>1553</v>
      </c>
      <c r="AH180" s="79"/>
      <c r="AI180" s="85" t="s">
        <v>1504</v>
      </c>
      <c r="AJ180" s="79" t="b">
        <v>0</v>
      </c>
      <c r="AK180" s="79">
        <v>5</v>
      </c>
      <c r="AL180" s="85" t="s">
        <v>1504</v>
      </c>
      <c r="AM180" s="79" t="s">
        <v>1578</v>
      </c>
      <c r="AN180" s="79" t="b">
        <v>0</v>
      </c>
      <c r="AO180" s="85" t="s">
        <v>1368</v>
      </c>
      <c r="AP180" s="79" t="s">
        <v>1582</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1</v>
      </c>
      <c r="BE180" s="49">
        <v>3.5714285714285716</v>
      </c>
      <c r="BF180" s="48">
        <v>2</v>
      </c>
      <c r="BG180" s="49">
        <v>7.142857142857143</v>
      </c>
      <c r="BH180" s="48">
        <v>0</v>
      </c>
      <c r="BI180" s="49">
        <v>0</v>
      </c>
      <c r="BJ180" s="48">
        <v>25</v>
      </c>
      <c r="BK180" s="49">
        <v>89.28571428571429</v>
      </c>
      <c r="BL180" s="48">
        <v>28</v>
      </c>
    </row>
    <row r="181" spans="1:64" ht="15">
      <c r="A181" s="64" t="s">
        <v>268</v>
      </c>
      <c r="B181" s="64" t="s">
        <v>341</v>
      </c>
      <c r="C181" s="65"/>
      <c r="D181" s="66"/>
      <c r="E181" s="67"/>
      <c r="F181" s="68"/>
      <c r="G181" s="65"/>
      <c r="H181" s="69"/>
      <c r="I181" s="70"/>
      <c r="J181" s="70"/>
      <c r="K181" s="34" t="s">
        <v>65</v>
      </c>
      <c r="L181" s="77">
        <v>239</v>
      </c>
      <c r="M181" s="77"/>
      <c r="N181" s="72"/>
      <c r="O181" s="79" t="s">
        <v>349</v>
      </c>
      <c r="P181" s="81">
        <v>43616.79131944444</v>
      </c>
      <c r="Q181" s="79" t="s">
        <v>501</v>
      </c>
      <c r="R181" s="79"/>
      <c r="S181" s="79"/>
      <c r="T181" s="79"/>
      <c r="U181" s="79"/>
      <c r="V181" s="82" t="s">
        <v>894</v>
      </c>
      <c r="W181" s="81">
        <v>43616.79131944444</v>
      </c>
      <c r="X181" s="82" t="s">
        <v>1093</v>
      </c>
      <c r="Y181" s="79"/>
      <c r="Z181" s="79"/>
      <c r="AA181" s="85" t="s">
        <v>1369</v>
      </c>
      <c r="AB181" s="79"/>
      <c r="AC181" s="79" t="b">
        <v>0</v>
      </c>
      <c r="AD181" s="79">
        <v>0</v>
      </c>
      <c r="AE181" s="85" t="s">
        <v>1504</v>
      </c>
      <c r="AF181" s="79" t="b">
        <v>0</v>
      </c>
      <c r="AG181" s="79" t="s">
        <v>1553</v>
      </c>
      <c r="AH181" s="79"/>
      <c r="AI181" s="85" t="s">
        <v>1504</v>
      </c>
      <c r="AJ181" s="79" t="b">
        <v>0</v>
      </c>
      <c r="AK181" s="79">
        <v>5</v>
      </c>
      <c r="AL181" s="85" t="s">
        <v>1368</v>
      </c>
      <c r="AM181" s="79" t="s">
        <v>1564</v>
      </c>
      <c r="AN181" s="79" t="b">
        <v>0</v>
      </c>
      <c r="AO181" s="85" t="s">
        <v>1368</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0</v>
      </c>
      <c r="BE181" s="49">
        <v>0</v>
      </c>
      <c r="BF181" s="48">
        <v>2</v>
      </c>
      <c r="BG181" s="49">
        <v>10</v>
      </c>
      <c r="BH181" s="48">
        <v>0</v>
      </c>
      <c r="BI181" s="49">
        <v>0</v>
      </c>
      <c r="BJ181" s="48">
        <v>18</v>
      </c>
      <c r="BK181" s="49">
        <v>90</v>
      </c>
      <c r="BL181" s="48">
        <v>20</v>
      </c>
    </row>
    <row r="182" spans="1:64" ht="15">
      <c r="A182" s="64" t="s">
        <v>280</v>
      </c>
      <c r="B182" s="64" t="s">
        <v>280</v>
      </c>
      <c r="C182" s="65"/>
      <c r="D182" s="66"/>
      <c r="E182" s="67"/>
      <c r="F182" s="68"/>
      <c r="G182" s="65"/>
      <c r="H182" s="69"/>
      <c r="I182" s="70"/>
      <c r="J182" s="70"/>
      <c r="K182" s="34" t="s">
        <v>65</v>
      </c>
      <c r="L182" s="77">
        <v>240</v>
      </c>
      <c r="M182" s="77"/>
      <c r="N182" s="72"/>
      <c r="O182" s="79" t="s">
        <v>176</v>
      </c>
      <c r="P182" s="81">
        <v>43615.65835648148</v>
      </c>
      <c r="Q182" s="79" t="s">
        <v>502</v>
      </c>
      <c r="R182" s="82" t="s">
        <v>649</v>
      </c>
      <c r="S182" s="79" t="s">
        <v>703</v>
      </c>
      <c r="T182" s="79" t="s">
        <v>762</v>
      </c>
      <c r="U182" s="82" t="s">
        <v>813</v>
      </c>
      <c r="V182" s="82" t="s">
        <v>813</v>
      </c>
      <c r="W182" s="81">
        <v>43615.65835648148</v>
      </c>
      <c r="X182" s="82" t="s">
        <v>1094</v>
      </c>
      <c r="Y182" s="79"/>
      <c r="Z182" s="79"/>
      <c r="AA182" s="85" t="s">
        <v>1370</v>
      </c>
      <c r="AB182" s="79"/>
      <c r="AC182" s="79" t="b">
        <v>0</v>
      </c>
      <c r="AD182" s="79">
        <v>3</v>
      </c>
      <c r="AE182" s="85" t="s">
        <v>1504</v>
      </c>
      <c r="AF182" s="79" t="b">
        <v>0</v>
      </c>
      <c r="AG182" s="79" t="s">
        <v>1553</v>
      </c>
      <c r="AH182" s="79"/>
      <c r="AI182" s="85" t="s">
        <v>1504</v>
      </c>
      <c r="AJ182" s="79" t="b">
        <v>0</v>
      </c>
      <c r="AK182" s="79">
        <v>4</v>
      </c>
      <c r="AL182" s="85" t="s">
        <v>1504</v>
      </c>
      <c r="AM182" s="79" t="s">
        <v>1578</v>
      </c>
      <c r="AN182" s="79" t="b">
        <v>0</v>
      </c>
      <c r="AO182" s="85" t="s">
        <v>1370</v>
      </c>
      <c r="AP182" s="79" t="s">
        <v>1582</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3</v>
      </c>
      <c r="BE182" s="49">
        <v>7.894736842105263</v>
      </c>
      <c r="BF182" s="48">
        <v>1</v>
      </c>
      <c r="BG182" s="49">
        <v>2.6315789473684212</v>
      </c>
      <c r="BH182" s="48">
        <v>0</v>
      </c>
      <c r="BI182" s="49">
        <v>0</v>
      </c>
      <c r="BJ182" s="48">
        <v>34</v>
      </c>
      <c r="BK182" s="49">
        <v>89.47368421052632</v>
      </c>
      <c r="BL182" s="48">
        <v>38</v>
      </c>
    </row>
    <row r="183" spans="1:64" ht="15">
      <c r="A183" s="64" t="s">
        <v>268</v>
      </c>
      <c r="B183" s="64" t="s">
        <v>280</v>
      </c>
      <c r="C183" s="65"/>
      <c r="D183" s="66"/>
      <c r="E183" s="67"/>
      <c r="F183" s="68"/>
      <c r="G183" s="65"/>
      <c r="H183" s="69"/>
      <c r="I183" s="70"/>
      <c r="J183" s="70"/>
      <c r="K183" s="34" t="s">
        <v>65</v>
      </c>
      <c r="L183" s="77">
        <v>241</v>
      </c>
      <c r="M183" s="77"/>
      <c r="N183" s="72"/>
      <c r="O183" s="79" t="s">
        <v>349</v>
      </c>
      <c r="P183" s="81">
        <v>43615.734930555554</v>
      </c>
      <c r="Q183" s="79" t="s">
        <v>503</v>
      </c>
      <c r="R183" s="79"/>
      <c r="S183" s="79"/>
      <c r="T183" s="79"/>
      <c r="U183" s="79"/>
      <c r="V183" s="82" t="s">
        <v>894</v>
      </c>
      <c r="W183" s="81">
        <v>43615.734930555554</v>
      </c>
      <c r="X183" s="82" t="s">
        <v>1095</v>
      </c>
      <c r="Y183" s="79"/>
      <c r="Z183" s="79"/>
      <c r="AA183" s="85" t="s">
        <v>1371</v>
      </c>
      <c r="AB183" s="79"/>
      <c r="AC183" s="79" t="b">
        <v>0</v>
      </c>
      <c r="AD183" s="79">
        <v>0</v>
      </c>
      <c r="AE183" s="85" t="s">
        <v>1504</v>
      </c>
      <c r="AF183" s="79" t="b">
        <v>0</v>
      </c>
      <c r="AG183" s="79" t="s">
        <v>1553</v>
      </c>
      <c r="AH183" s="79"/>
      <c r="AI183" s="85" t="s">
        <v>1504</v>
      </c>
      <c r="AJ183" s="79" t="b">
        <v>0</v>
      </c>
      <c r="AK183" s="79">
        <v>4</v>
      </c>
      <c r="AL183" s="85" t="s">
        <v>1370</v>
      </c>
      <c r="AM183" s="79" t="s">
        <v>1564</v>
      </c>
      <c r="AN183" s="79" t="b">
        <v>0</v>
      </c>
      <c r="AO183" s="85" t="s">
        <v>1370</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1</v>
      </c>
      <c r="BC183" s="78" t="str">
        <f>REPLACE(INDEX(GroupVertices[Group],MATCH(Edges24[[#This Row],[Vertex 2]],GroupVertices[Vertex],0)),1,1,"")</f>
        <v>1</v>
      </c>
      <c r="BD183" s="48">
        <v>1</v>
      </c>
      <c r="BE183" s="49">
        <v>4.3478260869565215</v>
      </c>
      <c r="BF183" s="48">
        <v>1</v>
      </c>
      <c r="BG183" s="49">
        <v>4.3478260869565215</v>
      </c>
      <c r="BH183" s="48">
        <v>0</v>
      </c>
      <c r="BI183" s="49">
        <v>0</v>
      </c>
      <c r="BJ183" s="48">
        <v>21</v>
      </c>
      <c r="BK183" s="49">
        <v>91.30434782608695</v>
      </c>
      <c r="BL183" s="48">
        <v>23</v>
      </c>
    </row>
    <row r="184" spans="1:64" ht="15">
      <c r="A184" s="64" t="s">
        <v>268</v>
      </c>
      <c r="B184" s="64" t="s">
        <v>212</v>
      </c>
      <c r="C184" s="65"/>
      <c r="D184" s="66"/>
      <c r="E184" s="67"/>
      <c r="F184" s="68"/>
      <c r="G184" s="65"/>
      <c r="H184" s="69"/>
      <c r="I184" s="70"/>
      <c r="J184" s="70"/>
      <c r="K184" s="34" t="s">
        <v>65</v>
      </c>
      <c r="L184" s="77">
        <v>243</v>
      </c>
      <c r="M184" s="77"/>
      <c r="N184" s="72"/>
      <c r="O184" s="79" t="s">
        <v>349</v>
      </c>
      <c r="P184" s="81">
        <v>43616.81737268518</v>
      </c>
      <c r="Q184" s="79" t="s">
        <v>504</v>
      </c>
      <c r="R184" s="79"/>
      <c r="S184" s="79"/>
      <c r="T184" s="79"/>
      <c r="U184" s="79"/>
      <c r="V184" s="82" t="s">
        <v>894</v>
      </c>
      <c r="W184" s="81">
        <v>43616.81737268518</v>
      </c>
      <c r="X184" s="82" t="s">
        <v>1096</v>
      </c>
      <c r="Y184" s="79"/>
      <c r="Z184" s="79"/>
      <c r="AA184" s="85" t="s">
        <v>1372</v>
      </c>
      <c r="AB184" s="79"/>
      <c r="AC184" s="79" t="b">
        <v>0</v>
      </c>
      <c r="AD184" s="79">
        <v>0</v>
      </c>
      <c r="AE184" s="85" t="s">
        <v>1504</v>
      </c>
      <c r="AF184" s="79" t="b">
        <v>0</v>
      </c>
      <c r="AG184" s="79" t="s">
        <v>1553</v>
      </c>
      <c r="AH184" s="79"/>
      <c r="AI184" s="85" t="s">
        <v>1504</v>
      </c>
      <c r="AJ184" s="79" t="b">
        <v>0</v>
      </c>
      <c r="AK184" s="79">
        <v>5</v>
      </c>
      <c r="AL184" s="85" t="s">
        <v>1191</v>
      </c>
      <c r="AM184" s="79" t="s">
        <v>1564</v>
      </c>
      <c r="AN184" s="79" t="b">
        <v>0</v>
      </c>
      <c r="AO184" s="85" t="s">
        <v>1191</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17</v>
      </c>
      <c r="BD184" s="48">
        <v>0</v>
      </c>
      <c r="BE184" s="49">
        <v>0</v>
      </c>
      <c r="BF184" s="48">
        <v>3</v>
      </c>
      <c r="BG184" s="49">
        <v>13.636363636363637</v>
      </c>
      <c r="BH184" s="48">
        <v>0</v>
      </c>
      <c r="BI184" s="49">
        <v>0</v>
      </c>
      <c r="BJ184" s="48">
        <v>19</v>
      </c>
      <c r="BK184" s="49">
        <v>86.36363636363636</v>
      </c>
      <c r="BL184" s="48">
        <v>22</v>
      </c>
    </row>
    <row r="185" spans="1:64" ht="15">
      <c r="A185" s="64" t="s">
        <v>281</v>
      </c>
      <c r="B185" s="64" t="s">
        <v>281</v>
      </c>
      <c r="C185" s="65"/>
      <c r="D185" s="66"/>
      <c r="E185" s="67"/>
      <c r="F185" s="68"/>
      <c r="G185" s="65"/>
      <c r="H185" s="69"/>
      <c r="I185" s="70"/>
      <c r="J185" s="70"/>
      <c r="K185" s="34" t="s">
        <v>65</v>
      </c>
      <c r="L185" s="77">
        <v>244</v>
      </c>
      <c r="M185" s="77"/>
      <c r="N185" s="72"/>
      <c r="O185" s="79" t="s">
        <v>176</v>
      </c>
      <c r="P185" s="81">
        <v>43616.854166666664</v>
      </c>
      <c r="Q185" s="79" t="s">
        <v>505</v>
      </c>
      <c r="R185" s="82" t="s">
        <v>601</v>
      </c>
      <c r="S185" s="79" t="s">
        <v>684</v>
      </c>
      <c r="T185" s="79"/>
      <c r="U185" s="82" t="s">
        <v>814</v>
      </c>
      <c r="V185" s="82" t="s">
        <v>814</v>
      </c>
      <c r="W185" s="81">
        <v>43616.854166666664</v>
      </c>
      <c r="X185" s="82" t="s">
        <v>1097</v>
      </c>
      <c r="Y185" s="79"/>
      <c r="Z185" s="79"/>
      <c r="AA185" s="85" t="s">
        <v>1373</v>
      </c>
      <c r="AB185" s="79"/>
      <c r="AC185" s="79" t="b">
        <v>0</v>
      </c>
      <c r="AD185" s="79">
        <v>5</v>
      </c>
      <c r="AE185" s="85" t="s">
        <v>1504</v>
      </c>
      <c r="AF185" s="79" t="b">
        <v>0</v>
      </c>
      <c r="AG185" s="79" t="s">
        <v>1553</v>
      </c>
      <c r="AH185" s="79"/>
      <c r="AI185" s="85" t="s">
        <v>1504</v>
      </c>
      <c r="AJ185" s="79" t="b">
        <v>0</v>
      </c>
      <c r="AK185" s="79">
        <v>2</v>
      </c>
      <c r="AL185" s="85" t="s">
        <v>1504</v>
      </c>
      <c r="AM185" s="79" t="s">
        <v>1574</v>
      </c>
      <c r="AN185" s="79" t="b">
        <v>0</v>
      </c>
      <c r="AO185" s="85" t="s">
        <v>1373</v>
      </c>
      <c r="AP185" s="79" t="s">
        <v>1582</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5</v>
      </c>
      <c r="BK185" s="49">
        <v>100</v>
      </c>
      <c r="BL185" s="48">
        <v>5</v>
      </c>
    </row>
    <row r="186" spans="1:64" ht="15">
      <c r="A186" s="64" t="s">
        <v>268</v>
      </c>
      <c r="B186" s="64" t="s">
        <v>281</v>
      </c>
      <c r="C186" s="65"/>
      <c r="D186" s="66"/>
      <c r="E186" s="67"/>
      <c r="F186" s="68"/>
      <c r="G186" s="65"/>
      <c r="H186" s="69"/>
      <c r="I186" s="70"/>
      <c r="J186" s="70"/>
      <c r="K186" s="34" t="s">
        <v>65</v>
      </c>
      <c r="L186" s="77">
        <v>245</v>
      </c>
      <c r="M186" s="77"/>
      <c r="N186" s="72"/>
      <c r="O186" s="79" t="s">
        <v>349</v>
      </c>
      <c r="P186" s="81">
        <v>43616.871724537035</v>
      </c>
      <c r="Q186" s="79" t="s">
        <v>506</v>
      </c>
      <c r="R186" s="82" t="s">
        <v>601</v>
      </c>
      <c r="S186" s="79" t="s">
        <v>684</v>
      </c>
      <c r="T186" s="79"/>
      <c r="U186" s="82" t="s">
        <v>814</v>
      </c>
      <c r="V186" s="82" t="s">
        <v>814</v>
      </c>
      <c r="W186" s="81">
        <v>43616.871724537035</v>
      </c>
      <c r="X186" s="82" t="s">
        <v>1098</v>
      </c>
      <c r="Y186" s="79"/>
      <c r="Z186" s="79"/>
      <c r="AA186" s="85" t="s">
        <v>1374</v>
      </c>
      <c r="AB186" s="79"/>
      <c r="AC186" s="79" t="b">
        <v>0</v>
      </c>
      <c r="AD186" s="79">
        <v>0</v>
      </c>
      <c r="AE186" s="85" t="s">
        <v>1504</v>
      </c>
      <c r="AF186" s="79" t="b">
        <v>0</v>
      </c>
      <c r="AG186" s="79" t="s">
        <v>1553</v>
      </c>
      <c r="AH186" s="79"/>
      <c r="AI186" s="85" t="s">
        <v>1504</v>
      </c>
      <c r="AJ186" s="79" t="b">
        <v>0</v>
      </c>
      <c r="AK186" s="79">
        <v>2</v>
      </c>
      <c r="AL186" s="85" t="s">
        <v>1373</v>
      </c>
      <c r="AM186" s="79" t="s">
        <v>1564</v>
      </c>
      <c r="AN186" s="79" t="b">
        <v>0</v>
      </c>
      <c r="AO186" s="85" t="s">
        <v>1373</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7</v>
      </c>
      <c r="BK186" s="49">
        <v>100</v>
      </c>
      <c r="BL186" s="48">
        <v>7</v>
      </c>
    </row>
    <row r="187" spans="1:64" ht="15">
      <c r="A187" s="64" t="s">
        <v>268</v>
      </c>
      <c r="B187" s="64" t="s">
        <v>342</v>
      </c>
      <c r="C187" s="65"/>
      <c r="D187" s="66"/>
      <c r="E187" s="67"/>
      <c r="F187" s="68"/>
      <c r="G187" s="65"/>
      <c r="H187" s="69"/>
      <c r="I187" s="70"/>
      <c r="J187" s="70"/>
      <c r="K187" s="34" t="s">
        <v>65</v>
      </c>
      <c r="L187" s="77">
        <v>246</v>
      </c>
      <c r="M187" s="77"/>
      <c r="N187" s="72"/>
      <c r="O187" s="79" t="s">
        <v>350</v>
      </c>
      <c r="P187" s="81">
        <v>43616.877916666665</v>
      </c>
      <c r="Q187" s="79" t="s">
        <v>507</v>
      </c>
      <c r="R187" s="79" t="s">
        <v>650</v>
      </c>
      <c r="S187" s="79" t="s">
        <v>704</v>
      </c>
      <c r="T187" s="79"/>
      <c r="U187" s="79"/>
      <c r="V187" s="82" t="s">
        <v>894</v>
      </c>
      <c r="W187" s="81">
        <v>43616.877916666665</v>
      </c>
      <c r="X187" s="82" t="s">
        <v>1099</v>
      </c>
      <c r="Y187" s="79"/>
      <c r="Z187" s="79"/>
      <c r="AA187" s="85" t="s">
        <v>1375</v>
      </c>
      <c r="AB187" s="85" t="s">
        <v>1494</v>
      </c>
      <c r="AC187" s="79" t="b">
        <v>0</v>
      </c>
      <c r="AD187" s="79">
        <v>0</v>
      </c>
      <c r="AE187" s="85" t="s">
        <v>1540</v>
      </c>
      <c r="AF187" s="79" t="b">
        <v>0</v>
      </c>
      <c r="AG187" s="79" t="s">
        <v>1553</v>
      </c>
      <c r="AH187" s="79"/>
      <c r="AI187" s="85" t="s">
        <v>1504</v>
      </c>
      <c r="AJ187" s="79" t="b">
        <v>0</v>
      </c>
      <c r="AK187" s="79">
        <v>0</v>
      </c>
      <c r="AL187" s="85" t="s">
        <v>1504</v>
      </c>
      <c r="AM187" s="79" t="s">
        <v>1564</v>
      </c>
      <c r="AN187" s="79" t="b">
        <v>0</v>
      </c>
      <c r="AO187" s="85" t="s">
        <v>1494</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1</v>
      </c>
      <c r="BC187" s="78" t="str">
        <f>REPLACE(INDEX(GroupVertices[Group],MATCH(Edges24[[#This Row],[Vertex 2]],GroupVertices[Vertex],0)),1,1,"")</f>
        <v>1</v>
      </c>
      <c r="BD187" s="48">
        <v>2</v>
      </c>
      <c r="BE187" s="49">
        <v>4.166666666666667</v>
      </c>
      <c r="BF187" s="48">
        <v>0</v>
      </c>
      <c r="BG187" s="49">
        <v>0</v>
      </c>
      <c r="BH187" s="48">
        <v>0</v>
      </c>
      <c r="BI187" s="49">
        <v>0</v>
      </c>
      <c r="BJ187" s="48">
        <v>46</v>
      </c>
      <c r="BK187" s="49">
        <v>95.83333333333333</v>
      </c>
      <c r="BL187" s="48">
        <v>48</v>
      </c>
    </row>
    <row r="188" spans="1:64" ht="15">
      <c r="A188" s="64" t="s">
        <v>268</v>
      </c>
      <c r="B188" s="64" t="s">
        <v>342</v>
      </c>
      <c r="C188" s="65"/>
      <c r="D188" s="66"/>
      <c r="E188" s="67"/>
      <c r="F188" s="68"/>
      <c r="G188" s="65"/>
      <c r="H188" s="69"/>
      <c r="I188" s="70"/>
      <c r="J188" s="70"/>
      <c r="K188" s="34" t="s">
        <v>65</v>
      </c>
      <c r="L188" s="77">
        <v>247</v>
      </c>
      <c r="M188" s="77"/>
      <c r="N188" s="72"/>
      <c r="O188" s="79" t="s">
        <v>350</v>
      </c>
      <c r="P188" s="81">
        <v>43616.87936342593</v>
      </c>
      <c r="Q188" s="79" t="s">
        <v>508</v>
      </c>
      <c r="R188" s="79"/>
      <c r="S188" s="79"/>
      <c r="T188" s="79"/>
      <c r="U188" s="79"/>
      <c r="V188" s="82" t="s">
        <v>894</v>
      </c>
      <c r="W188" s="81">
        <v>43616.87936342593</v>
      </c>
      <c r="X188" s="82" t="s">
        <v>1100</v>
      </c>
      <c r="Y188" s="79"/>
      <c r="Z188" s="79"/>
      <c r="AA188" s="85" t="s">
        <v>1376</v>
      </c>
      <c r="AB188" s="85" t="s">
        <v>1494</v>
      </c>
      <c r="AC188" s="79" t="b">
        <v>0</v>
      </c>
      <c r="AD188" s="79">
        <v>0</v>
      </c>
      <c r="AE188" s="85" t="s">
        <v>1540</v>
      </c>
      <c r="AF188" s="79" t="b">
        <v>0</v>
      </c>
      <c r="AG188" s="79" t="s">
        <v>1553</v>
      </c>
      <c r="AH188" s="79"/>
      <c r="AI188" s="85" t="s">
        <v>1504</v>
      </c>
      <c r="AJ188" s="79" t="b">
        <v>0</v>
      </c>
      <c r="AK188" s="79">
        <v>0</v>
      </c>
      <c r="AL188" s="85" t="s">
        <v>1504</v>
      </c>
      <c r="AM188" s="79" t="s">
        <v>1564</v>
      </c>
      <c r="AN188" s="79" t="b">
        <v>0</v>
      </c>
      <c r="AO188" s="85" t="s">
        <v>1494</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1</v>
      </c>
      <c r="BC188" s="78" t="str">
        <f>REPLACE(INDEX(GroupVertices[Group],MATCH(Edges24[[#This Row],[Vertex 2]],GroupVertices[Vertex],0)),1,1,"")</f>
        <v>1</v>
      </c>
      <c r="BD188" s="48">
        <v>0</v>
      </c>
      <c r="BE188" s="49">
        <v>0</v>
      </c>
      <c r="BF188" s="48">
        <v>1</v>
      </c>
      <c r="BG188" s="49">
        <v>2.7027027027027026</v>
      </c>
      <c r="BH188" s="48">
        <v>0</v>
      </c>
      <c r="BI188" s="49">
        <v>0</v>
      </c>
      <c r="BJ188" s="48">
        <v>36</v>
      </c>
      <c r="BK188" s="49">
        <v>97.29729729729729</v>
      </c>
      <c r="BL188" s="48">
        <v>37</v>
      </c>
    </row>
    <row r="189" spans="1:64" ht="15">
      <c r="A189" s="64" t="s">
        <v>268</v>
      </c>
      <c r="B189" s="64" t="s">
        <v>343</v>
      </c>
      <c r="C189" s="65"/>
      <c r="D189" s="66"/>
      <c r="E189" s="67"/>
      <c r="F189" s="68"/>
      <c r="G189" s="65"/>
      <c r="H189" s="69"/>
      <c r="I189" s="70"/>
      <c r="J189" s="70"/>
      <c r="K189" s="34" t="s">
        <v>65</v>
      </c>
      <c r="L189" s="77">
        <v>248</v>
      </c>
      <c r="M189" s="77"/>
      <c r="N189" s="72"/>
      <c r="O189" s="79" t="s">
        <v>349</v>
      </c>
      <c r="P189" s="81">
        <v>43619.56116898148</v>
      </c>
      <c r="Q189" s="79" t="s">
        <v>509</v>
      </c>
      <c r="R189" s="79"/>
      <c r="S189" s="79"/>
      <c r="T189" s="79"/>
      <c r="U189" s="79"/>
      <c r="V189" s="82" t="s">
        <v>894</v>
      </c>
      <c r="W189" s="81">
        <v>43619.56116898148</v>
      </c>
      <c r="X189" s="82" t="s">
        <v>1101</v>
      </c>
      <c r="Y189" s="79"/>
      <c r="Z189" s="79"/>
      <c r="AA189" s="85" t="s">
        <v>1377</v>
      </c>
      <c r="AB189" s="79"/>
      <c r="AC189" s="79" t="b">
        <v>0</v>
      </c>
      <c r="AD189" s="79">
        <v>0</v>
      </c>
      <c r="AE189" s="85" t="s">
        <v>1504</v>
      </c>
      <c r="AF189" s="79" t="b">
        <v>0</v>
      </c>
      <c r="AG189" s="79" t="s">
        <v>1553</v>
      </c>
      <c r="AH189" s="79"/>
      <c r="AI189" s="85" t="s">
        <v>1504</v>
      </c>
      <c r="AJ189" s="79" t="b">
        <v>0</v>
      </c>
      <c r="AK189" s="79">
        <v>3</v>
      </c>
      <c r="AL189" s="85" t="s">
        <v>1192</v>
      </c>
      <c r="AM189" s="79" t="s">
        <v>1564</v>
      </c>
      <c r="AN189" s="79" t="b">
        <v>0</v>
      </c>
      <c r="AO189" s="85" t="s">
        <v>1192</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v>
      </c>
      <c r="BD189" s="48">
        <v>0</v>
      </c>
      <c r="BE189" s="49">
        <v>0</v>
      </c>
      <c r="BF189" s="48">
        <v>1</v>
      </c>
      <c r="BG189" s="49">
        <v>4.545454545454546</v>
      </c>
      <c r="BH189" s="48">
        <v>0</v>
      </c>
      <c r="BI189" s="49">
        <v>0</v>
      </c>
      <c r="BJ189" s="48">
        <v>21</v>
      </c>
      <c r="BK189" s="49">
        <v>95.45454545454545</v>
      </c>
      <c r="BL189" s="48">
        <v>22</v>
      </c>
    </row>
    <row r="190" spans="1:64" ht="15">
      <c r="A190" s="64" t="s">
        <v>282</v>
      </c>
      <c r="B190" s="64" t="s">
        <v>306</v>
      </c>
      <c r="C190" s="65"/>
      <c r="D190" s="66"/>
      <c r="E190" s="67"/>
      <c r="F190" s="68"/>
      <c r="G190" s="65"/>
      <c r="H190" s="69"/>
      <c r="I190" s="70"/>
      <c r="J190" s="70"/>
      <c r="K190" s="34" t="s">
        <v>65</v>
      </c>
      <c r="L190" s="77">
        <v>250</v>
      </c>
      <c r="M190" s="77"/>
      <c r="N190" s="72"/>
      <c r="O190" s="79" t="s">
        <v>349</v>
      </c>
      <c r="P190" s="81">
        <v>43618.82326388889</v>
      </c>
      <c r="Q190" s="79" t="s">
        <v>510</v>
      </c>
      <c r="R190" s="82" t="s">
        <v>651</v>
      </c>
      <c r="S190" s="79" t="s">
        <v>705</v>
      </c>
      <c r="T190" s="79"/>
      <c r="U190" s="79"/>
      <c r="V190" s="82" t="s">
        <v>903</v>
      </c>
      <c r="W190" s="81">
        <v>43618.82326388889</v>
      </c>
      <c r="X190" s="82" t="s">
        <v>1102</v>
      </c>
      <c r="Y190" s="79"/>
      <c r="Z190" s="79"/>
      <c r="AA190" s="85" t="s">
        <v>1378</v>
      </c>
      <c r="AB190" s="79"/>
      <c r="AC190" s="79" t="b">
        <v>0</v>
      </c>
      <c r="AD190" s="79">
        <v>11</v>
      </c>
      <c r="AE190" s="85" t="s">
        <v>1504</v>
      </c>
      <c r="AF190" s="79" t="b">
        <v>1</v>
      </c>
      <c r="AG190" s="79" t="s">
        <v>1555</v>
      </c>
      <c r="AH190" s="79"/>
      <c r="AI190" s="85" t="s">
        <v>1560</v>
      </c>
      <c r="AJ190" s="79" t="b">
        <v>0</v>
      </c>
      <c r="AK190" s="79">
        <v>39</v>
      </c>
      <c r="AL190" s="85" t="s">
        <v>1504</v>
      </c>
      <c r="AM190" s="79" t="s">
        <v>1567</v>
      </c>
      <c r="AN190" s="79" t="b">
        <v>0</v>
      </c>
      <c r="AO190" s="85" t="s">
        <v>1378</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4</v>
      </c>
      <c r="BD190" s="48">
        <v>0</v>
      </c>
      <c r="BE190" s="49">
        <v>0</v>
      </c>
      <c r="BF190" s="48">
        <v>0</v>
      </c>
      <c r="BG190" s="49">
        <v>0</v>
      </c>
      <c r="BH190" s="48">
        <v>0</v>
      </c>
      <c r="BI190" s="49">
        <v>0</v>
      </c>
      <c r="BJ190" s="48">
        <v>51</v>
      </c>
      <c r="BK190" s="49">
        <v>100</v>
      </c>
      <c r="BL190" s="48">
        <v>51</v>
      </c>
    </row>
    <row r="191" spans="1:64" ht="15">
      <c r="A191" s="64" t="s">
        <v>282</v>
      </c>
      <c r="B191" s="64" t="s">
        <v>268</v>
      </c>
      <c r="C191" s="65"/>
      <c r="D191" s="66"/>
      <c r="E191" s="67"/>
      <c r="F191" s="68"/>
      <c r="G191" s="65"/>
      <c r="H191" s="69"/>
      <c r="I191" s="70"/>
      <c r="J191" s="70"/>
      <c r="K191" s="34" t="s">
        <v>66</v>
      </c>
      <c r="L191" s="77">
        <v>252</v>
      </c>
      <c r="M191" s="77"/>
      <c r="N191" s="72"/>
      <c r="O191" s="79" t="s">
        <v>349</v>
      </c>
      <c r="P191" s="81">
        <v>43618.92233796296</v>
      </c>
      <c r="Q191" s="79" t="s">
        <v>363</v>
      </c>
      <c r="R191" s="79"/>
      <c r="S191" s="79"/>
      <c r="T191" s="79"/>
      <c r="U191" s="79"/>
      <c r="V191" s="82" t="s">
        <v>903</v>
      </c>
      <c r="W191" s="81">
        <v>43618.92233796296</v>
      </c>
      <c r="X191" s="82" t="s">
        <v>1103</v>
      </c>
      <c r="Y191" s="79"/>
      <c r="Z191" s="79"/>
      <c r="AA191" s="85" t="s">
        <v>1379</v>
      </c>
      <c r="AB191" s="79"/>
      <c r="AC191" s="79" t="b">
        <v>0</v>
      </c>
      <c r="AD191" s="79">
        <v>0</v>
      </c>
      <c r="AE191" s="85" t="s">
        <v>1504</v>
      </c>
      <c r="AF191" s="79" t="b">
        <v>1</v>
      </c>
      <c r="AG191" s="79" t="s">
        <v>1555</v>
      </c>
      <c r="AH191" s="79"/>
      <c r="AI191" s="85" t="s">
        <v>1560</v>
      </c>
      <c r="AJ191" s="79" t="b">
        <v>0</v>
      </c>
      <c r="AK191" s="79">
        <v>39</v>
      </c>
      <c r="AL191" s="85" t="s">
        <v>1378</v>
      </c>
      <c r="AM191" s="79" t="s">
        <v>1567</v>
      </c>
      <c r="AN191" s="79" t="b">
        <v>0</v>
      </c>
      <c r="AO191" s="85" t="s">
        <v>1378</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3</v>
      </c>
      <c r="BC191" s="78" t="str">
        <f>REPLACE(INDEX(GroupVertices[Group],MATCH(Edges24[[#This Row],[Vertex 2]],GroupVertices[Vertex],0)),1,1,"")</f>
        <v>1</v>
      </c>
      <c r="BD191" s="48">
        <v>0</v>
      </c>
      <c r="BE191" s="49">
        <v>0</v>
      </c>
      <c r="BF191" s="48">
        <v>0</v>
      </c>
      <c r="BG191" s="49">
        <v>0</v>
      </c>
      <c r="BH191" s="48">
        <v>0</v>
      </c>
      <c r="BI191" s="49">
        <v>0</v>
      </c>
      <c r="BJ191" s="48">
        <v>27</v>
      </c>
      <c r="BK191" s="49">
        <v>100</v>
      </c>
      <c r="BL191" s="48">
        <v>27</v>
      </c>
    </row>
    <row r="192" spans="1:64" ht="15">
      <c r="A192" s="64" t="s">
        <v>268</v>
      </c>
      <c r="B192" s="64" t="s">
        <v>282</v>
      </c>
      <c r="C192" s="65"/>
      <c r="D192" s="66"/>
      <c r="E192" s="67"/>
      <c r="F192" s="68"/>
      <c r="G192" s="65"/>
      <c r="H192" s="69"/>
      <c r="I192" s="70"/>
      <c r="J192" s="70"/>
      <c r="K192" s="34" t="s">
        <v>66</v>
      </c>
      <c r="L192" s="77">
        <v>253</v>
      </c>
      <c r="M192" s="77"/>
      <c r="N192" s="72"/>
      <c r="O192" s="79" t="s">
        <v>350</v>
      </c>
      <c r="P192" s="81">
        <v>43619.66520833333</v>
      </c>
      <c r="Q192" s="79" t="s">
        <v>511</v>
      </c>
      <c r="R192" s="82" t="s">
        <v>652</v>
      </c>
      <c r="S192" s="79" t="s">
        <v>706</v>
      </c>
      <c r="T192" s="79"/>
      <c r="U192" s="79"/>
      <c r="V192" s="82" t="s">
        <v>894</v>
      </c>
      <c r="W192" s="81">
        <v>43619.66520833333</v>
      </c>
      <c r="X192" s="82" t="s">
        <v>1104</v>
      </c>
      <c r="Y192" s="79"/>
      <c r="Z192" s="79"/>
      <c r="AA192" s="85" t="s">
        <v>1380</v>
      </c>
      <c r="AB192" s="85" t="s">
        <v>1378</v>
      </c>
      <c r="AC192" s="79" t="b">
        <v>0</v>
      </c>
      <c r="AD192" s="79">
        <v>0</v>
      </c>
      <c r="AE192" s="85" t="s">
        <v>1541</v>
      </c>
      <c r="AF192" s="79" t="b">
        <v>0</v>
      </c>
      <c r="AG192" s="79" t="s">
        <v>1555</v>
      </c>
      <c r="AH192" s="79"/>
      <c r="AI192" s="85" t="s">
        <v>1504</v>
      </c>
      <c r="AJ192" s="79" t="b">
        <v>0</v>
      </c>
      <c r="AK192" s="79">
        <v>0</v>
      </c>
      <c r="AL192" s="85" t="s">
        <v>1504</v>
      </c>
      <c r="AM192" s="79" t="s">
        <v>1576</v>
      </c>
      <c r="AN192" s="79" t="b">
        <v>0</v>
      </c>
      <c r="AO192" s="85" t="s">
        <v>1378</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v>
      </c>
      <c r="BC192" s="78" t="str">
        <f>REPLACE(INDEX(GroupVertices[Group],MATCH(Edges24[[#This Row],[Vertex 2]],GroupVertices[Vertex],0)),1,1,"")</f>
        <v>3</v>
      </c>
      <c r="BD192" s="48">
        <v>1</v>
      </c>
      <c r="BE192" s="49">
        <v>2.272727272727273</v>
      </c>
      <c r="BF192" s="48">
        <v>0</v>
      </c>
      <c r="BG192" s="49">
        <v>0</v>
      </c>
      <c r="BH192" s="48">
        <v>0</v>
      </c>
      <c r="BI192" s="49">
        <v>0</v>
      </c>
      <c r="BJ192" s="48">
        <v>43</v>
      </c>
      <c r="BK192" s="49">
        <v>97.72727272727273</v>
      </c>
      <c r="BL192" s="48">
        <v>44</v>
      </c>
    </row>
    <row r="193" spans="1:64" ht="15">
      <c r="A193" s="64" t="s">
        <v>283</v>
      </c>
      <c r="B193" s="64" t="s">
        <v>285</v>
      </c>
      <c r="C193" s="65"/>
      <c r="D193" s="66"/>
      <c r="E193" s="67"/>
      <c r="F193" s="68"/>
      <c r="G193" s="65"/>
      <c r="H193" s="69"/>
      <c r="I193" s="70"/>
      <c r="J193" s="70"/>
      <c r="K193" s="34" t="s">
        <v>65</v>
      </c>
      <c r="L193" s="77">
        <v>254</v>
      </c>
      <c r="M193" s="77"/>
      <c r="N193" s="72"/>
      <c r="O193" s="79" t="s">
        <v>349</v>
      </c>
      <c r="P193" s="81">
        <v>43614.51541666667</v>
      </c>
      <c r="Q193" s="79" t="s">
        <v>512</v>
      </c>
      <c r="R193" s="82" t="s">
        <v>653</v>
      </c>
      <c r="S193" s="79" t="s">
        <v>707</v>
      </c>
      <c r="T193" s="79" t="s">
        <v>763</v>
      </c>
      <c r="U193" s="82" t="s">
        <v>815</v>
      </c>
      <c r="V193" s="82" t="s">
        <v>815</v>
      </c>
      <c r="W193" s="81">
        <v>43614.51541666667</v>
      </c>
      <c r="X193" s="82" t="s">
        <v>1105</v>
      </c>
      <c r="Y193" s="79"/>
      <c r="Z193" s="79"/>
      <c r="AA193" s="85" t="s">
        <v>1381</v>
      </c>
      <c r="AB193" s="79"/>
      <c r="AC193" s="79" t="b">
        <v>0</v>
      </c>
      <c r="AD193" s="79">
        <v>11</v>
      </c>
      <c r="AE193" s="85" t="s">
        <v>1504</v>
      </c>
      <c r="AF193" s="79" t="b">
        <v>0</v>
      </c>
      <c r="AG193" s="79" t="s">
        <v>1553</v>
      </c>
      <c r="AH193" s="79"/>
      <c r="AI193" s="85" t="s">
        <v>1504</v>
      </c>
      <c r="AJ193" s="79" t="b">
        <v>0</v>
      </c>
      <c r="AK193" s="79">
        <v>5</v>
      </c>
      <c r="AL193" s="85" t="s">
        <v>1504</v>
      </c>
      <c r="AM193" s="79" t="s">
        <v>1574</v>
      </c>
      <c r="AN193" s="79" t="b">
        <v>0</v>
      </c>
      <c r="AO193" s="85" t="s">
        <v>1381</v>
      </c>
      <c r="AP193" s="79" t="s">
        <v>1582</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v>0</v>
      </c>
      <c r="BE193" s="49">
        <v>0</v>
      </c>
      <c r="BF193" s="48">
        <v>2</v>
      </c>
      <c r="BG193" s="49">
        <v>4.878048780487805</v>
      </c>
      <c r="BH193" s="48">
        <v>0</v>
      </c>
      <c r="BI193" s="49">
        <v>0</v>
      </c>
      <c r="BJ193" s="48">
        <v>39</v>
      </c>
      <c r="BK193" s="49">
        <v>95.1219512195122</v>
      </c>
      <c r="BL193" s="48">
        <v>41</v>
      </c>
    </row>
    <row r="194" spans="1:64" ht="15">
      <c r="A194" s="64" t="s">
        <v>283</v>
      </c>
      <c r="B194" s="64" t="s">
        <v>283</v>
      </c>
      <c r="C194" s="65"/>
      <c r="D194" s="66"/>
      <c r="E194" s="67"/>
      <c r="F194" s="68"/>
      <c r="G194" s="65"/>
      <c r="H194" s="69"/>
      <c r="I194" s="70"/>
      <c r="J194" s="70"/>
      <c r="K194" s="34" t="s">
        <v>65</v>
      </c>
      <c r="L194" s="77">
        <v>255</v>
      </c>
      <c r="M194" s="77"/>
      <c r="N194" s="72"/>
      <c r="O194" s="79" t="s">
        <v>176</v>
      </c>
      <c r="P194" s="81">
        <v>43615.604166666664</v>
      </c>
      <c r="Q194" s="79" t="s">
        <v>513</v>
      </c>
      <c r="R194" s="82" t="s">
        <v>654</v>
      </c>
      <c r="S194" s="79" t="s">
        <v>707</v>
      </c>
      <c r="T194" s="79" t="s">
        <v>764</v>
      </c>
      <c r="U194" s="82" t="s">
        <v>816</v>
      </c>
      <c r="V194" s="82" t="s">
        <v>816</v>
      </c>
      <c r="W194" s="81">
        <v>43615.604166666664</v>
      </c>
      <c r="X194" s="82" t="s">
        <v>1106</v>
      </c>
      <c r="Y194" s="79"/>
      <c r="Z194" s="79"/>
      <c r="AA194" s="85" t="s">
        <v>1382</v>
      </c>
      <c r="AB194" s="79"/>
      <c r="AC194" s="79" t="b">
        <v>0</v>
      </c>
      <c r="AD194" s="79">
        <v>0</v>
      </c>
      <c r="AE194" s="85" t="s">
        <v>1504</v>
      </c>
      <c r="AF194" s="79" t="b">
        <v>0</v>
      </c>
      <c r="AG194" s="79" t="s">
        <v>1553</v>
      </c>
      <c r="AH194" s="79"/>
      <c r="AI194" s="85" t="s">
        <v>1504</v>
      </c>
      <c r="AJ194" s="79" t="b">
        <v>0</v>
      </c>
      <c r="AK194" s="79">
        <v>1</v>
      </c>
      <c r="AL194" s="85" t="s">
        <v>1504</v>
      </c>
      <c r="AM194" s="79" t="s">
        <v>1574</v>
      </c>
      <c r="AN194" s="79" t="b">
        <v>0</v>
      </c>
      <c r="AO194" s="85" t="s">
        <v>1382</v>
      </c>
      <c r="AP194" s="79" t="s">
        <v>1582</v>
      </c>
      <c r="AQ194" s="79">
        <v>0</v>
      </c>
      <c r="AR194" s="79">
        <v>0</v>
      </c>
      <c r="AS194" s="79"/>
      <c r="AT194" s="79"/>
      <c r="AU194" s="79"/>
      <c r="AV194" s="79"/>
      <c r="AW194" s="79"/>
      <c r="AX194" s="79"/>
      <c r="AY194" s="79"/>
      <c r="AZ194" s="79"/>
      <c r="BA194">
        <v>5</v>
      </c>
      <c r="BB194" s="78" t="str">
        <f>REPLACE(INDEX(GroupVertices[Group],MATCH(Edges24[[#This Row],[Vertex 1]],GroupVertices[Vertex],0)),1,1,"")</f>
        <v>1</v>
      </c>
      <c r="BC194" s="78" t="str">
        <f>REPLACE(INDEX(GroupVertices[Group],MATCH(Edges24[[#This Row],[Vertex 2]],GroupVertices[Vertex],0)),1,1,"")</f>
        <v>1</v>
      </c>
      <c r="BD194" s="48">
        <v>1</v>
      </c>
      <c r="BE194" s="49">
        <v>5</v>
      </c>
      <c r="BF194" s="48">
        <v>0</v>
      </c>
      <c r="BG194" s="49">
        <v>0</v>
      </c>
      <c r="BH194" s="48">
        <v>0</v>
      </c>
      <c r="BI194" s="49">
        <v>0</v>
      </c>
      <c r="BJ194" s="48">
        <v>19</v>
      </c>
      <c r="BK194" s="49">
        <v>95</v>
      </c>
      <c r="BL194" s="48">
        <v>20</v>
      </c>
    </row>
    <row r="195" spans="1:64" ht="15">
      <c r="A195" s="64" t="s">
        <v>283</v>
      </c>
      <c r="B195" s="64" t="s">
        <v>283</v>
      </c>
      <c r="C195" s="65"/>
      <c r="D195" s="66"/>
      <c r="E195" s="67"/>
      <c r="F195" s="68"/>
      <c r="G195" s="65"/>
      <c r="H195" s="69"/>
      <c r="I195" s="70"/>
      <c r="J195" s="70"/>
      <c r="K195" s="34" t="s">
        <v>65</v>
      </c>
      <c r="L195" s="77">
        <v>256</v>
      </c>
      <c r="M195" s="77"/>
      <c r="N195" s="72"/>
      <c r="O195" s="79" t="s">
        <v>176</v>
      </c>
      <c r="P195" s="81">
        <v>43615.5625</v>
      </c>
      <c r="Q195" s="79" t="s">
        <v>514</v>
      </c>
      <c r="R195" s="82" t="s">
        <v>653</v>
      </c>
      <c r="S195" s="79" t="s">
        <v>707</v>
      </c>
      <c r="T195" s="79" t="s">
        <v>763</v>
      </c>
      <c r="U195" s="82" t="s">
        <v>817</v>
      </c>
      <c r="V195" s="82" t="s">
        <v>817</v>
      </c>
      <c r="W195" s="81">
        <v>43615.5625</v>
      </c>
      <c r="X195" s="82" t="s">
        <v>1107</v>
      </c>
      <c r="Y195" s="79"/>
      <c r="Z195" s="79"/>
      <c r="AA195" s="85" t="s">
        <v>1383</v>
      </c>
      <c r="AB195" s="79"/>
      <c r="AC195" s="79" t="b">
        <v>0</v>
      </c>
      <c r="AD195" s="79">
        <v>1</v>
      </c>
      <c r="AE195" s="85" t="s">
        <v>1504</v>
      </c>
      <c r="AF195" s="79" t="b">
        <v>0</v>
      </c>
      <c r="AG195" s="79" t="s">
        <v>1553</v>
      </c>
      <c r="AH195" s="79"/>
      <c r="AI195" s="85" t="s">
        <v>1504</v>
      </c>
      <c r="AJ195" s="79" t="b">
        <v>0</v>
      </c>
      <c r="AK195" s="79">
        <v>1</v>
      </c>
      <c r="AL195" s="85" t="s">
        <v>1504</v>
      </c>
      <c r="AM195" s="79" t="s">
        <v>1574</v>
      </c>
      <c r="AN195" s="79" t="b">
        <v>0</v>
      </c>
      <c r="AO195" s="85" t="s">
        <v>1383</v>
      </c>
      <c r="AP195" s="79" t="s">
        <v>1582</v>
      </c>
      <c r="AQ195" s="79">
        <v>0</v>
      </c>
      <c r="AR195" s="79">
        <v>0</v>
      </c>
      <c r="AS195" s="79"/>
      <c r="AT195" s="79"/>
      <c r="AU195" s="79"/>
      <c r="AV195" s="79"/>
      <c r="AW195" s="79"/>
      <c r="AX195" s="79"/>
      <c r="AY195" s="79"/>
      <c r="AZ195" s="79"/>
      <c r="BA195">
        <v>5</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11</v>
      </c>
      <c r="BK195" s="49">
        <v>100</v>
      </c>
      <c r="BL195" s="48">
        <v>11</v>
      </c>
    </row>
    <row r="196" spans="1:64" ht="15">
      <c r="A196" s="64" t="s">
        <v>283</v>
      </c>
      <c r="B196" s="64" t="s">
        <v>283</v>
      </c>
      <c r="C196" s="65"/>
      <c r="D196" s="66"/>
      <c r="E196" s="67"/>
      <c r="F196" s="68"/>
      <c r="G196" s="65"/>
      <c r="H196" s="69"/>
      <c r="I196" s="70"/>
      <c r="J196" s="70"/>
      <c r="K196" s="34" t="s">
        <v>65</v>
      </c>
      <c r="L196" s="77">
        <v>257</v>
      </c>
      <c r="M196" s="77"/>
      <c r="N196" s="72"/>
      <c r="O196" s="79" t="s">
        <v>176</v>
      </c>
      <c r="P196" s="81">
        <v>43615.8125</v>
      </c>
      <c r="Q196" s="79" t="s">
        <v>515</v>
      </c>
      <c r="R196" s="82" t="s">
        <v>655</v>
      </c>
      <c r="S196" s="79" t="s">
        <v>707</v>
      </c>
      <c r="T196" s="79" t="s">
        <v>763</v>
      </c>
      <c r="U196" s="82" t="s">
        <v>818</v>
      </c>
      <c r="V196" s="82" t="s">
        <v>818</v>
      </c>
      <c r="W196" s="81">
        <v>43615.8125</v>
      </c>
      <c r="X196" s="82" t="s">
        <v>1108</v>
      </c>
      <c r="Y196" s="79"/>
      <c r="Z196" s="79"/>
      <c r="AA196" s="85" t="s">
        <v>1384</v>
      </c>
      <c r="AB196" s="79"/>
      <c r="AC196" s="79" t="b">
        <v>0</v>
      </c>
      <c r="AD196" s="79">
        <v>1</v>
      </c>
      <c r="AE196" s="85" t="s">
        <v>1504</v>
      </c>
      <c r="AF196" s="79" t="b">
        <v>0</v>
      </c>
      <c r="AG196" s="79" t="s">
        <v>1553</v>
      </c>
      <c r="AH196" s="79"/>
      <c r="AI196" s="85" t="s">
        <v>1504</v>
      </c>
      <c r="AJ196" s="79" t="b">
        <v>0</v>
      </c>
      <c r="AK196" s="79">
        <v>1</v>
      </c>
      <c r="AL196" s="85" t="s">
        <v>1504</v>
      </c>
      <c r="AM196" s="79" t="s">
        <v>1574</v>
      </c>
      <c r="AN196" s="79" t="b">
        <v>0</v>
      </c>
      <c r="AO196" s="85" t="s">
        <v>1384</v>
      </c>
      <c r="AP196" s="79" t="s">
        <v>1582</v>
      </c>
      <c r="AQ196" s="79">
        <v>0</v>
      </c>
      <c r="AR196" s="79">
        <v>0</v>
      </c>
      <c r="AS196" s="79"/>
      <c r="AT196" s="79"/>
      <c r="AU196" s="79"/>
      <c r="AV196" s="79"/>
      <c r="AW196" s="79"/>
      <c r="AX196" s="79"/>
      <c r="AY196" s="79"/>
      <c r="AZ196" s="79"/>
      <c r="BA196">
        <v>5</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10</v>
      </c>
      <c r="BK196" s="49">
        <v>100</v>
      </c>
      <c r="BL196" s="48">
        <v>10</v>
      </c>
    </row>
    <row r="197" spans="1:64" ht="15">
      <c r="A197" s="64" t="s">
        <v>283</v>
      </c>
      <c r="B197" s="64" t="s">
        <v>283</v>
      </c>
      <c r="C197" s="65"/>
      <c r="D197" s="66"/>
      <c r="E197" s="67"/>
      <c r="F197" s="68"/>
      <c r="G197" s="65"/>
      <c r="H197" s="69"/>
      <c r="I197" s="70"/>
      <c r="J197" s="70"/>
      <c r="K197" s="34" t="s">
        <v>65</v>
      </c>
      <c r="L197" s="77">
        <v>258</v>
      </c>
      <c r="M197" s="77"/>
      <c r="N197" s="72"/>
      <c r="O197" s="79" t="s">
        <v>176</v>
      </c>
      <c r="P197" s="81">
        <v>43616.8125</v>
      </c>
      <c r="Q197" s="79" t="s">
        <v>516</v>
      </c>
      <c r="R197" s="82" t="s">
        <v>656</v>
      </c>
      <c r="S197" s="79" t="s">
        <v>707</v>
      </c>
      <c r="T197" s="79" t="s">
        <v>765</v>
      </c>
      <c r="U197" s="82" t="s">
        <v>819</v>
      </c>
      <c r="V197" s="82" t="s">
        <v>819</v>
      </c>
      <c r="W197" s="81">
        <v>43616.8125</v>
      </c>
      <c r="X197" s="82" t="s">
        <v>1109</v>
      </c>
      <c r="Y197" s="79"/>
      <c r="Z197" s="79"/>
      <c r="AA197" s="85" t="s">
        <v>1385</v>
      </c>
      <c r="AB197" s="79"/>
      <c r="AC197" s="79" t="b">
        <v>0</v>
      </c>
      <c r="AD197" s="79">
        <v>1</v>
      </c>
      <c r="AE197" s="85" t="s">
        <v>1504</v>
      </c>
      <c r="AF197" s="79" t="b">
        <v>0</v>
      </c>
      <c r="AG197" s="79" t="s">
        <v>1553</v>
      </c>
      <c r="AH197" s="79"/>
      <c r="AI197" s="85" t="s">
        <v>1504</v>
      </c>
      <c r="AJ197" s="79" t="b">
        <v>0</v>
      </c>
      <c r="AK197" s="79">
        <v>2</v>
      </c>
      <c r="AL197" s="85" t="s">
        <v>1504</v>
      </c>
      <c r="AM197" s="79" t="s">
        <v>1574</v>
      </c>
      <c r="AN197" s="79" t="b">
        <v>0</v>
      </c>
      <c r="AO197" s="85" t="s">
        <v>1385</v>
      </c>
      <c r="AP197" s="79" t="s">
        <v>1582</v>
      </c>
      <c r="AQ197" s="79">
        <v>0</v>
      </c>
      <c r="AR197" s="79">
        <v>0</v>
      </c>
      <c r="AS197" s="79"/>
      <c r="AT197" s="79"/>
      <c r="AU197" s="79"/>
      <c r="AV197" s="79"/>
      <c r="AW197" s="79"/>
      <c r="AX197" s="79"/>
      <c r="AY197" s="79"/>
      <c r="AZ197" s="79"/>
      <c r="BA197">
        <v>5</v>
      </c>
      <c r="BB197" s="78" t="str">
        <f>REPLACE(INDEX(GroupVertices[Group],MATCH(Edges24[[#This Row],[Vertex 1]],GroupVertices[Vertex],0)),1,1,"")</f>
        <v>1</v>
      </c>
      <c r="BC197" s="78" t="str">
        <f>REPLACE(INDEX(GroupVertices[Group],MATCH(Edges24[[#This Row],[Vertex 2]],GroupVertices[Vertex],0)),1,1,"")</f>
        <v>1</v>
      </c>
      <c r="BD197" s="48">
        <v>1</v>
      </c>
      <c r="BE197" s="49">
        <v>5.882352941176471</v>
      </c>
      <c r="BF197" s="48">
        <v>0</v>
      </c>
      <c r="BG197" s="49">
        <v>0</v>
      </c>
      <c r="BH197" s="48">
        <v>0</v>
      </c>
      <c r="BI197" s="49">
        <v>0</v>
      </c>
      <c r="BJ197" s="48">
        <v>16</v>
      </c>
      <c r="BK197" s="49">
        <v>94.11764705882354</v>
      </c>
      <c r="BL197" s="48">
        <v>17</v>
      </c>
    </row>
    <row r="198" spans="1:64" ht="15">
      <c r="A198" s="64" t="s">
        <v>283</v>
      </c>
      <c r="B198" s="64" t="s">
        <v>283</v>
      </c>
      <c r="C198" s="65"/>
      <c r="D198" s="66"/>
      <c r="E198" s="67"/>
      <c r="F198" s="68"/>
      <c r="G198" s="65"/>
      <c r="H198" s="69"/>
      <c r="I198" s="70"/>
      <c r="J198" s="70"/>
      <c r="K198" s="34" t="s">
        <v>65</v>
      </c>
      <c r="L198" s="77">
        <v>259</v>
      </c>
      <c r="M198" s="77"/>
      <c r="N198" s="72"/>
      <c r="O198" s="79" t="s">
        <v>176</v>
      </c>
      <c r="P198" s="81">
        <v>43619.6875</v>
      </c>
      <c r="Q198" s="79" t="s">
        <v>517</v>
      </c>
      <c r="R198" s="82" t="s">
        <v>657</v>
      </c>
      <c r="S198" s="79" t="s">
        <v>707</v>
      </c>
      <c r="T198" s="79" t="s">
        <v>763</v>
      </c>
      <c r="U198" s="82" t="s">
        <v>820</v>
      </c>
      <c r="V198" s="82" t="s">
        <v>820</v>
      </c>
      <c r="W198" s="81">
        <v>43619.6875</v>
      </c>
      <c r="X198" s="82" t="s">
        <v>1110</v>
      </c>
      <c r="Y198" s="79"/>
      <c r="Z198" s="79"/>
      <c r="AA198" s="85" t="s">
        <v>1386</v>
      </c>
      <c r="AB198" s="79"/>
      <c r="AC198" s="79" t="b">
        <v>0</v>
      </c>
      <c r="AD198" s="79">
        <v>1</v>
      </c>
      <c r="AE198" s="85" t="s">
        <v>1504</v>
      </c>
      <c r="AF198" s="79" t="b">
        <v>0</v>
      </c>
      <c r="AG198" s="79" t="s">
        <v>1553</v>
      </c>
      <c r="AH198" s="79"/>
      <c r="AI198" s="85" t="s">
        <v>1504</v>
      </c>
      <c r="AJ198" s="79" t="b">
        <v>0</v>
      </c>
      <c r="AK198" s="79">
        <v>2</v>
      </c>
      <c r="AL198" s="85" t="s">
        <v>1504</v>
      </c>
      <c r="AM198" s="79" t="s">
        <v>1574</v>
      </c>
      <c r="AN198" s="79" t="b">
        <v>0</v>
      </c>
      <c r="AO198" s="85" t="s">
        <v>1386</v>
      </c>
      <c r="AP198" s="79" t="s">
        <v>1582</v>
      </c>
      <c r="AQ198" s="79">
        <v>0</v>
      </c>
      <c r="AR198" s="79">
        <v>0</v>
      </c>
      <c r="AS198" s="79"/>
      <c r="AT198" s="79"/>
      <c r="AU198" s="79"/>
      <c r="AV198" s="79"/>
      <c r="AW198" s="79"/>
      <c r="AX198" s="79"/>
      <c r="AY198" s="79"/>
      <c r="AZ198" s="79"/>
      <c r="BA198">
        <v>5</v>
      </c>
      <c r="BB198" s="78" t="str">
        <f>REPLACE(INDEX(GroupVertices[Group],MATCH(Edges24[[#This Row],[Vertex 1]],GroupVertices[Vertex],0)),1,1,"")</f>
        <v>1</v>
      </c>
      <c r="BC198" s="78" t="str">
        <f>REPLACE(INDEX(GroupVertices[Group],MATCH(Edges24[[#This Row],[Vertex 2]],GroupVertices[Vertex],0)),1,1,"")</f>
        <v>1</v>
      </c>
      <c r="BD198" s="48">
        <v>1</v>
      </c>
      <c r="BE198" s="49">
        <v>6.666666666666667</v>
      </c>
      <c r="BF198" s="48">
        <v>0</v>
      </c>
      <c r="BG198" s="49">
        <v>0</v>
      </c>
      <c r="BH198" s="48">
        <v>0</v>
      </c>
      <c r="BI198" s="49">
        <v>0</v>
      </c>
      <c r="BJ198" s="48">
        <v>14</v>
      </c>
      <c r="BK198" s="49">
        <v>93.33333333333333</v>
      </c>
      <c r="BL198" s="48">
        <v>15</v>
      </c>
    </row>
    <row r="199" spans="1:64" ht="15">
      <c r="A199" s="64" t="s">
        <v>268</v>
      </c>
      <c r="B199" s="64" t="s">
        <v>283</v>
      </c>
      <c r="C199" s="65"/>
      <c r="D199" s="66"/>
      <c r="E199" s="67"/>
      <c r="F199" s="68"/>
      <c r="G199" s="65"/>
      <c r="H199" s="69"/>
      <c r="I199" s="70"/>
      <c r="J199" s="70"/>
      <c r="K199" s="34" t="s">
        <v>65</v>
      </c>
      <c r="L199" s="77">
        <v>260</v>
      </c>
      <c r="M199" s="77"/>
      <c r="N199" s="72"/>
      <c r="O199" s="79" t="s">
        <v>349</v>
      </c>
      <c r="P199" s="81">
        <v>43614.8794212963</v>
      </c>
      <c r="Q199" s="79" t="s">
        <v>518</v>
      </c>
      <c r="R199" s="79"/>
      <c r="S199" s="79"/>
      <c r="T199" s="79"/>
      <c r="U199" s="79"/>
      <c r="V199" s="82" t="s">
        <v>894</v>
      </c>
      <c r="W199" s="81">
        <v>43614.8794212963</v>
      </c>
      <c r="X199" s="82" t="s">
        <v>1111</v>
      </c>
      <c r="Y199" s="79"/>
      <c r="Z199" s="79"/>
      <c r="AA199" s="85" t="s">
        <v>1387</v>
      </c>
      <c r="AB199" s="79"/>
      <c r="AC199" s="79" t="b">
        <v>0</v>
      </c>
      <c r="AD199" s="79">
        <v>0</v>
      </c>
      <c r="AE199" s="85" t="s">
        <v>1504</v>
      </c>
      <c r="AF199" s="79" t="b">
        <v>0</v>
      </c>
      <c r="AG199" s="79" t="s">
        <v>1553</v>
      </c>
      <c r="AH199" s="79"/>
      <c r="AI199" s="85" t="s">
        <v>1504</v>
      </c>
      <c r="AJ199" s="79" t="b">
        <v>0</v>
      </c>
      <c r="AK199" s="79">
        <v>5</v>
      </c>
      <c r="AL199" s="85" t="s">
        <v>1381</v>
      </c>
      <c r="AM199" s="79" t="s">
        <v>1576</v>
      </c>
      <c r="AN199" s="79" t="b">
        <v>0</v>
      </c>
      <c r="AO199" s="85" t="s">
        <v>1381</v>
      </c>
      <c r="AP199" s="79" t="s">
        <v>176</v>
      </c>
      <c r="AQ199" s="79">
        <v>0</v>
      </c>
      <c r="AR199" s="79">
        <v>0</v>
      </c>
      <c r="AS199" s="79"/>
      <c r="AT199" s="79"/>
      <c r="AU199" s="79"/>
      <c r="AV199" s="79"/>
      <c r="AW199" s="79"/>
      <c r="AX199" s="79"/>
      <c r="AY199" s="79"/>
      <c r="AZ199" s="79"/>
      <c r="BA199">
        <v>7</v>
      </c>
      <c r="BB199" s="78" t="str">
        <f>REPLACE(INDEX(GroupVertices[Group],MATCH(Edges24[[#This Row],[Vertex 1]],GroupVertices[Vertex],0)),1,1,"")</f>
        <v>1</v>
      </c>
      <c r="BC199" s="78" t="str">
        <f>REPLACE(INDEX(GroupVertices[Group],MATCH(Edges24[[#This Row],[Vertex 2]],GroupVertices[Vertex],0)),1,1,"")</f>
        <v>1</v>
      </c>
      <c r="BD199" s="48"/>
      <c r="BE199" s="49"/>
      <c r="BF199" s="48"/>
      <c r="BG199" s="49"/>
      <c r="BH199" s="48"/>
      <c r="BI199" s="49"/>
      <c r="BJ199" s="48"/>
      <c r="BK199" s="49"/>
      <c r="BL199" s="48"/>
    </row>
    <row r="200" spans="1:64" ht="15">
      <c r="A200" s="64" t="s">
        <v>268</v>
      </c>
      <c r="B200" s="64" t="s">
        <v>283</v>
      </c>
      <c r="C200" s="65"/>
      <c r="D200" s="66"/>
      <c r="E200" s="67"/>
      <c r="F200" s="68"/>
      <c r="G200" s="65"/>
      <c r="H200" s="69"/>
      <c r="I200" s="70"/>
      <c r="J200" s="70"/>
      <c r="K200" s="34" t="s">
        <v>65</v>
      </c>
      <c r="L200" s="77">
        <v>261</v>
      </c>
      <c r="M200" s="77"/>
      <c r="N200" s="72"/>
      <c r="O200" s="79" t="s">
        <v>349</v>
      </c>
      <c r="P200" s="81">
        <v>43615.62341435185</v>
      </c>
      <c r="Q200" s="79" t="s">
        <v>519</v>
      </c>
      <c r="R200" s="82" t="s">
        <v>654</v>
      </c>
      <c r="S200" s="79" t="s">
        <v>707</v>
      </c>
      <c r="T200" s="79" t="s">
        <v>766</v>
      </c>
      <c r="U200" s="79"/>
      <c r="V200" s="82" t="s">
        <v>894</v>
      </c>
      <c r="W200" s="81">
        <v>43615.62341435185</v>
      </c>
      <c r="X200" s="82" t="s">
        <v>1112</v>
      </c>
      <c r="Y200" s="79"/>
      <c r="Z200" s="79"/>
      <c r="AA200" s="85" t="s">
        <v>1388</v>
      </c>
      <c r="AB200" s="79"/>
      <c r="AC200" s="79" t="b">
        <v>0</v>
      </c>
      <c r="AD200" s="79">
        <v>0</v>
      </c>
      <c r="AE200" s="85" t="s">
        <v>1504</v>
      </c>
      <c r="AF200" s="79" t="b">
        <v>0</v>
      </c>
      <c r="AG200" s="79" t="s">
        <v>1553</v>
      </c>
      <c r="AH200" s="79"/>
      <c r="AI200" s="85" t="s">
        <v>1504</v>
      </c>
      <c r="AJ200" s="79" t="b">
        <v>0</v>
      </c>
      <c r="AK200" s="79">
        <v>1</v>
      </c>
      <c r="AL200" s="85" t="s">
        <v>1382</v>
      </c>
      <c r="AM200" s="79" t="s">
        <v>1564</v>
      </c>
      <c r="AN200" s="79" t="b">
        <v>0</v>
      </c>
      <c r="AO200" s="85" t="s">
        <v>1382</v>
      </c>
      <c r="AP200" s="79" t="s">
        <v>176</v>
      </c>
      <c r="AQ200" s="79">
        <v>0</v>
      </c>
      <c r="AR200" s="79">
        <v>0</v>
      </c>
      <c r="AS200" s="79"/>
      <c r="AT200" s="79"/>
      <c r="AU200" s="79"/>
      <c r="AV200" s="79"/>
      <c r="AW200" s="79"/>
      <c r="AX200" s="79"/>
      <c r="AY200" s="79"/>
      <c r="AZ200" s="79"/>
      <c r="BA200">
        <v>7</v>
      </c>
      <c r="BB200" s="78" t="str">
        <f>REPLACE(INDEX(GroupVertices[Group],MATCH(Edges24[[#This Row],[Vertex 1]],GroupVertices[Vertex],0)),1,1,"")</f>
        <v>1</v>
      </c>
      <c r="BC200" s="78" t="str">
        <f>REPLACE(INDEX(GroupVertices[Group],MATCH(Edges24[[#This Row],[Vertex 2]],GroupVertices[Vertex],0)),1,1,"")</f>
        <v>1</v>
      </c>
      <c r="BD200" s="48">
        <v>1</v>
      </c>
      <c r="BE200" s="49">
        <v>5.2631578947368425</v>
      </c>
      <c r="BF200" s="48">
        <v>0</v>
      </c>
      <c r="BG200" s="49">
        <v>0</v>
      </c>
      <c r="BH200" s="48">
        <v>0</v>
      </c>
      <c r="BI200" s="49">
        <v>0</v>
      </c>
      <c r="BJ200" s="48">
        <v>18</v>
      </c>
      <c r="BK200" s="49">
        <v>94.73684210526316</v>
      </c>
      <c r="BL200" s="48">
        <v>19</v>
      </c>
    </row>
    <row r="201" spans="1:64" ht="15">
      <c r="A201" s="64" t="s">
        <v>268</v>
      </c>
      <c r="B201" s="64" t="s">
        <v>283</v>
      </c>
      <c r="C201" s="65"/>
      <c r="D201" s="66"/>
      <c r="E201" s="67"/>
      <c r="F201" s="68"/>
      <c r="G201" s="65"/>
      <c r="H201" s="69"/>
      <c r="I201" s="70"/>
      <c r="J201" s="70"/>
      <c r="K201" s="34" t="s">
        <v>65</v>
      </c>
      <c r="L201" s="77">
        <v>262</v>
      </c>
      <c r="M201" s="77"/>
      <c r="N201" s="72"/>
      <c r="O201" s="79" t="s">
        <v>349</v>
      </c>
      <c r="P201" s="81">
        <v>43615.73638888889</v>
      </c>
      <c r="Q201" s="79" t="s">
        <v>520</v>
      </c>
      <c r="R201" s="82" t="s">
        <v>653</v>
      </c>
      <c r="S201" s="79" t="s">
        <v>707</v>
      </c>
      <c r="T201" s="79" t="s">
        <v>763</v>
      </c>
      <c r="U201" s="79"/>
      <c r="V201" s="82" t="s">
        <v>894</v>
      </c>
      <c r="W201" s="81">
        <v>43615.73638888889</v>
      </c>
      <c r="X201" s="82" t="s">
        <v>1113</v>
      </c>
      <c r="Y201" s="79"/>
      <c r="Z201" s="79"/>
      <c r="AA201" s="85" t="s">
        <v>1389</v>
      </c>
      <c r="AB201" s="79"/>
      <c r="AC201" s="79" t="b">
        <v>0</v>
      </c>
      <c r="AD201" s="79">
        <v>0</v>
      </c>
      <c r="AE201" s="85" t="s">
        <v>1504</v>
      </c>
      <c r="AF201" s="79" t="b">
        <v>0</v>
      </c>
      <c r="AG201" s="79" t="s">
        <v>1553</v>
      </c>
      <c r="AH201" s="79"/>
      <c r="AI201" s="85" t="s">
        <v>1504</v>
      </c>
      <c r="AJ201" s="79" t="b">
        <v>0</v>
      </c>
      <c r="AK201" s="79">
        <v>1</v>
      </c>
      <c r="AL201" s="85" t="s">
        <v>1383</v>
      </c>
      <c r="AM201" s="79" t="s">
        <v>1564</v>
      </c>
      <c r="AN201" s="79" t="b">
        <v>0</v>
      </c>
      <c r="AO201" s="85" t="s">
        <v>1383</v>
      </c>
      <c r="AP201" s="79" t="s">
        <v>176</v>
      </c>
      <c r="AQ201" s="79">
        <v>0</v>
      </c>
      <c r="AR201" s="79">
        <v>0</v>
      </c>
      <c r="AS201" s="79"/>
      <c r="AT201" s="79"/>
      <c r="AU201" s="79"/>
      <c r="AV201" s="79"/>
      <c r="AW201" s="79"/>
      <c r="AX201" s="79"/>
      <c r="AY201" s="79"/>
      <c r="AZ201" s="79"/>
      <c r="BA201">
        <v>7</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13</v>
      </c>
      <c r="BK201" s="49">
        <v>100</v>
      </c>
      <c r="BL201" s="48">
        <v>13</v>
      </c>
    </row>
    <row r="202" spans="1:64" ht="15">
      <c r="A202" s="64" t="s">
        <v>268</v>
      </c>
      <c r="B202" s="64" t="s">
        <v>283</v>
      </c>
      <c r="C202" s="65"/>
      <c r="D202" s="66"/>
      <c r="E202" s="67"/>
      <c r="F202" s="68"/>
      <c r="G202" s="65"/>
      <c r="H202" s="69"/>
      <c r="I202" s="70"/>
      <c r="J202" s="70"/>
      <c r="K202" s="34" t="s">
        <v>65</v>
      </c>
      <c r="L202" s="77">
        <v>263</v>
      </c>
      <c r="M202" s="77"/>
      <c r="N202" s="72"/>
      <c r="O202" s="79" t="s">
        <v>349</v>
      </c>
      <c r="P202" s="81">
        <v>43615.85162037037</v>
      </c>
      <c r="Q202" s="79" t="s">
        <v>521</v>
      </c>
      <c r="R202" s="82" t="s">
        <v>655</v>
      </c>
      <c r="S202" s="79" t="s">
        <v>707</v>
      </c>
      <c r="T202" s="79" t="s">
        <v>763</v>
      </c>
      <c r="U202" s="82" t="s">
        <v>818</v>
      </c>
      <c r="V202" s="82" t="s">
        <v>818</v>
      </c>
      <c r="W202" s="81">
        <v>43615.85162037037</v>
      </c>
      <c r="X202" s="82" t="s">
        <v>1114</v>
      </c>
      <c r="Y202" s="79"/>
      <c r="Z202" s="79"/>
      <c r="AA202" s="85" t="s">
        <v>1390</v>
      </c>
      <c r="AB202" s="79"/>
      <c r="AC202" s="79" t="b">
        <v>0</v>
      </c>
      <c r="AD202" s="79">
        <v>0</v>
      </c>
      <c r="AE202" s="85" t="s">
        <v>1504</v>
      </c>
      <c r="AF202" s="79" t="b">
        <v>0</v>
      </c>
      <c r="AG202" s="79" t="s">
        <v>1553</v>
      </c>
      <c r="AH202" s="79"/>
      <c r="AI202" s="85" t="s">
        <v>1504</v>
      </c>
      <c r="AJ202" s="79" t="b">
        <v>0</v>
      </c>
      <c r="AK202" s="79">
        <v>1</v>
      </c>
      <c r="AL202" s="85" t="s">
        <v>1384</v>
      </c>
      <c r="AM202" s="79" t="s">
        <v>1566</v>
      </c>
      <c r="AN202" s="79" t="b">
        <v>0</v>
      </c>
      <c r="AO202" s="85" t="s">
        <v>1384</v>
      </c>
      <c r="AP202" s="79" t="s">
        <v>176</v>
      </c>
      <c r="AQ202" s="79">
        <v>0</v>
      </c>
      <c r="AR202" s="79">
        <v>0</v>
      </c>
      <c r="AS202" s="79"/>
      <c r="AT202" s="79"/>
      <c r="AU202" s="79"/>
      <c r="AV202" s="79"/>
      <c r="AW202" s="79"/>
      <c r="AX202" s="79"/>
      <c r="AY202" s="79"/>
      <c r="AZ202" s="79"/>
      <c r="BA202">
        <v>7</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12</v>
      </c>
      <c r="BK202" s="49">
        <v>100</v>
      </c>
      <c r="BL202" s="48">
        <v>12</v>
      </c>
    </row>
    <row r="203" spans="1:64" ht="15">
      <c r="A203" s="64" t="s">
        <v>268</v>
      </c>
      <c r="B203" s="64" t="s">
        <v>283</v>
      </c>
      <c r="C203" s="65"/>
      <c r="D203" s="66"/>
      <c r="E203" s="67"/>
      <c r="F203" s="68"/>
      <c r="G203" s="65"/>
      <c r="H203" s="69"/>
      <c r="I203" s="70"/>
      <c r="J203" s="70"/>
      <c r="K203" s="34" t="s">
        <v>65</v>
      </c>
      <c r="L203" s="77">
        <v>265</v>
      </c>
      <c r="M203" s="77"/>
      <c r="N203" s="72"/>
      <c r="O203" s="79" t="s">
        <v>349</v>
      </c>
      <c r="P203" s="81">
        <v>43616.82094907408</v>
      </c>
      <c r="Q203" s="79" t="s">
        <v>522</v>
      </c>
      <c r="R203" s="82" t="s">
        <v>656</v>
      </c>
      <c r="S203" s="79" t="s">
        <v>707</v>
      </c>
      <c r="T203" s="79" t="s">
        <v>765</v>
      </c>
      <c r="U203" s="79"/>
      <c r="V203" s="82" t="s">
        <v>894</v>
      </c>
      <c r="W203" s="81">
        <v>43616.82094907408</v>
      </c>
      <c r="X203" s="82" t="s">
        <v>1115</v>
      </c>
      <c r="Y203" s="79"/>
      <c r="Z203" s="79"/>
      <c r="AA203" s="85" t="s">
        <v>1391</v>
      </c>
      <c r="AB203" s="79"/>
      <c r="AC203" s="79" t="b">
        <v>0</v>
      </c>
      <c r="AD203" s="79">
        <v>0</v>
      </c>
      <c r="AE203" s="85" t="s">
        <v>1504</v>
      </c>
      <c r="AF203" s="79" t="b">
        <v>0</v>
      </c>
      <c r="AG203" s="79" t="s">
        <v>1553</v>
      </c>
      <c r="AH203" s="79"/>
      <c r="AI203" s="85" t="s">
        <v>1504</v>
      </c>
      <c r="AJ203" s="79" t="b">
        <v>0</v>
      </c>
      <c r="AK203" s="79">
        <v>2</v>
      </c>
      <c r="AL203" s="85" t="s">
        <v>1385</v>
      </c>
      <c r="AM203" s="79" t="s">
        <v>1564</v>
      </c>
      <c r="AN203" s="79" t="b">
        <v>0</v>
      </c>
      <c r="AO203" s="85" t="s">
        <v>1385</v>
      </c>
      <c r="AP203" s="79" t="s">
        <v>176</v>
      </c>
      <c r="AQ203" s="79">
        <v>0</v>
      </c>
      <c r="AR203" s="79">
        <v>0</v>
      </c>
      <c r="AS203" s="79"/>
      <c r="AT203" s="79"/>
      <c r="AU203" s="79"/>
      <c r="AV203" s="79"/>
      <c r="AW203" s="79"/>
      <c r="AX203" s="79"/>
      <c r="AY203" s="79"/>
      <c r="AZ203" s="79"/>
      <c r="BA203">
        <v>7</v>
      </c>
      <c r="BB203" s="78" t="str">
        <f>REPLACE(INDEX(GroupVertices[Group],MATCH(Edges24[[#This Row],[Vertex 1]],GroupVertices[Vertex],0)),1,1,"")</f>
        <v>1</v>
      </c>
      <c r="BC203" s="78" t="str">
        <f>REPLACE(INDEX(GroupVertices[Group],MATCH(Edges24[[#This Row],[Vertex 2]],GroupVertices[Vertex],0)),1,1,"")</f>
        <v>1</v>
      </c>
      <c r="BD203" s="48">
        <v>1</v>
      </c>
      <c r="BE203" s="49">
        <v>5</v>
      </c>
      <c r="BF203" s="48">
        <v>0</v>
      </c>
      <c r="BG203" s="49">
        <v>0</v>
      </c>
      <c r="BH203" s="48">
        <v>0</v>
      </c>
      <c r="BI203" s="49">
        <v>0</v>
      </c>
      <c r="BJ203" s="48">
        <v>19</v>
      </c>
      <c r="BK203" s="49">
        <v>95</v>
      </c>
      <c r="BL203" s="48">
        <v>20</v>
      </c>
    </row>
    <row r="204" spans="1:64" ht="15">
      <c r="A204" s="64" t="s">
        <v>268</v>
      </c>
      <c r="B204" s="64" t="s">
        <v>283</v>
      </c>
      <c r="C204" s="65"/>
      <c r="D204" s="66"/>
      <c r="E204" s="67"/>
      <c r="F204" s="68"/>
      <c r="G204" s="65"/>
      <c r="H204" s="69"/>
      <c r="I204" s="70"/>
      <c r="J204" s="70"/>
      <c r="K204" s="34" t="s">
        <v>65</v>
      </c>
      <c r="L204" s="77">
        <v>266</v>
      </c>
      <c r="M204" s="77"/>
      <c r="N204" s="72"/>
      <c r="O204" s="79" t="s">
        <v>349</v>
      </c>
      <c r="P204" s="81">
        <v>43619.76876157407</v>
      </c>
      <c r="Q204" s="79" t="s">
        <v>523</v>
      </c>
      <c r="R204" s="82" t="s">
        <v>657</v>
      </c>
      <c r="S204" s="79" t="s">
        <v>707</v>
      </c>
      <c r="T204" s="79" t="s">
        <v>763</v>
      </c>
      <c r="U204" s="79"/>
      <c r="V204" s="82" t="s">
        <v>894</v>
      </c>
      <c r="W204" s="81">
        <v>43619.76876157407</v>
      </c>
      <c r="X204" s="82" t="s">
        <v>1116</v>
      </c>
      <c r="Y204" s="79"/>
      <c r="Z204" s="79"/>
      <c r="AA204" s="85" t="s">
        <v>1392</v>
      </c>
      <c r="AB204" s="79"/>
      <c r="AC204" s="79" t="b">
        <v>0</v>
      </c>
      <c r="AD204" s="79">
        <v>0</v>
      </c>
      <c r="AE204" s="85" t="s">
        <v>1504</v>
      </c>
      <c r="AF204" s="79" t="b">
        <v>0</v>
      </c>
      <c r="AG204" s="79" t="s">
        <v>1553</v>
      </c>
      <c r="AH204" s="79"/>
      <c r="AI204" s="85" t="s">
        <v>1504</v>
      </c>
      <c r="AJ204" s="79" t="b">
        <v>0</v>
      </c>
      <c r="AK204" s="79">
        <v>2</v>
      </c>
      <c r="AL204" s="85" t="s">
        <v>1386</v>
      </c>
      <c r="AM204" s="79" t="s">
        <v>1566</v>
      </c>
      <c r="AN204" s="79" t="b">
        <v>0</v>
      </c>
      <c r="AO204" s="85" t="s">
        <v>1386</v>
      </c>
      <c r="AP204" s="79" t="s">
        <v>176</v>
      </c>
      <c r="AQ204" s="79">
        <v>0</v>
      </c>
      <c r="AR204" s="79">
        <v>0</v>
      </c>
      <c r="AS204" s="79"/>
      <c r="AT204" s="79"/>
      <c r="AU204" s="79"/>
      <c r="AV204" s="79"/>
      <c r="AW204" s="79"/>
      <c r="AX204" s="79"/>
      <c r="AY204" s="79"/>
      <c r="AZ204" s="79"/>
      <c r="BA204">
        <v>7</v>
      </c>
      <c r="BB204" s="78" t="str">
        <f>REPLACE(INDEX(GroupVertices[Group],MATCH(Edges24[[#This Row],[Vertex 1]],GroupVertices[Vertex],0)),1,1,"")</f>
        <v>1</v>
      </c>
      <c r="BC204" s="78" t="str">
        <f>REPLACE(INDEX(GroupVertices[Group],MATCH(Edges24[[#This Row],[Vertex 2]],GroupVertices[Vertex],0)),1,1,"")</f>
        <v>1</v>
      </c>
      <c r="BD204" s="48">
        <v>1</v>
      </c>
      <c r="BE204" s="49">
        <v>5.555555555555555</v>
      </c>
      <c r="BF204" s="48">
        <v>0</v>
      </c>
      <c r="BG204" s="49">
        <v>0</v>
      </c>
      <c r="BH204" s="48">
        <v>0</v>
      </c>
      <c r="BI204" s="49">
        <v>0</v>
      </c>
      <c r="BJ204" s="48">
        <v>17</v>
      </c>
      <c r="BK204" s="49">
        <v>94.44444444444444</v>
      </c>
      <c r="BL204" s="48">
        <v>18</v>
      </c>
    </row>
    <row r="205" spans="1:64" ht="15">
      <c r="A205" s="64" t="s">
        <v>247</v>
      </c>
      <c r="B205" s="64" t="s">
        <v>306</v>
      </c>
      <c r="C205" s="65"/>
      <c r="D205" s="66"/>
      <c r="E205" s="67"/>
      <c r="F205" s="68"/>
      <c r="G205" s="65"/>
      <c r="H205" s="69"/>
      <c r="I205" s="70"/>
      <c r="J205" s="70"/>
      <c r="K205" s="34" t="s">
        <v>65</v>
      </c>
      <c r="L205" s="77">
        <v>267</v>
      </c>
      <c r="M205" s="77"/>
      <c r="N205" s="72"/>
      <c r="O205" s="79" t="s">
        <v>349</v>
      </c>
      <c r="P205" s="81">
        <v>43621.11734953704</v>
      </c>
      <c r="Q205" s="79" t="s">
        <v>524</v>
      </c>
      <c r="R205" s="82" t="s">
        <v>658</v>
      </c>
      <c r="S205" s="79" t="s">
        <v>708</v>
      </c>
      <c r="T205" s="79" t="s">
        <v>767</v>
      </c>
      <c r="U205" s="82" t="s">
        <v>821</v>
      </c>
      <c r="V205" s="82" t="s">
        <v>821</v>
      </c>
      <c r="W205" s="81">
        <v>43621.11734953704</v>
      </c>
      <c r="X205" s="82" t="s">
        <v>1117</v>
      </c>
      <c r="Y205" s="79"/>
      <c r="Z205" s="79"/>
      <c r="AA205" s="85" t="s">
        <v>1393</v>
      </c>
      <c r="AB205" s="79"/>
      <c r="AC205" s="79" t="b">
        <v>0</v>
      </c>
      <c r="AD205" s="79">
        <v>0</v>
      </c>
      <c r="AE205" s="85" t="s">
        <v>1504</v>
      </c>
      <c r="AF205" s="79" t="b">
        <v>0</v>
      </c>
      <c r="AG205" s="79" t="s">
        <v>1553</v>
      </c>
      <c r="AH205" s="79"/>
      <c r="AI205" s="85" t="s">
        <v>1504</v>
      </c>
      <c r="AJ205" s="79" t="b">
        <v>0</v>
      </c>
      <c r="AK205" s="79">
        <v>0</v>
      </c>
      <c r="AL205" s="85" t="s">
        <v>1504</v>
      </c>
      <c r="AM205" s="79" t="s">
        <v>1567</v>
      </c>
      <c r="AN205" s="79" t="b">
        <v>0</v>
      </c>
      <c r="AO205" s="85" t="s">
        <v>1393</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4</v>
      </c>
      <c r="BC205" s="78" t="str">
        <f>REPLACE(INDEX(GroupVertices[Group],MATCH(Edges24[[#This Row],[Vertex 2]],GroupVertices[Vertex],0)),1,1,"")</f>
        <v>4</v>
      </c>
      <c r="BD205" s="48"/>
      <c r="BE205" s="49"/>
      <c r="BF205" s="48"/>
      <c r="BG205" s="49"/>
      <c r="BH205" s="48"/>
      <c r="BI205" s="49"/>
      <c r="BJ205" s="48"/>
      <c r="BK205" s="49"/>
      <c r="BL205" s="48"/>
    </row>
    <row r="206" spans="1:64" ht="15">
      <c r="A206" s="64" t="s">
        <v>268</v>
      </c>
      <c r="B206" s="64" t="s">
        <v>306</v>
      </c>
      <c r="C206" s="65"/>
      <c r="D206" s="66"/>
      <c r="E206" s="67"/>
      <c r="F206" s="68"/>
      <c r="G206" s="65"/>
      <c r="H206" s="69"/>
      <c r="I206" s="70"/>
      <c r="J206" s="70"/>
      <c r="K206" s="34" t="s">
        <v>65</v>
      </c>
      <c r="L206" s="77">
        <v>268</v>
      </c>
      <c r="M206" s="77"/>
      <c r="N206" s="72"/>
      <c r="O206" s="79" t="s">
        <v>349</v>
      </c>
      <c r="P206" s="81">
        <v>43619.880532407406</v>
      </c>
      <c r="Q206" s="79" t="s">
        <v>525</v>
      </c>
      <c r="R206" s="79" t="s">
        <v>659</v>
      </c>
      <c r="S206" s="79" t="s">
        <v>709</v>
      </c>
      <c r="T206" s="79"/>
      <c r="U206" s="79"/>
      <c r="V206" s="82" t="s">
        <v>894</v>
      </c>
      <c r="W206" s="81">
        <v>43619.880532407406</v>
      </c>
      <c r="X206" s="82" t="s">
        <v>1118</v>
      </c>
      <c r="Y206" s="79"/>
      <c r="Z206" s="79"/>
      <c r="AA206" s="85" t="s">
        <v>1394</v>
      </c>
      <c r="AB206" s="79"/>
      <c r="AC206" s="79" t="b">
        <v>0</v>
      </c>
      <c r="AD206" s="79">
        <v>1</v>
      </c>
      <c r="AE206" s="85" t="s">
        <v>1542</v>
      </c>
      <c r="AF206" s="79" t="b">
        <v>0</v>
      </c>
      <c r="AG206" s="79" t="s">
        <v>1553</v>
      </c>
      <c r="AH206" s="79"/>
      <c r="AI206" s="85" t="s">
        <v>1504</v>
      </c>
      <c r="AJ206" s="79" t="b">
        <v>0</v>
      </c>
      <c r="AK206" s="79">
        <v>0</v>
      </c>
      <c r="AL206" s="85" t="s">
        <v>1504</v>
      </c>
      <c r="AM206" s="79" t="s">
        <v>1564</v>
      </c>
      <c r="AN206" s="79" t="b">
        <v>0</v>
      </c>
      <c r="AO206" s="85" t="s">
        <v>1394</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4</v>
      </c>
      <c r="BD206" s="48"/>
      <c r="BE206" s="49"/>
      <c r="BF206" s="48"/>
      <c r="BG206" s="49"/>
      <c r="BH206" s="48"/>
      <c r="BI206" s="49"/>
      <c r="BJ206" s="48"/>
      <c r="BK206" s="49"/>
      <c r="BL206" s="48"/>
    </row>
    <row r="207" spans="1:64" ht="15">
      <c r="A207" s="64" t="s">
        <v>268</v>
      </c>
      <c r="B207" s="64" t="s">
        <v>345</v>
      </c>
      <c r="C207" s="65"/>
      <c r="D207" s="66"/>
      <c r="E207" s="67"/>
      <c r="F207" s="68"/>
      <c r="G207" s="65"/>
      <c r="H207" s="69"/>
      <c r="I207" s="70"/>
      <c r="J207" s="70"/>
      <c r="K207" s="34" t="s">
        <v>65</v>
      </c>
      <c r="L207" s="77">
        <v>270</v>
      </c>
      <c r="M207" s="77"/>
      <c r="N207" s="72"/>
      <c r="O207" s="79" t="s">
        <v>349</v>
      </c>
      <c r="P207" s="81">
        <v>43621.67701388889</v>
      </c>
      <c r="Q207" s="79" t="s">
        <v>526</v>
      </c>
      <c r="R207" s="82" t="s">
        <v>660</v>
      </c>
      <c r="S207" s="79" t="s">
        <v>710</v>
      </c>
      <c r="T207" s="79" t="s">
        <v>768</v>
      </c>
      <c r="U207" s="79"/>
      <c r="V207" s="82" t="s">
        <v>894</v>
      </c>
      <c r="W207" s="81">
        <v>43621.67701388889</v>
      </c>
      <c r="X207" s="82" t="s">
        <v>1119</v>
      </c>
      <c r="Y207" s="79"/>
      <c r="Z207" s="79"/>
      <c r="AA207" s="85" t="s">
        <v>1395</v>
      </c>
      <c r="AB207" s="79"/>
      <c r="AC207" s="79" t="b">
        <v>0</v>
      </c>
      <c r="AD207" s="79">
        <v>0</v>
      </c>
      <c r="AE207" s="85" t="s">
        <v>1504</v>
      </c>
      <c r="AF207" s="79" t="b">
        <v>0</v>
      </c>
      <c r="AG207" s="79" t="s">
        <v>1553</v>
      </c>
      <c r="AH207" s="79"/>
      <c r="AI207" s="85" t="s">
        <v>1504</v>
      </c>
      <c r="AJ207" s="79" t="b">
        <v>0</v>
      </c>
      <c r="AK207" s="79">
        <v>0</v>
      </c>
      <c r="AL207" s="85" t="s">
        <v>1504</v>
      </c>
      <c r="AM207" s="79" t="s">
        <v>1579</v>
      </c>
      <c r="AN207" s="79" t="b">
        <v>0</v>
      </c>
      <c r="AO207" s="85" t="s">
        <v>1395</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v>1</v>
      </c>
      <c r="BE207" s="49">
        <v>3.0303030303030303</v>
      </c>
      <c r="BF207" s="48">
        <v>0</v>
      </c>
      <c r="BG207" s="49">
        <v>0</v>
      </c>
      <c r="BH207" s="48">
        <v>0</v>
      </c>
      <c r="BI207" s="49">
        <v>0</v>
      </c>
      <c r="BJ207" s="48">
        <v>32</v>
      </c>
      <c r="BK207" s="49">
        <v>96.96969696969697</v>
      </c>
      <c r="BL207" s="48">
        <v>33</v>
      </c>
    </row>
    <row r="208" spans="1:64" ht="15">
      <c r="A208" s="64" t="s">
        <v>284</v>
      </c>
      <c r="B208" s="64" t="s">
        <v>268</v>
      </c>
      <c r="C208" s="65"/>
      <c r="D208" s="66"/>
      <c r="E208" s="67"/>
      <c r="F208" s="68"/>
      <c r="G208" s="65"/>
      <c r="H208" s="69"/>
      <c r="I208" s="70"/>
      <c r="J208" s="70"/>
      <c r="K208" s="34" t="s">
        <v>66</v>
      </c>
      <c r="L208" s="77">
        <v>271</v>
      </c>
      <c r="M208" s="77"/>
      <c r="N208" s="72"/>
      <c r="O208" s="79" t="s">
        <v>350</v>
      </c>
      <c r="P208" s="81">
        <v>43623.52061342593</v>
      </c>
      <c r="Q208" s="79" t="s">
        <v>527</v>
      </c>
      <c r="R208" s="79"/>
      <c r="S208" s="79"/>
      <c r="T208" s="79"/>
      <c r="U208" s="79"/>
      <c r="V208" s="82" t="s">
        <v>904</v>
      </c>
      <c r="W208" s="81">
        <v>43623.52061342593</v>
      </c>
      <c r="X208" s="82" t="s">
        <v>1120</v>
      </c>
      <c r="Y208" s="79"/>
      <c r="Z208" s="79"/>
      <c r="AA208" s="85" t="s">
        <v>1396</v>
      </c>
      <c r="AB208" s="85" t="s">
        <v>1397</v>
      </c>
      <c r="AC208" s="79" t="b">
        <v>0</v>
      </c>
      <c r="AD208" s="79">
        <v>0</v>
      </c>
      <c r="AE208" s="85" t="s">
        <v>1505</v>
      </c>
      <c r="AF208" s="79" t="b">
        <v>0</v>
      </c>
      <c r="AG208" s="79" t="s">
        <v>1553</v>
      </c>
      <c r="AH208" s="79"/>
      <c r="AI208" s="85" t="s">
        <v>1504</v>
      </c>
      <c r="AJ208" s="79" t="b">
        <v>0</v>
      </c>
      <c r="AK208" s="79">
        <v>0</v>
      </c>
      <c r="AL208" s="85" t="s">
        <v>1504</v>
      </c>
      <c r="AM208" s="79" t="s">
        <v>1566</v>
      </c>
      <c r="AN208" s="79" t="b">
        <v>0</v>
      </c>
      <c r="AO208" s="85" t="s">
        <v>1397</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1</v>
      </c>
      <c r="BC208" s="78" t="str">
        <f>REPLACE(INDEX(GroupVertices[Group],MATCH(Edges24[[#This Row],[Vertex 2]],GroupVertices[Vertex],0)),1,1,"")</f>
        <v>1</v>
      </c>
      <c r="BD208" s="48">
        <v>1</v>
      </c>
      <c r="BE208" s="49">
        <v>16.666666666666668</v>
      </c>
      <c r="BF208" s="48">
        <v>0</v>
      </c>
      <c r="BG208" s="49">
        <v>0</v>
      </c>
      <c r="BH208" s="48">
        <v>0</v>
      </c>
      <c r="BI208" s="49">
        <v>0</v>
      </c>
      <c r="BJ208" s="48">
        <v>5</v>
      </c>
      <c r="BK208" s="49">
        <v>83.33333333333333</v>
      </c>
      <c r="BL208" s="48">
        <v>6</v>
      </c>
    </row>
    <row r="209" spans="1:64" ht="15">
      <c r="A209" s="64" t="s">
        <v>268</v>
      </c>
      <c r="B209" s="64" t="s">
        <v>284</v>
      </c>
      <c r="C209" s="65"/>
      <c r="D209" s="66"/>
      <c r="E209" s="67"/>
      <c r="F209" s="68"/>
      <c r="G209" s="65"/>
      <c r="H209" s="69"/>
      <c r="I209" s="70"/>
      <c r="J209" s="70"/>
      <c r="K209" s="34" t="s">
        <v>66</v>
      </c>
      <c r="L209" s="77">
        <v>272</v>
      </c>
      <c r="M209" s="77"/>
      <c r="N209" s="72"/>
      <c r="O209" s="79" t="s">
        <v>350</v>
      </c>
      <c r="P209" s="81">
        <v>43623.48342592592</v>
      </c>
      <c r="Q209" s="79" t="s">
        <v>528</v>
      </c>
      <c r="R209" s="79"/>
      <c r="S209" s="79"/>
      <c r="T209" s="79"/>
      <c r="U209" s="79"/>
      <c r="V209" s="82" t="s">
        <v>894</v>
      </c>
      <c r="W209" s="81">
        <v>43623.48342592592</v>
      </c>
      <c r="X209" s="82" t="s">
        <v>1121</v>
      </c>
      <c r="Y209" s="79"/>
      <c r="Z209" s="79"/>
      <c r="AA209" s="85" t="s">
        <v>1397</v>
      </c>
      <c r="AB209" s="85" t="s">
        <v>1495</v>
      </c>
      <c r="AC209" s="79" t="b">
        <v>0</v>
      </c>
      <c r="AD209" s="79">
        <v>1</v>
      </c>
      <c r="AE209" s="85" t="s">
        <v>1543</v>
      </c>
      <c r="AF209" s="79" t="b">
        <v>0</v>
      </c>
      <c r="AG209" s="79" t="s">
        <v>1553</v>
      </c>
      <c r="AH209" s="79"/>
      <c r="AI209" s="85" t="s">
        <v>1504</v>
      </c>
      <c r="AJ209" s="79" t="b">
        <v>0</v>
      </c>
      <c r="AK209" s="79">
        <v>0</v>
      </c>
      <c r="AL209" s="85" t="s">
        <v>1504</v>
      </c>
      <c r="AM209" s="79" t="s">
        <v>1566</v>
      </c>
      <c r="AN209" s="79" t="b">
        <v>0</v>
      </c>
      <c r="AO209" s="85" t="s">
        <v>1495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v>1</v>
      </c>
      <c r="BE209" s="49">
        <v>11.11111111111111</v>
      </c>
      <c r="BF209" s="48">
        <v>0</v>
      </c>
      <c r="BG209" s="49">
        <v>0</v>
      </c>
      <c r="BH209" s="48">
        <v>0</v>
      </c>
      <c r="BI209" s="49">
        <v>0</v>
      </c>
      <c r="BJ209" s="48">
        <v>8</v>
      </c>
      <c r="BK209" s="49">
        <v>88.88888888888889</v>
      </c>
      <c r="BL209" s="48">
        <v>9</v>
      </c>
    </row>
    <row r="210" spans="1:64" ht="15">
      <c r="A210" s="64" t="s">
        <v>268</v>
      </c>
      <c r="B210" s="64" t="s">
        <v>346</v>
      </c>
      <c r="C210" s="65"/>
      <c r="D210" s="66"/>
      <c r="E210" s="67"/>
      <c r="F210" s="68"/>
      <c r="G210" s="65"/>
      <c r="H210" s="69"/>
      <c r="I210" s="70"/>
      <c r="J210" s="70"/>
      <c r="K210" s="34" t="s">
        <v>65</v>
      </c>
      <c r="L210" s="77">
        <v>273</v>
      </c>
      <c r="M210" s="77"/>
      <c r="N210" s="72"/>
      <c r="O210" s="79" t="s">
        <v>349</v>
      </c>
      <c r="P210" s="81">
        <v>43626.624918981484</v>
      </c>
      <c r="Q210" s="79" t="s">
        <v>529</v>
      </c>
      <c r="R210" s="82" t="s">
        <v>660</v>
      </c>
      <c r="S210" s="79" t="s">
        <v>710</v>
      </c>
      <c r="T210" s="79" t="s">
        <v>769</v>
      </c>
      <c r="U210" s="79"/>
      <c r="V210" s="82" t="s">
        <v>894</v>
      </c>
      <c r="W210" s="81">
        <v>43626.624918981484</v>
      </c>
      <c r="X210" s="82" t="s">
        <v>1122</v>
      </c>
      <c r="Y210" s="79"/>
      <c r="Z210" s="79"/>
      <c r="AA210" s="85" t="s">
        <v>1398</v>
      </c>
      <c r="AB210" s="79"/>
      <c r="AC210" s="79" t="b">
        <v>0</v>
      </c>
      <c r="AD210" s="79">
        <v>1</v>
      </c>
      <c r="AE210" s="85" t="s">
        <v>1504</v>
      </c>
      <c r="AF210" s="79" t="b">
        <v>0</v>
      </c>
      <c r="AG210" s="79" t="s">
        <v>1553</v>
      </c>
      <c r="AH210" s="79"/>
      <c r="AI210" s="85" t="s">
        <v>1504</v>
      </c>
      <c r="AJ210" s="79" t="b">
        <v>0</v>
      </c>
      <c r="AK210" s="79">
        <v>0</v>
      </c>
      <c r="AL210" s="85" t="s">
        <v>1504</v>
      </c>
      <c r="AM210" s="79" t="s">
        <v>1564</v>
      </c>
      <c r="AN210" s="79" t="b">
        <v>0</v>
      </c>
      <c r="AO210" s="85" t="s">
        <v>1398</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3.125</v>
      </c>
      <c r="BF210" s="48">
        <v>0</v>
      </c>
      <c r="BG210" s="49">
        <v>0</v>
      </c>
      <c r="BH210" s="48">
        <v>0</v>
      </c>
      <c r="BI210" s="49">
        <v>0</v>
      </c>
      <c r="BJ210" s="48">
        <v>31</v>
      </c>
      <c r="BK210" s="49">
        <v>96.875</v>
      </c>
      <c r="BL210" s="48">
        <v>32</v>
      </c>
    </row>
    <row r="211" spans="1:64" ht="15">
      <c r="A211" s="64" t="s">
        <v>268</v>
      </c>
      <c r="B211" s="64" t="s">
        <v>347</v>
      </c>
      <c r="C211" s="65"/>
      <c r="D211" s="66"/>
      <c r="E211" s="67"/>
      <c r="F211" s="68"/>
      <c r="G211" s="65"/>
      <c r="H211" s="69"/>
      <c r="I211" s="70"/>
      <c r="J211" s="70"/>
      <c r="K211" s="34" t="s">
        <v>65</v>
      </c>
      <c r="L211" s="77">
        <v>274</v>
      </c>
      <c r="M211" s="77"/>
      <c r="N211" s="72"/>
      <c r="O211" s="79" t="s">
        <v>349</v>
      </c>
      <c r="P211" s="81">
        <v>43619.91667824074</v>
      </c>
      <c r="Q211" s="79" t="s">
        <v>530</v>
      </c>
      <c r="R211" s="82" t="s">
        <v>661</v>
      </c>
      <c r="S211" s="79" t="s">
        <v>711</v>
      </c>
      <c r="T211" s="79"/>
      <c r="U211" s="82" t="s">
        <v>822</v>
      </c>
      <c r="V211" s="82" t="s">
        <v>822</v>
      </c>
      <c r="W211" s="81">
        <v>43619.91667824074</v>
      </c>
      <c r="X211" s="82" t="s">
        <v>1123</v>
      </c>
      <c r="Y211" s="79"/>
      <c r="Z211" s="79"/>
      <c r="AA211" s="85" t="s">
        <v>1399</v>
      </c>
      <c r="AB211" s="79"/>
      <c r="AC211" s="79" t="b">
        <v>0</v>
      </c>
      <c r="AD211" s="79">
        <v>0</v>
      </c>
      <c r="AE211" s="85" t="s">
        <v>1504</v>
      </c>
      <c r="AF211" s="79" t="b">
        <v>0</v>
      </c>
      <c r="AG211" s="79" t="s">
        <v>1553</v>
      </c>
      <c r="AH211" s="79"/>
      <c r="AI211" s="85" t="s">
        <v>1504</v>
      </c>
      <c r="AJ211" s="79" t="b">
        <v>0</v>
      </c>
      <c r="AK211" s="79">
        <v>0</v>
      </c>
      <c r="AL211" s="85" t="s">
        <v>1504</v>
      </c>
      <c r="AM211" s="79" t="s">
        <v>1580</v>
      </c>
      <c r="AN211" s="79" t="b">
        <v>0</v>
      </c>
      <c r="AO211" s="85" t="s">
        <v>1399</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1</v>
      </c>
      <c r="BC211" s="78" t="str">
        <f>REPLACE(INDEX(GroupVertices[Group],MATCH(Edges24[[#This Row],[Vertex 2]],GroupVertices[Vertex],0)),1,1,"")</f>
        <v>1</v>
      </c>
      <c r="BD211" s="48">
        <v>2</v>
      </c>
      <c r="BE211" s="49">
        <v>7.6923076923076925</v>
      </c>
      <c r="BF211" s="48">
        <v>0</v>
      </c>
      <c r="BG211" s="49">
        <v>0</v>
      </c>
      <c r="BH211" s="48">
        <v>0</v>
      </c>
      <c r="BI211" s="49">
        <v>0</v>
      </c>
      <c r="BJ211" s="48">
        <v>24</v>
      </c>
      <c r="BK211" s="49">
        <v>92.3076923076923</v>
      </c>
      <c r="BL211" s="48">
        <v>26</v>
      </c>
    </row>
    <row r="212" spans="1:64" ht="15">
      <c r="A212" s="64" t="s">
        <v>268</v>
      </c>
      <c r="B212" s="64" t="s">
        <v>347</v>
      </c>
      <c r="C212" s="65"/>
      <c r="D212" s="66"/>
      <c r="E212" s="67"/>
      <c r="F212" s="68"/>
      <c r="G212" s="65"/>
      <c r="H212" s="69"/>
      <c r="I212" s="70"/>
      <c r="J212" s="70"/>
      <c r="K212" s="34" t="s">
        <v>65</v>
      </c>
      <c r="L212" s="77">
        <v>275</v>
      </c>
      <c r="M212" s="77"/>
      <c r="N212" s="72"/>
      <c r="O212" s="79" t="s">
        <v>349</v>
      </c>
      <c r="P212" s="81">
        <v>43626.62668981482</v>
      </c>
      <c r="Q212" s="79" t="s">
        <v>531</v>
      </c>
      <c r="R212" s="79"/>
      <c r="S212" s="79"/>
      <c r="T212" s="79"/>
      <c r="U212" s="79"/>
      <c r="V212" s="82" t="s">
        <v>894</v>
      </c>
      <c r="W212" s="81">
        <v>43626.62668981482</v>
      </c>
      <c r="X212" s="82" t="s">
        <v>1124</v>
      </c>
      <c r="Y212" s="79"/>
      <c r="Z212" s="79"/>
      <c r="AA212" s="85" t="s">
        <v>1400</v>
      </c>
      <c r="AB212" s="85" t="s">
        <v>1496</v>
      </c>
      <c r="AC212" s="79" t="b">
        <v>0</v>
      </c>
      <c r="AD212" s="79">
        <v>0</v>
      </c>
      <c r="AE212" s="85" t="s">
        <v>1544</v>
      </c>
      <c r="AF212" s="79" t="b">
        <v>0</v>
      </c>
      <c r="AG212" s="79" t="s">
        <v>1553</v>
      </c>
      <c r="AH212" s="79"/>
      <c r="AI212" s="85" t="s">
        <v>1504</v>
      </c>
      <c r="AJ212" s="79" t="b">
        <v>0</v>
      </c>
      <c r="AK212" s="79">
        <v>0</v>
      </c>
      <c r="AL212" s="85" t="s">
        <v>1504</v>
      </c>
      <c r="AM212" s="79" t="s">
        <v>1564</v>
      </c>
      <c r="AN212" s="79" t="b">
        <v>0</v>
      </c>
      <c r="AO212" s="85" t="s">
        <v>1496</v>
      </c>
      <c r="AP212" s="79" t="s">
        <v>176</v>
      </c>
      <c r="AQ212" s="79">
        <v>0</v>
      </c>
      <c r="AR212" s="79">
        <v>0</v>
      </c>
      <c r="AS212" s="79"/>
      <c r="AT212" s="79"/>
      <c r="AU212" s="79"/>
      <c r="AV212" s="79"/>
      <c r="AW212" s="79"/>
      <c r="AX212" s="79"/>
      <c r="AY212" s="79"/>
      <c r="AZ212" s="79"/>
      <c r="BA212">
        <v>2</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11</v>
      </c>
      <c r="BK212" s="49">
        <v>100</v>
      </c>
      <c r="BL212" s="48">
        <v>11</v>
      </c>
    </row>
    <row r="213" spans="1:64" ht="15">
      <c r="A213" s="64" t="s">
        <v>285</v>
      </c>
      <c r="B213" s="64" t="s">
        <v>268</v>
      </c>
      <c r="C213" s="65"/>
      <c r="D213" s="66"/>
      <c r="E213" s="67"/>
      <c r="F213" s="68"/>
      <c r="G213" s="65"/>
      <c r="H213" s="69"/>
      <c r="I213" s="70"/>
      <c r="J213" s="70"/>
      <c r="K213" s="34" t="s">
        <v>66</v>
      </c>
      <c r="L213" s="77">
        <v>276</v>
      </c>
      <c r="M213" s="77"/>
      <c r="N213" s="72"/>
      <c r="O213" s="79" t="s">
        <v>350</v>
      </c>
      <c r="P213" s="81">
        <v>43616.54143518519</v>
      </c>
      <c r="Q213" s="79" t="s">
        <v>532</v>
      </c>
      <c r="R213" s="79"/>
      <c r="S213" s="79"/>
      <c r="T213" s="79"/>
      <c r="U213" s="79"/>
      <c r="V213" s="82" t="s">
        <v>905</v>
      </c>
      <c r="W213" s="81">
        <v>43616.54143518519</v>
      </c>
      <c r="X213" s="82" t="s">
        <v>1125</v>
      </c>
      <c r="Y213" s="79"/>
      <c r="Z213" s="79"/>
      <c r="AA213" s="85" t="s">
        <v>1401</v>
      </c>
      <c r="AB213" s="85" t="s">
        <v>1402</v>
      </c>
      <c r="AC213" s="79" t="b">
        <v>0</v>
      </c>
      <c r="AD213" s="79">
        <v>3</v>
      </c>
      <c r="AE213" s="85" t="s">
        <v>1505</v>
      </c>
      <c r="AF213" s="79" t="b">
        <v>0</v>
      </c>
      <c r="AG213" s="79" t="s">
        <v>1553</v>
      </c>
      <c r="AH213" s="79"/>
      <c r="AI213" s="85" t="s">
        <v>1504</v>
      </c>
      <c r="AJ213" s="79" t="b">
        <v>0</v>
      </c>
      <c r="AK213" s="79">
        <v>0</v>
      </c>
      <c r="AL213" s="85" t="s">
        <v>1504</v>
      </c>
      <c r="AM213" s="79" t="s">
        <v>1566</v>
      </c>
      <c r="AN213" s="79" t="b">
        <v>0</v>
      </c>
      <c r="AO213" s="85" t="s">
        <v>1402</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1</v>
      </c>
      <c r="BE213" s="49">
        <v>11.11111111111111</v>
      </c>
      <c r="BF213" s="48">
        <v>0</v>
      </c>
      <c r="BG213" s="49">
        <v>0</v>
      </c>
      <c r="BH213" s="48">
        <v>0</v>
      </c>
      <c r="BI213" s="49">
        <v>0</v>
      </c>
      <c r="BJ213" s="48">
        <v>8</v>
      </c>
      <c r="BK213" s="49">
        <v>88.88888888888889</v>
      </c>
      <c r="BL213" s="48">
        <v>9</v>
      </c>
    </row>
    <row r="214" spans="1:64" ht="15">
      <c r="A214" s="64" t="s">
        <v>268</v>
      </c>
      <c r="B214" s="64" t="s">
        <v>285</v>
      </c>
      <c r="C214" s="65"/>
      <c r="D214" s="66"/>
      <c r="E214" s="67"/>
      <c r="F214" s="68"/>
      <c r="G214" s="65"/>
      <c r="H214" s="69"/>
      <c r="I214" s="70"/>
      <c r="J214" s="70"/>
      <c r="K214" s="34" t="s">
        <v>66</v>
      </c>
      <c r="L214" s="77">
        <v>278</v>
      </c>
      <c r="M214" s="77"/>
      <c r="N214" s="72"/>
      <c r="O214" s="79" t="s">
        <v>350</v>
      </c>
      <c r="P214" s="81">
        <v>43616.540717592594</v>
      </c>
      <c r="Q214" s="79" t="s">
        <v>533</v>
      </c>
      <c r="R214" s="79"/>
      <c r="S214" s="79"/>
      <c r="T214" s="79"/>
      <c r="U214" s="79"/>
      <c r="V214" s="82" t="s">
        <v>894</v>
      </c>
      <c r="W214" s="81">
        <v>43616.540717592594</v>
      </c>
      <c r="X214" s="82" t="s">
        <v>1126</v>
      </c>
      <c r="Y214" s="79"/>
      <c r="Z214" s="79"/>
      <c r="AA214" s="85" t="s">
        <v>1402</v>
      </c>
      <c r="AB214" s="85" t="s">
        <v>1497</v>
      </c>
      <c r="AC214" s="79" t="b">
        <v>0</v>
      </c>
      <c r="AD214" s="79">
        <v>2</v>
      </c>
      <c r="AE214" s="85" t="s">
        <v>1544</v>
      </c>
      <c r="AF214" s="79" t="b">
        <v>0</v>
      </c>
      <c r="AG214" s="79" t="s">
        <v>1553</v>
      </c>
      <c r="AH214" s="79"/>
      <c r="AI214" s="85" t="s">
        <v>1504</v>
      </c>
      <c r="AJ214" s="79" t="b">
        <v>0</v>
      </c>
      <c r="AK214" s="79">
        <v>0</v>
      </c>
      <c r="AL214" s="85" t="s">
        <v>1504</v>
      </c>
      <c r="AM214" s="79" t="s">
        <v>1564</v>
      </c>
      <c r="AN214" s="79" t="b">
        <v>0</v>
      </c>
      <c r="AO214" s="85" t="s">
        <v>1497</v>
      </c>
      <c r="AP214" s="79" t="s">
        <v>176</v>
      </c>
      <c r="AQ214" s="79">
        <v>0</v>
      </c>
      <c r="AR214" s="79">
        <v>0</v>
      </c>
      <c r="AS214" s="79"/>
      <c r="AT214" s="79"/>
      <c r="AU214" s="79"/>
      <c r="AV214" s="79"/>
      <c r="AW214" s="79"/>
      <c r="AX214" s="79"/>
      <c r="AY214" s="79"/>
      <c r="AZ214" s="79"/>
      <c r="BA214">
        <v>3</v>
      </c>
      <c r="BB214" s="78" t="str">
        <f>REPLACE(INDEX(GroupVertices[Group],MATCH(Edges24[[#This Row],[Vertex 1]],GroupVertices[Vertex],0)),1,1,"")</f>
        <v>1</v>
      </c>
      <c r="BC214" s="78" t="str">
        <f>REPLACE(INDEX(GroupVertices[Group],MATCH(Edges24[[#This Row],[Vertex 2]],GroupVertices[Vertex],0)),1,1,"")</f>
        <v>1</v>
      </c>
      <c r="BD214" s="48">
        <v>2</v>
      </c>
      <c r="BE214" s="49">
        <v>8.695652173913043</v>
      </c>
      <c r="BF214" s="48">
        <v>2</v>
      </c>
      <c r="BG214" s="49">
        <v>8.695652173913043</v>
      </c>
      <c r="BH214" s="48">
        <v>0</v>
      </c>
      <c r="BI214" s="49">
        <v>0</v>
      </c>
      <c r="BJ214" s="48">
        <v>19</v>
      </c>
      <c r="BK214" s="49">
        <v>82.6086956521739</v>
      </c>
      <c r="BL214" s="48">
        <v>23</v>
      </c>
    </row>
    <row r="215" spans="1:64" ht="15">
      <c r="A215" s="64" t="s">
        <v>268</v>
      </c>
      <c r="B215" s="64" t="s">
        <v>285</v>
      </c>
      <c r="C215" s="65"/>
      <c r="D215" s="66"/>
      <c r="E215" s="67"/>
      <c r="F215" s="68"/>
      <c r="G215" s="65"/>
      <c r="H215" s="69"/>
      <c r="I215" s="70"/>
      <c r="J215" s="70"/>
      <c r="K215" s="34" t="s">
        <v>66</v>
      </c>
      <c r="L215" s="77">
        <v>279</v>
      </c>
      <c r="M215" s="77"/>
      <c r="N215" s="72"/>
      <c r="O215" s="79" t="s">
        <v>350</v>
      </c>
      <c r="P215" s="81">
        <v>43616.542708333334</v>
      </c>
      <c r="Q215" s="79" t="s">
        <v>534</v>
      </c>
      <c r="R215" s="79"/>
      <c r="S215" s="79"/>
      <c r="T215" s="79"/>
      <c r="U215" s="79"/>
      <c r="V215" s="82" t="s">
        <v>894</v>
      </c>
      <c r="W215" s="81">
        <v>43616.542708333334</v>
      </c>
      <c r="X215" s="82" t="s">
        <v>1127</v>
      </c>
      <c r="Y215" s="79"/>
      <c r="Z215" s="79"/>
      <c r="AA215" s="85" t="s">
        <v>1403</v>
      </c>
      <c r="AB215" s="85" t="s">
        <v>1401</v>
      </c>
      <c r="AC215" s="79" t="b">
        <v>0</v>
      </c>
      <c r="AD215" s="79">
        <v>1</v>
      </c>
      <c r="AE215" s="85" t="s">
        <v>1544</v>
      </c>
      <c r="AF215" s="79" t="b">
        <v>0</v>
      </c>
      <c r="AG215" s="79" t="s">
        <v>1553</v>
      </c>
      <c r="AH215" s="79"/>
      <c r="AI215" s="85" t="s">
        <v>1504</v>
      </c>
      <c r="AJ215" s="79" t="b">
        <v>0</v>
      </c>
      <c r="AK215" s="79">
        <v>0</v>
      </c>
      <c r="AL215" s="85" t="s">
        <v>1504</v>
      </c>
      <c r="AM215" s="79" t="s">
        <v>1564</v>
      </c>
      <c r="AN215" s="79" t="b">
        <v>0</v>
      </c>
      <c r="AO215" s="85" t="s">
        <v>1401</v>
      </c>
      <c r="AP215" s="79" t="s">
        <v>176</v>
      </c>
      <c r="AQ215" s="79">
        <v>0</v>
      </c>
      <c r="AR215" s="79">
        <v>0</v>
      </c>
      <c r="AS215" s="79"/>
      <c r="AT215" s="79"/>
      <c r="AU215" s="79"/>
      <c r="AV215" s="79"/>
      <c r="AW215" s="79"/>
      <c r="AX215" s="79"/>
      <c r="AY215" s="79"/>
      <c r="AZ215" s="79"/>
      <c r="BA215">
        <v>3</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4</v>
      </c>
      <c r="BK215" s="49">
        <v>100</v>
      </c>
      <c r="BL215" s="48">
        <v>4</v>
      </c>
    </row>
    <row r="216" spans="1:64" ht="15">
      <c r="A216" s="64" t="s">
        <v>286</v>
      </c>
      <c r="B216" s="64" t="s">
        <v>268</v>
      </c>
      <c r="C216" s="65"/>
      <c r="D216" s="66"/>
      <c r="E216" s="67"/>
      <c r="F216" s="68"/>
      <c r="G216" s="65"/>
      <c r="H216" s="69"/>
      <c r="I216" s="70"/>
      <c r="J216" s="70"/>
      <c r="K216" s="34" t="s">
        <v>66</v>
      </c>
      <c r="L216" s="77">
        <v>281</v>
      </c>
      <c r="M216" s="77"/>
      <c r="N216" s="72"/>
      <c r="O216" s="79" t="s">
        <v>349</v>
      </c>
      <c r="P216" s="81">
        <v>43626.656863425924</v>
      </c>
      <c r="Q216" s="79" t="s">
        <v>535</v>
      </c>
      <c r="R216" s="79"/>
      <c r="S216" s="79"/>
      <c r="T216" s="79"/>
      <c r="U216" s="79"/>
      <c r="V216" s="82" t="s">
        <v>906</v>
      </c>
      <c r="W216" s="81">
        <v>43626.656863425924</v>
      </c>
      <c r="X216" s="82" t="s">
        <v>1128</v>
      </c>
      <c r="Y216" s="79"/>
      <c r="Z216" s="79"/>
      <c r="AA216" s="85" t="s">
        <v>1404</v>
      </c>
      <c r="AB216" s="79"/>
      <c r="AC216" s="79" t="b">
        <v>0</v>
      </c>
      <c r="AD216" s="79">
        <v>2</v>
      </c>
      <c r="AE216" s="85" t="s">
        <v>1504</v>
      </c>
      <c r="AF216" s="79" t="b">
        <v>0</v>
      </c>
      <c r="AG216" s="79" t="s">
        <v>1553</v>
      </c>
      <c r="AH216" s="79"/>
      <c r="AI216" s="85" t="s">
        <v>1504</v>
      </c>
      <c r="AJ216" s="79" t="b">
        <v>0</v>
      </c>
      <c r="AK216" s="79">
        <v>0</v>
      </c>
      <c r="AL216" s="85" t="s">
        <v>1504</v>
      </c>
      <c r="AM216" s="79" t="s">
        <v>1567</v>
      </c>
      <c r="AN216" s="79" t="b">
        <v>0</v>
      </c>
      <c r="AO216" s="85" t="s">
        <v>1404</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1</v>
      </c>
      <c r="BC216" s="78" t="str">
        <f>REPLACE(INDEX(GroupVertices[Group],MATCH(Edges24[[#This Row],[Vertex 2]],GroupVertices[Vertex],0)),1,1,"")</f>
        <v>1</v>
      </c>
      <c r="BD216" s="48">
        <v>2</v>
      </c>
      <c r="BE216" s="49">
        <v>4.878048780487805</v>
      </c>
      <c r="BF216" s="48">
        <v>2</v>
      </c>
      <c r="BG216" s="49">
        <v>4.878048780487805</v>
      </c>
      <c r="BH216" s="48">
        <v>0</v>
      </c>
      <c r="BI216" s="49">
        <v>0</v>
      </c>
      <c r="BJ216" s="48">
        <v>37</v>
      </c>
      <c r="BK216" s="49">
        <v>90.2439024390244</v>
      </c>
      <c r="BL216" s="48">
        <v>41</v>
      </c>
    </row>
    <row r="217" spans="1:64" ht="15">
      <c r="A217" s="64" t="s">
        <v>268</v>
      </c>
      <c r="B217" s="64" t="s">
        <v>286</v>
      </c>
      <c r="C217" s="65"/>
      <c r="D217" s="66"/>
      <c r="E217" s="67"/>
      <c r="F217" s="68"/>
      <c r="G217" s="65"/>
      <c r="H217" s="69"/>
      <c r="I217" s="70"/>
      <c r="J217" s="70"/>
      <c r="K217" s="34" t="s">
        <v>66</v>
      </c>
      <c r="L217" s="77">
        <v>282</v>
      </c>
      <c r="M217" s="77"/>
      <c r="N217" s="72"/>
      <c r="O217" s="79" t="s">
        <v>350</v>
      </c>
      <c r="P217" s="81">
        <v>43626.702997685185</v>
      </c>
      <c r="Q217" s="79" t="s">
        <v>536</v>
      </c>
      <c r="R217" s="82" t="s">
        <v>662</v>
      </c>
      <c r="S217" s="79" t="s">
        <v>700</v>
      </c>
      <c r="T217" s="79"/>
      <c r="U217" s="79"/>
      <c r="V217" s="82" t="s">
        <v>894</v>
      </c>
      <c r="W217" s="81">
        <v>43626.702997685185</v>
      </c>
      <c r="X217" s="82" t="s">
        <v>1129</v>
      </c>
      <c r="Y217" s="79"/>
      <c r="Z217" s="79"/>
      <c r="AA217" s="85" t="s">
        <v>1405</v>
      </c>
      <c r="AB217" s="85" t="s">
        <v>1404</v>
      </c>
      <c r="AC217" s="79" t="b">
        <v>0</v>
      </c>
      <c r="AD217" s="79">
        <v>0</v>
      </c>
      <c r="AE217" s="85" t="s">
        <v>1512</v>
      </c>
      <c r="AF217" s="79" t="b">
        <v>0</v>
      </c>
      <c r="AG217" s="79" t="s">
        <v>1553</v>
      </c>
      <c r="AH217" s="79"/>
      <c r="AI217" s="85" t="s">
        <v>1504</v>
      </c>
      <c r="AJ217" s="79" t="b">
        <v>0</v>
      </c>
      <c r="AK217" s="79">
        <v>0</v>
      </c>
      <c r="AL217" s="85" t="s">
        <v>1504</v>
      </c>
      <c r="AM217" s="79" t="s">
        <v>1576</v>
      </c>
      <c r="AN217" s="79" t="b">
        <v>0</v>
      </c>
      <c r="AO217" s="85" t="s">
        <v>1404</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1</v>
      </c>
      <c r="BC217" s="78" t="str">
        <f>REPLACE(INDEX(GroupVertices[Group],MATCH(Edges24[[#This Row],[Vertex 2]],GroupVertices[Vertex],0)),1,1,"")</f>
        <v>1</v>
      </c>
      <c r="BD217" s="48">
        <v>4</v>
      </c>
      <c r="BE217" s="49">
        <v>7.407407407407407</v>
      </c>
      <c r="BF217" s="48">
        <v>1</v>
      </c>
      <c r="BG217" s="49">
        <v>1.8518518518518519</v>
      </c>
      <c r="BH217" s="48">
        <v>0</v>
      </c>
      <c r="BI217" s="49">
        <v>0</v>
      </c>
      <c r="BJ217" s="48">
        <v>49</v>
      </c>
      <c r="BK217" s="49">
        <v>90.74074074074075</v>
      </c>
      <c r="BL217" s="48">
        <v>54</v>
      </c>
    </row>
    <row r="218" spans="1:64" ht="15">
      <c r="A218" s="64" t="s">
        <v>287</v>
      </c>
      <c r="B218" s="64" t="s">
        <v>268</v>
      </c>
      <c r="C218" s="65"/>
      <c r="D218" s="66"/>
      <c r="E218" s="67"/>
      <c r="F218" s="68"/>
      <c r="G218" s="65"/>
      <c r="H218" s="69"/>
      <c r="I218" s="70"/>
      <c r="J218" s="70"/>
      <c r="K218" s="34" t="s">
        <v>66</v>
      </c>
      <c r="L218" s="77">
        <v>283</v>
      </c>
      <c r="M218" s="77"/>
      <c r="N218" s="72"/>
      <c r="O218" s="79" t="s">
        <v>350</v>
      </c>
      <c r="P218" s="81">
        <v>43626.73483796296</v>
      </c>
      <c r="Q218" s="79" t="s">
        <v>537</v>
      </c>
      <c r="R218" s="79"/>
      <c r="S218" s="79"/>
      <c r="T218" s="79"/>
      <c r="U218" s="79"/>
      <c r="V218" s="82" t="s">
        <v>907</v>
      </c>
      <c r="W218" s="81">
        <v>43626.73483796296</v>
      </c>
      <c r="X218" s="82" t="s">
        <v>1130</v>
      </c>
      <c r="Y218" s="79"/>
      <c r="Z218" s="79"/>
      <c r="AA218" s="85" t="s">
        <v>1406</v>
      </c>
      <c r="AB218" s="85" t="s">
        <v>1407</v>
      </c>
      <c r="AC218" s="79" t="b">
        <v>0</v>
      </c>
      <c r="AD218" s="79">
        <v>0</v>
      </c>
      <c r="AE218" s="85" t="s">
        <v>1505</v>
      </c>
      <c r="AF218" s="79" t="b">
        <v>0</v>
      </c>
      <c r="AG218" s="79" t="s">
        <v>1553</v>
      </c>
      <c r="AH218" s="79"/>
      <c r="AI218" s="85" t="s">
        <v>1504</v>
      </c>
      <c r="AJ218" s="79" t="b">
        <v>0</v>
      </c>
      <c r="AK218" s="79">
        <v>0</v>
      </c>
      <c r="AL218" s="85" t="s">
        <v>1504</v>
      </c>
      <c r="AM218" s="79" t="s">
        <v>1566</v>
      </c>
      <c r="AN218" s="79" t="b">
        <v>0</v>
      </c>
      <c r="AO218" s="85" t="s">
        <v>1407</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1</v>
      </c>
      <c r="BE218" s="49">
        <v>20</v>
      </c>
      <c r="BF218" s="48">
        <v>0</v>
      </c>
      <c r="BG218" s="49">
        <v>0</v>
      </c>
      <c r="BH218" s="48">
        <v>0</v>
      </c>
      <c r="BI218" s="49">
        <v>0</v>
      </c>
      <c r="BJ218" s="48">
        <v>4</v>
      </c>
      <c r="BK218" s="49">
        <v>80</v>
      </c>
      <c r="BL218" s="48">
        <v>5</v>
      </c>
    </row>
    <row r="219" spans="1:64" ht="15">
      <c r="A219" s="64" t="s">
        <v>268</v>
      </c>
      <c r="B219" s="64" t="s">
        <v>287</v>
      </c>
      <c r="C219" s="65"/>
      <c r="D219" s="66"/>
      <c r="E219" s="67"/>
      <c r="F219" s="68"/>
      <c r="G219" s="65"/>
      <c r="H219" s="69"/>
      <c r="I219" s="70"/>
      <c r="J219" s="70"/>
      <c r="K219" s="34" t="s">
        <v>66</v>
      </c>
      <c r="L219" s="77">
        <v>284</v>
      </c>
      <c r="M219" s="77"/>
      <c r="N219" s="72"/>
      <c r="O219" s="79" t="s">
        <v>350</v>
      </c>
      <c r="P219" s="81">
        <v>43626.73085648148</v>
      </c>
      <c r="Q219" s="79" t="s">
        <v>538</v>
      </c>
      <c r="R219" s="79"/>
      <c r="S219" s="79"/>
      <c r="T219" s="79"/>
      <c r="U219" s="79"/>
      <c r="V219" s="82" t="s">
        <v>894</v>
      </c>
      <c r="W219" s="81">
        <v>43626.73085648148</v>
      </c>
      <c r="X219" s="82" t="s">
        <v>1131</v>
      </c>
      <c r="Y219" s="79"/>
      <c r="Z219" s="79"/>
      <c r="AA219" s="85" t="s">
        <v>1407</v>
      </c>
      <c r="AB219" s="85" t="s">
        <v>1498</v>
      </c>
      <c r="AC219" s="79" t="b">
        <v>0</v>
      </c>
      <c r="AD219" s="79">
        <v>1</v>
      </c>
      <c r="AE219" s="85" t="s">
        <v>1545</v>
      </c>
      <c r="AF219" s="79" t="b">
        <v>0</v>
      </c>
      <c r="AG219" s="79" t="s">
        <v>1553</v>
      </c>
      <c r="AH219" s="79"/>
      <c r="AI219" s="85" t="s">
        <v>1504</v>
      </c>
      <c r="AJ219" s="79" t="b">
        <v>0</v>
      </c>
      <c r="AK219" s="79">
        <v>0</v>
      </c>
      <c r="AL219" s="85" t="s">
        <v>1504</v>
      </c>
      <c r="AM219" s="79" t="s">
        <v>1576</v>
      </c>
      <c r="AN219" s="79" t="b">
        <v>0</v>
      </c>
      <c r="AO219" s="85" t="s">
        <v>1498</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1</v>
      </c>
      <c r="BE219" s="49">
        <v>5.882352941176471</v>
      </c>
      <c r="BF219" s="48">
        <v>1</v>
      </c>
      <c r="BG219" s="49">
        <v>5.882352941176471</v>
      </c>
      <c r="BH219" s="48">
        <v>0</v>
      </c>
      <c r="BI219" s="49">
        <v>0</v>
      </c>
      <c r="BJ219" s="48">
        <v>15</v>
      </c>
      <c r="BK219" s="49">
        <v>88.23529411764706</v>
      </c>
      <c r="BL219" s="48">
        <v>17</v>
      </c>
    </row>
    <row r="220" spans="1:64" ht="15">
      <c r="A220" s="64" t="s">
        <v>288</v>
      </c>
      <c r="B220" s="64" t="s">
        <v>288</v>
      </c>
      <c r="C220" s="65"/>
      <c r="D220" s="66"/>
      <c r="E220" s="67"/>
      <c r="F220" s="68"/>
      <c r="G220" s="65"/>
      <c r="H220" s="69"/>
      <c r="I220" s="70"/>
      <c r="J220" s="70"/>
      <c r="K220" s="34" t="s">
        <v>65</v>
      </c>
      <c r="L220" s="77">
        <v>285</v>
      </c>
      <c r="M220" s="77"/>
      <c r="N220" s="72"/>
      <c r="O220" s="79" t="s">
        <v>176</v>
      </c>
      <c r="P220" s="81">
        <v>43625.86476851852</v>
      </c>
      <c r="Q220" s="79" t="s">
        <v>539</v>
      </c>
      <c r="R220" s="79"/>
      <c r="S220" s="79"/>
      <c r="T220" s="79" t="s">
        <v>770</v>
      </c>
      <c r="U220" s="82" t="s">
        <v>823</v>
      </c>
      <c r="V220" s="82" t="s">
        <v>823</v>
      </c>
      <c r="W220" s="81">
        <v>43625.86476851852</v>
      </c>
      <c r="X220" s="82" t="s">
        <v>1132</v>
      </c>
      <c r="Y220" s="79"/>
      <c r="Z220" s="79"/>
      <c r="AA220" s="85" t="s">
        <v>1408</v>
      </c>
      <c r="AB220" s="79"/>
      <c r="AC220" s="79" t="b">
        <v>0</v>
      </c>
      <c r="AD220" s="79">
        <v>18</v>
      </c>
      <c r="AE220" s="85" t="s">
        <v>1504</v>
      </c>
      <c r="AF220" s="79" t="b">
        <v>0</v>
      </c>
      <c r="AG220" s="79" t="s">
        <v>1553</v>
      </c>
      <c r="AH220" s="79"/>
      <c r="AI220" s="85" t="s">
        <v>1504</v>
      </c>
      <c r="AJ220" s="79" t="b">
        <v>0</v>
      </c>
      <c r="AK220" s="79">
        <v>4</v>
      </c>
      <c r="AL220" s="85" t="s">
        <v>1504</v>
      </c>
      <c r="AM220" s="79" t="s">
        <v>1566</v>
      </c>
      <c r="AN220" s="79" t="b">
        <v>0</v>
      </c>
      <c r="AO220" s="85" t="s">
        <v>1408</v>
      </c>
      <c r="AP220" s="79" t="s">
        <v>1582</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1</v>
      </c>
      <c r="BE220" s="49">
        <v>2.857142857142857</v>
      </c>
      <c r="BF220" s="48">
        <v>1</v>
      </c>
      <c r="BG220" s="49">
        <v>2.857142857142857</v>
      </c>
      <c r="BH220" s="48">
        <v>0</v>
      </c>
      <c r="BI220" s="49">
        <v>0</v>
      </c>
      <c r="BJ220" s="48">
        <v>33</v>
      </c>
      <c r="BK220" s="49">
        <v>94.28571428571429</v>
      </c>
      <c r="BL220" s="48">
        <v>35</v>
      </c>
    </row>
    <row r="221" spans="1:64" ht="15">
      <c r="A221" s="64" t="s">
        <v>288</v>
      </c>
      <c r="B221" s="64" t="s">
        <v>268</v>
      </c>
      <c r="C221" s="65"/>
      <c r="D221" s="66"/>
      <c r="E221" s="67"/>
      <c r="F221" s="68"/>
      <c r="G221" s="65"/>
      <c r="H221" s="69"/>
      <c r="I221" s="70"/>
      <c r="J221" s="70"/>
      <c r="K221" s="34" t="s">
        <v>66</v>
      </c>
      <c r="L221" s="77">
        <v>286</v>
      </c>
      <c r="M221" s="77"/>
      <c r="N221" s="72"/>
      <c r="O221" s="79" t="s">
        <v>350</v>
      </c>
      <c r="P221" s="81">
        <v>43615.70612268519</v>
      </c>
      <c r="Q221" s="79" t="s">
        <v>540</v>
      </c>
      <c r="R221" s="79"/>
      <c r="S221" s="79"/>
      <c r="T221" s="79"/>
      <c r="U221" s="79"/>
      <c r="V221" s="82" t="s">
        <v>908</v>
      </c>
      <c r="W221" s="81">
        <v>43615.70612268519</v>
      </c>
      <c r="X221" s="82" t="s">
        <v>1133</v>
      </c>
      <c r="Y221" s="79"/>
      <c r="Z221" s="79"/>
      <c r="AA221" s="85" t="s">
        <v>1409</v>
      </c>
      <c r="AB221" s="85" t="s">
        <v>1462</v>
      </c>
      <c r="AC221" s="79" t="b">
        <v>0</v>
      </c>
      <c r="AD221" s="79">
        <v>1</v>
      </c>
      <c r="AE221" s="85" t="s">
        <v>1505</v>
      </c>
      <c r="AF221" s="79" t="b">
        <v>0</v>
      </c>
      <c r="AG221" s="79" t="s">
        <v>1553</v>
      </c>
      <c r="AH221" s="79"/>
      <c r="AI221" s="85" t="s">
        <v>1504</v>
      </c>
      <c r="AJ221" s="79" t="b">
        <v>0</v>
      </c>
      <c r="AK221" s="79">
        <v>0</v>
      </c>
      <c r="AL221" s="85" t="s">
        <v>1504</v>
      </c>
      <c r="AM221" s="79" t="s">
        <v>1567</v>
      </c>
      <c r="AN221" s="79" t="b">
        <v>0</v>
      </c>
      <c r="AO221" s="85" t="s">
        <v>1462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4</v>
      </c>
      <c r="BK221" s="49">
        <v>100</v>
      </c>
      <c r="BL221" s="48">
        <v>4</v>
      </c>
    </row>
    <row r="222" spans="1:64" ht="15">
      <c r="A222" s="64" t="s">
        <v>268</v>
      </c>
      <c r="B222" s="64" t="s">
        <v>288</v>
      </c>
      <c r="C222" s="65"/>
      <c r="D222" s="66"/>
      <c r="E222" s="67"/>
      <c r="F222" s="68"/>
      <c r="G222" s="65"/>
      <c r="H222" s="69"/>
      <c r="I222" s="70"/>
      <c r="J222" s="70"/>
      <c r="K222" s="34" t="s">
        <v>66</v>
      </c>
      <c r="L222" s="77">
        <v>287</v>
      </c>
      <c r="M222" s="77"/>
      <c r="N222" s="72"/>
      <c r="O222" s="79" t="s">
        <v>350</v>
      </c>
      <c r="P222" s="81">
        <v>43615.70856481481</v>
      </c>
      <c r="Q222" s="79" t="s">
        <v>541</v>
      </c>
      <c r="R222" s="79"/>
      <c r="S222" s="79"/>
      <c r="T222" s="79"/>
      <c r="U222" s="79"/>
      <c r="V222" s="82" t="s">
        <v>894</v>
      </c>
      <c r="W222" s="81">
        <v>43615.70856481481</v>
      </c>
      <c r="X222" s="82" t="s">
        <v>1134</v>
      </c>
      <c r="Y222" s="79"/>
      <c r="Z222" s="79"/>
      <c r="AA222" s="85" t="s">
        <v>1410</v>
      </c>
      <c r="AB222" s="85" t="s">
        <v>1409</v>
      </c>
      <c r="AC222" s="79" t="b">
        <v>0</v>
      </c>
      <c r="AD222" s="79">
        <v>2</v>
      </c>
      <c r="AE222" s="85" t="s">
        <v>1546</v>
      </c>
      <c r="AF222" s="79" t="b">
        <v>0</v>
      </c>
      <c r="AG222" s="79" t="s">
        <v>1553</v>
      </c>
      <c r="AH222" s="79"/>
      <c r="AI222" s="85" t="s">
        <v>1504</v>
      </c>
      <c r="AJ222" s="79" t="b">
        <v>0</v>
      </c>
      <c r="AK222" s="79">
        <v>0</v>
      </c>
      <c r="AL222" s="85" t="s">
        <v>1504</v>
      </c>
      <c r="AM222" s="79" t="s">
        <v>1564</v>
      </c>
      <c r="AN222" s="79" t="b">
        <v>0</v>
      </c>
      <c r="AO222" s="85" t="s">
        <v>1409</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1</v>
      </c>
      <c r="BE222" s="49">
        <v>5.882352941176471</v>
      </c>
      <c r="BF222" s="48">
        <v>0</v>
      </c>
      <c r="BG222" s="49">
        <v>0</v>
      </c>
      <c r="BH222" s="48">
        <v>0</v>
      </c>
      <c r="BI222" s="49">
        <v>0</v>
      </c>
      <c r="BJ222" s="48">
        <v>16</v>
      </c>
      <c r="BK222" s="49">
        <v>94.11764705882354</v>
      </c>
      <c r="BL222" s="48">
        <v>17</v>
      </c>
    </row>
    <row r="223" spans="1:64" ht="15">
      <c r="A223" s="64" t="s">
        <v>268</v>
      </c>
      <c r="B223" s="64" t="s">
        <v>288</v>
      </c>
      <c r="C223" s="65"/>
      <c r="D223" s="66"/>
      <c r="E223" s="67"/>
      <c r="F223" s="68"/>
      <c r="G223" s="65"/>
      <c r="H223" s="69"/>
      <c r="I223" s="70"/>
      <c r="J223" s="70"/>
      <c r="K223" s="34" t="s">
        <v>66</v>
      </c>
      <c r="L223" s="77">
        <v>289</v>
      </c>
      <c r="M223" s="77"/>
      <c r="N223" s="72"/>
      <c r="O223" s="79" t="s">
        <v>349</v>
      </c>
      <c r="P223" s="81">
        <v>43626.74413194445</v>
      </c>
      <c r="Q223" s="79" t="s">
        <v>542</v>
      </c>
      <c r="R223" s="79"/>
      <c r="S223" s="79"/>
      <c r="T223" s="79" t="s">
        <v>770</v>
      </c>
      <c r="U223" s="79"/>
      <c r="V223" s="82" t="s">
        <v>894</v>
      </c>
      <c r="W223" s="81">
        <v>43626.74413194445</v>
      </c>
      <c r="X223" s="82" t="s">
        <v>1135</v>
      </c>
      <c r="Y223" s="79"/>
      <c r="Z223" s="79"/>
      <c r="AA223" s="85" t="s">
        <v>1411</v>
      </c>
      <c r="AB223" s="79"/>
      <c r="AC223" s="79" t="b">
        <v>0</v>
      </c>
      <c r="AD223" s="79">
        <v>0</v>
      </c>
      <c r="AE223" s="85" t="s">
        <v>1504</v>
      </c>
      <c r="AF223" s="79" t="b">
        <v>0</v>
      </c>
      <c r="AG223" s="79" t="s">
        <v>1553</v>
      </c>
      <c r="AH223" s="79"/>
      <c r="AI223" s="85" t="s">
        <v>1504</v>
      </c>
      <c r="AJ223" s="79" t="b">
        <v>0</v>
      </c>
      <c r="AK223" s="79">
        <v>4</v>
      </c>
      <c r="AL223" s="85" t="s">
        <v>1408</v>
      </c>
      <c r="AM223" s="79" t="s">
        <v>1566</v>
      </c>
      <c r="AN223" s="79" t="b">
        <v>0</v>
      </c>
      <c r="AO223" s="85" t="s">
        <v>1408</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1</v>
      </c>
      <c r="BD223" s="48">
        <v>1</v>
      </c>
      <c r="BE223" s="49">
        <v>4.545454545454546</v>
      </c>
      <c r="BF223" s="48">
        <v>0</v>
      </c>
      <c r="BG223" s="49">
        <v>0</v>
      </c>
      <c r="BH223" s="48">
        <v>0</v>
      </c>
      <c r="BI223" s="49">
        <v>0</v>
      </c>
      <c r="BJ223" s="48">
        <v>21</v>
      </c>
      <c r="BK223" s="49">
        <v>95.45454545454545</v>
      </c>
      <c r="BL223" s="48">
        <v>22</v>
      </c>
    </row>
    <row r="224" spans="1:64" ht="15">
      <c r="A224" s="64" t="s">
        <v>289</v>
      </c>
      <c r="B224" s="64" t="s">
        <v>289</v>
      </c>
      <c r="C224" s="65"/>
      <c r="D224" s="66"/>
      <c r="E224" s="67"/>
      <c r="F224" s="68"/>
      <c r="G224" s="65"/>
      <c r="H224" s="69"/>
      <c r="I224" s="70"/>
      <c r="J224" s="70"/>
      <c r="K224" s="34" t="s">
        <v>65</v>
      </c>
      <c r="L224" s="77">
        <v>290</v>
      </c>
      <c r="M224" s="77"/>
      <c r="N224" s="72"/>
      <c r="O224" s="79" t="s">
        <v>176</v>
      </c>
      <c r="P224" s="81">
        <v>43626.592986111114</v>
      </c>
      <c r="Q224" s="79" t="s">
        <v>543</v>
      </c>
      <c r="R224" s="82" t="s">
        <v>663</v>
      </c>
      <c r="S224" s="79" t="s">
        <v>705</v>
      </c>
      <c r="T224" s="79" t="s">
        <v>771</v>
      </c>
      <c r="U224" s="79"/>
      <c r="V224" s="82" t="s">
        <v>909</v>
      </c>
      <c r="W224" s="81">
        <v>43626.592986111114</v>
      </c>
      <c r="X224" s="82" t="s">
        <v>1136</v>
      </c>
      <c r="Y224" s="79"/>
      <c r="Z224" s="79"/>
      <c r="AA224" s="85" t="s">
        <v>1412</v>
      </c>
      <c r="AB224" s="79"/>
      <c r="AC224" s="79" t="b">
        <v>0</v>
      </c>
      <c r="AD224" s="79">
        <v>2</v>
      </c>
      <c r="AE224" s="85" t="s">
        <v>1504</v>
      </c>
      <c r="AF224" s="79" t="b">
        <v>1</v>
      </c>
      <c r="AG224" s="79" t="s">
        <v>1553</v>
      </c>
      <c r="AH224" s="79"/>
      <c r="AI224" s="85" t="s">
        <v>1561</v>
      </c>
      <c r="AJ224" s="79" t="b">
        <v>0</v>
      </c>
      <c r="AK224" s="79">
        <v>1</v>
      </c>
      <c r="AL224" s="85" t="s">
        <v>1504</v>
      </c>
      <c r="AM224" s="79" t="s">
        <v>1566</v>
      </c>
      <c r="AN224" s="79" t="b">
        <v>0</v>
      </c>
      <c r="AO224" s="85" t="s">
        <v>1412</v>
      </c>
      <c r="AP224" s="79" t="s">
        <v>1582</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1</v>
      </c>
      <c r="BE224" s="49">
        <v>8.333333333333334</v>
      </c>
      <c r="BF224" s="48">
        <v>0</v>
      </c>
      <c r="BG224" s="49">
        <v>0</v>
      </c>
      <c r="BH224" s="48">
        <v>0</v>
      </c>
      <c r="BI224" s="49">
        <v>0</v>
      </c>
      <c r="BJ224" s="48">
        <v>11</v>
      </c>
      <c r="BK224" s="49">
        <v>91.66666666666667</v>
      </c>
      <c r="BL224" s="48">
        <v>12</v>
      </c>
    </row>
    <row r="225" spans="1:64" ht="15">
      <c r="A225" s="64" t="s">
        <v>268</v>
      </c>
      <c r="B225" s="64" t="s">
        <v>289</v>
      </c>
      <c r="C225" s="65"/>
      <c r="D225" s="66"/>
      <c r="E225" s="67"/>
      <c r="F225" s="68"/>
      <c r="G225" s="65"/>
      <c r="H225" s="69"/>
      <c r="I225" s="70"/>
      <c r="J225" s="70"/>
      <c r="K225" s="34" t="s">
        <v>65</v>
      </c>
      <c r="L225" s="77">
        <v>291</v>
      </c>
      <c r="M225" s="77"/>
      <c r="N225" s="72"/>
      <c r="O225" s="79" t="s">
        <v>349</v>
      </c>
      <c r="P225" s="81">
        <v>43626.77064814815</v>
      </c>
      <c r="Q225" s="79" t="s">
        <v>544</v>
      </c>
      <c r="R225" s="79"/>
      <c r="S225" s="79"/>
      <c r="T225" s="79" t="s">
        <v>771</v>
      </c>
      <c r="U225" s="79"/>
      <c r="V225" s="82" t="s">
        <v>894</v>
      </c>
      <c r="W225" s="81">
        <v>43626.77064814815</v>
      </c>
      <c r="X225" s="82" t="s">
        <v>1137</v>
      </c>
      <c r="Y225" s="79"/>
      <c r="Z225" s="79"/>
      <c r="AA225" s="85" t="s">
        <v>1413</v>
      </c>
      <c r="AB225" s="79"/>
      <c r="AC225" s="79" t="b">
        <v>0</v>
      </c>
      <c r="AD225" s="79">
        <v>0</v>
      </c>
      <c r="AE225" s="85" t="s">
        <v>1504</v>
      </c>
      <c r="AF225" s="79" t="b">
        <v>1</v>
      </c>
      <c r="AG225" s="79" t="s">
        <v>1553</v>
      </c>
      <c r="AH225" s="79"/>
      <c r="AI225" s="85" t="s">
        <v>1561</v>
      </c>
      <c r="AJ225" s="79" t="b">
        <v>0</v>
      </c>
      <c r="AK225" s="79">
        <v>1</v>
      </c>
      <c r="AL225" s="85" t="s">
        <v>1412</v>
      </c>
      <c r="AM225" s="79" t="s">
        <v>1576</v>
      </c>
      <c r="AN225" s="79" t="b">
        <v>0</v>
      </c>
      <c r="AO225" s="85" t="s">
        <v>1412</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1</v>
      </c>
      <c r="BE225" s="49">
        <v>7.142857142857143</v>
      </c>
      <c r="BF225" s="48">
        <v>0</v>
      </c>
      <c r="BG225" s="49">
        <v>0</v>
      </c>
      <c r="BH225" s="48">
        <v>0</v>
      </c>
      <c r="BI225" s="49">
        <v>0</v>
      </c>
      <c r="BJ225" s="48">
        <v>13</v>
      </c>
      <c r="BK225" s="49">
        <v>92.85714285714286</v>
      </c>
      <c r="BL225" s="48">
        <v>14</v>
      </c>
    </row>
    <row r="226" spans="1:64" ht="15">
      <c r="A226" s="64" t="s">
        <v>268</v>
      </c>
      <c r="B226" s="64" t="s">
        <v>348</v>
      </c>
      <c r="C226" s="65"/>
      <c r="D226" s="66"/>
      <c r="E226" s="67"/>
      <c r="F226" s="68"/>
      <c r="G226" s="65"/>
      <c r="H226" s="69"/>
      <c r="I226" s="70"/>
      <c r="J226" s="70"/>
      <c r="K226" s="34" t="s">
        <v>65</v>
      </c>
      <c r="L226" s="77">
        <v>292</v>
      </c>
      <c r="M226" s="77"/>
      <c r="N226" s="72"/>
      <c r="O226" s="79" t="s">
        <v>350</v>
      </c>
      <c r="P226" s="81">
        <v>43626.7725462963</v>
      </c>
      <c r="Q226" s="79" t="s">
        <v>545</v>
      </c>
      <c r="R226" s="79"/>
      <c r="S226" s="79"/>
      <c r="T226" s="79"/>
      <c r="U226" s="79"/>
      <c r="V226" s="82" t="s">
        <v>894</v>
      </c>
      <c r="W226" s="81">
        <v>43626.7725462963</v>
      </c>
      <c r="X226" s="82" t="s">
        <v>1138</v>
      </c>
      <c r="Y226" s="79"/>
      <c r="Z226" s="79"/>
      <c r="AA226" s="85" t="s">
        <v>1414</v>
      </c>
      <c r="AB226" s="85" t="s">
        <v>1499</v>
      </c>
      <c r="AC226" s="79" t="b">
        <v>0</v>
      </c>
      <c r="AD226" s="79">
        <v>0</v>
      </c>
      <c r="AE226" s="85" t="s">
        <v>1547</v>
      </c>
      <c r="AF226" s="79" t="b">
        <v>0</v>
      </c>
      <c r="AG226" s="79" t="s">
        <v>1553</v>
      </c>
      <c r="AH226" s="79"/>
      <c r="AI226" s="85" t="s">
        <v>1504</v>
      </c>
      <c r="AJ226" s="79" t="b">
        <v>0</v>
      </c>
      <c r="AK226" s="79">
        <v>0</v>
      </c>
      <c r="AL226" s="85" t="s">
        <v>1504</v>
      </c>
      <c r="AM226" s="79" t="s">
        <v>1576</v>
      </c>
      <c r="AN226" s="79" t="b">
        <v>0</v>
      </c>
      <c r="AO226" s="85" t="s">
        <v>1499</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2</v>
      </c>
      <c r="BE226" s="49">
        <v>22.22222222222222</v>
      </c>
      <c r="BF226" s="48">
        <v>0</v>
      </c>
      <c r="BG226" s="49">
        <v>0</v>
      </c>
      <c r="BH226" s="48">
        <v>0</v>
      </c>
      <c r="BI226" s="49">
        <v>0</v>
      </c>
      <c r="BJ226" s="48">
        <v>7</v>
      </c>
      <c r="BK226" s="49">
        <v>77.77777777777777</v>
      </c>
      <c r="BL226" s="48">
        <v>9</v>
      </c>
    </row>
    <row r="227" spans="1:64" ht="15">
      <c r="A227" s="64" t="s">
        <v>290</v>
      </c>
      <c r="B227" s="64" t="s">
        <v>268</v>
      </c>
      <c r="C227" s="65"/>
      <c r="D227" s="66"/>
      <c r="E227" s="67"/>
      <c r="F227" s="68"/>
      <c r="G227" s="65"/>
      <c r="H227" s="69"/>
      <c r="I227" s="70"/>
      <c r="J227" s="70"/>
      <c r="K227" s="34" t="s">
        <v>66</v>
      </c>
      <c r="L227" s="77">
        <v>293</v>
      </c>
      <c r="M227" s="77"/>
      <c r="N227" s="72"/>
      <c r="O227" s="79" t="s">
        <v>350</v>
      </c>
      <c r="P227" s="81">
        <v>43626.77900462963</v>
      </c>
      <c r="Q227" s="79" t="s">
        <v>546</v>
      </c>
      <c r="R227" s="79"/>
      <c r="S227" s="79"/>
      <c r="T227" s="79"/>
      <c r="U227" s="79"/>
      <c r="V227" s="82" t="s">
        <v>910</v>
      </c>
      <c r="W227" s="81">
        <v>43626.77900462963</v>
      </c>
      <c r="X227" s="82" t="s">
        <v>1139</v>
      </c>
      <c r="Y227" s="79"/>
      <c r="Z227" s="79"/>
      <c r="AA227" s="85" t="s">
        <v>1415</v>
      </c>
      <c r="AB227" s="85" t="s">
        <v>1416</v>
      </c>
      <c r="AC227" s="79" t="b">
        <v>0</v>
      </c>
      <c r="AD227" s="79">
        <v>0</v>
      </c>
      <c r="AE227" s="85" t="s">
        <v>1505</v>
      </c>
      <c r="AF227" s="79" t="b">
        <v>0</v>
      </c>
      <c r="AG227" s="79" t="s">
        <v>1553</v>
      </c>
      <c r="AH227" s="79"/>
      <c r="AI227" s="85" t="s">
        <v>1504</v>
      </c>
      <c r="AJ227" s="79" t="b">
        <v>0</v>
      </c>
      <c r="AK227" s="79">
        <v>0</v>
      </c>
      <c r="AL227" s="85" t="s">
        <v>1504</v>
      </c>
      <c r="AM227" s="79" t="s">
        <v>1570</v>
      </c>
      <c r="AN227" s="79" t="b">
        <v>0</v>
      </c>
      <c r="AO227" s="85" t="s">
        <v>1416</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5</v>
      </c>
      <c r="BE227" s="49">
        <v>22.727272727272727</v>
      </c>
      <c r="BF227" s="48">
        <v>0</v>
      </c>
      <c r="BG227" s="49">
        <v>0</v>
      </c>
      <c r="BH227" s="48">
        <v>0</v>
      </c>
      <c r="BI227" s="49">
        <v>0</v>
      </c>
      <c r="BJ227" s="48">
        <v>17</v>
      </c>
      <c r="BK227" s="49">
        <v>77.27272727272727</v>
      </c>
      <c r="BL227" s="48">
        <v>22</v>
      </c>
    </row>
    <row r="228" spans="1:64" ht="15">
      <c r="A228" s="64" t="s">
        <v>268</v>
      </c>
      <c r="B228" s="64" t="s">
        <v>290</v>
      </c>
      <c r="C228" s="65"/>
      <c r="D228" s="66"/>
      <c r="E228" s="67"/>
      <c r="F228" s="68"/>
      <c r="G228" s="65"/>
      <c r="H228" s="69"/>
      <c r="I228" s="70"/>
      <c r="J228" s="70"/>
      <c r="K228" s="34" t="s">
        <v>66</v>
      </c>
      <c r="L228" s="77">
        <v>294</v>
      </c>
      <c r="M228" s="77"/>
      <c r="N228" s="72"/>
      <c r="O228" s="79" t="s">
        <v>350</v>
      </c>
      <c r="P228" s="81">
        <v>43626.77439814815</v>
      </c>
      <c r="Q228" s="79" t="s">
        <v>547</v>
      </c>
      <c r="R228" s="79"/>
      <c r="S228" s="79"/>
      <c r="T228" s="79"/>
      <c r="U228" s="79"/>
      <c r="V228" s="82" t="s">
        <v>894</v>
      </c>
      <c r="W228" s="81">
        <v>43626.77439814815</v>
      </c>
      <c r="X228" s="82" t="s">
        <v>1140</v>
      </c>
      <c r="Y228" s="79"/>
      <c r="Z228" s="79"/>
      <c r="AA228" s="85" t="s">
        <v>1416</v>
      </c>
      <c r="AB228" s="85" t="s">
        <v>1500</v>
      </c>
      <c r="AC228" s="79" t="b">
        <v>0</v>
      </c>
      <c r="AD228" s="79">
        <v>1</v>
      </c>
      <c r="AE228" s="85" t="s">
        <v>1548</v>
      </c>
      <c r="AF228" s="79" t="b">
        <v>0</v>
      </c>
      <c r="AG228" s="79" t="s">
        <v>1553</v>
      </c>
      <c r="AH228" s="79"/>
      <c r="AI228" s="85" t="s">
        <v>1504</v>
      </c>
      <c r="AJ228" s="79" t="b">
        <v>0</v>
      </c>
      <c r="AK228" s="79">
        <v>0</v>
      </c>
      <c r="AL228" s="85" t="s">
        <v>1504</v>
      </c>
      <c r="AM228" s="79" t="s">
        <v>1576</v>
      </c>
      <c r="AN228" s="79" t="b">
        <v>0</v>
      </c>
      <c r="AO228" s="85" t="s">
        <v>1500</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1</v>
      </c>
      <c r="BC228" s="78" t="str">
        <f>REPLACE(INDEX(GroupVertices[Group],MATCH(Edges24[[#This Row],[Vertex 2]],GroupVertices[Vertex],0)),1,1,"")</f>
        <v>1</v>
      </c>
      <c r="BD228" s="48">
        <v>1</v>
      </c>
      <c r="BE228" s="49">
        <v>12.5</v>
      </c>
      <c r="BF228" s="48">
        <v>0</v>
      </c>
      <c r="BG228" s="49">
        <v>0</v>
      </c>
      <c r="BH228" s="48">
        <v>0</v>
      </c>
      <c r="BI228" s="49">
        <v>0</v>
      </c>
      <c r="BJ228" s="48">
        <v>7</v>
      </c>
      <c r="BK228" s="49">
        <v>87.5</v>
      </c>
      <c r="BL228" s="48">
        <v>8</v>
      </c>
    </row>
    <row r="229" spans="1:64" ht="15">
      <c r="A229" s="64" t="s">
        <v>268</v>
      </c>
      <c r="B229" s="64" t="s">
        <v>290</v>
      </c>
      <c r="C229" s="65"/>
      <c r="D229" s="66"/>
      <c r="E229" s="67"/>
      <c r="F229" s="68"/>
      <c r="G229" s="65"/>
      <c r="H229" s="69"/>
      <c r="I229" s="70"/>
      <c r="J229" s="70"/>
      <c r="K229" s="34" t="s">
        <v>66</v>
      </c>
      <c r="L229" s="77">
        <v>295</v>
      </c>
      <c r="M229" s="77"/>
      <c r="N229" s="72"/>
      <c r="O229" s="79" t="s">
        <v>350</v>
      </c>
      <c r="P229" s="81">
        <v>43626.80034722222</v>
      </c>
      <c r="Q229" s="79" t="s">
        <v>548</v>
      </c>
      <c r="R229" s="79"/>
      <c r="S229" s="79"/>
      <c r="T229" s="79"/>
      <c r="U229" s="79"/>
      <c r="V229" s="82" t="s">
        <v>894</v>
      </c>
      <c r="W229" s="81">
        <v>43626.80034722222</v>
      </c>
      <c r="X229" s="82" t="s">
        <v>1141</v>
      </c>
      <c r="Y229" s="79"/>
      <c r="Z229" s="79"/>
      <c r="AA229" s="85" t="s">
        <v>1417</v>
      </c>
      <c r="AB229" s="85" t="s">
        <v>1415</v>
      </c>
      <c r="AC229" s="79" t="b">
        <v>0</v>
      </c>
      <c r="AD229" s="79">
        <v>1</v>
      </c>
      <c r="AE229" s="85" t="s">
        <v>1548</v>
      </c>
      <c r="AF229" s="79" t="b">
        <v>0</v>
      </c>
      <c r="AG229" s="79" t="s">
        <v>1553</v>
      </c>
      <c r="AH229" s="79"/>
      <c r="AI229" s="85" t="s">
        <v>1504</v>
      </c>
      <c r="AJ229" s="79" t="b">
        <v>0</v>
      </c>
      <c r="AK229" s="79">
        <v>0</v>
      </c>
      <c r="AL229" s="85" t="s">
        <v>1504</v>
      </c>
      <c r="AM229" s="79" t="s">
        <v>1576</v>
      </c>
      <c r="AN229" s="79" t="b">
        <v>0</v>
      </c>
      <c r="AO229" s="85" t="s">
        <v>1415</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1</v>
      </c>
      <c r="BC229" s="78" t="str">
        <f>REPLACE(INDEX(GroupVertices[Group],MATCH(Edges24[[#This Row],[Vertex 2]],GroupVertices[Vertex],0)),1,1,"")</f>
        <v>1</v>
      </c>
      <c r="BD229" s="48">
        <v>4</v>
      </c>
      <c r="BE229" s="49">
        <v>26.666666666666668</v>
      </c>
      <c r="BF229" s="48">
        <v>0</v>
      </c>
      <c r="BG229" s="49">
        <v>0</v>
      </c>
      <c r="BH229" s="48">
        <v>0</v>
      </c>
      <c r="BI229" s="49">
        <v>0</v>
      </c>
      <c r="BJ229" s="48">
        <v>11</v>
      </c>
      <c r="BK229" s="49">
        <v>73.33333333333333</v>
      </c>
      <c r="BL229" s="48">
        <v>15</v>
      </c>
    </row>
    <row r="230" spans="1:64" ht="15">
      <c r="A230" s="64" t="s">
        <v>291</v>
      </c>
      <c r="B230" s="64" t="s">
        <v>268</v>
      </c>
      <c r="C230" s="65"/>
      <c r="D230" s="66"/>
      <c r="E230" s="67"/>
      <c r="F230" s="68"/>
      <c r="G230" s="65"/>
      <c r="H230" s="69"/>
      <c r="I230" s="70"/>
      <c r="J230" s="70"/>
      <c r="K230" s="34" t="s">
        <v>66</v>
      </c>
      <c r="L230" s="77">
        <v>296</v>
      </c>
      <c r="M230" s="77"/>
      <c r="N230" s="72"/>
      <c r="O230" s="79" t="s">
        <v>350</v>
      </c>
      <c r="P230" s="81">
        <v>43626.77585648148</v>
      </c>
      <c r="Q230" s="79" t="s">
        <v>549</v>
      </c>
      <c r="R230" s="79"/>
      <c r="S230" s="79"/>
      <c r="T230" s="79"/>
      <c r="U230" s="79"/>
      <c r="V230" s="82" t="s">
        <v>911</v>
      </c>
      <c r="W230" s="81">
        <v>43626.77585648148</v>
      </c>
      <c r="X230" s="82" t="s">
        <v>1142</v>
      </c>
      <c r="Y230" s="79"/>
      <c r="Z230" s="79"/>
      <c r="AA230" s="85" t="s">
        <v>1418</v>
      </c>
      <c r="AB230" s="85" t="s">
        <v>1420</v>
      </c>
      <c r="AC230" s="79" t="b">
        <v>0</v>
      </c>
      <c r="AD230" s="79">
        <v>1</v>
      </c>
      <c r="AE230" s="85" t="s">
        <v>1505</v>
      </c>
      <c r="AF230" s="79" t="b">
        <v>0</v>
      </c>
      <c r="AG230" s="79" t="s">
        <v>1553</v>
      </c>
      <c r="AH230" s="79"/>
      <c r="AI230" s="85" t="s">
        <v>1504</v>
      </c>
      <c r="AJ230" s="79" t="b">
        <v>0</v>
      </c>
      <c r="AK230" s="79">
        <v>0</v>
      </c>
      <c r="AL230" s="85" t="s">
        <v>1504</v>
      </c>
      <c r="AM230" s="79" t="s">
        <v>1574</v>
      </c>
      <c r="AN230" s="79" t="b">
        <v>0</v>
      </c>
      <c r="AO230" s="85" t="s">
        <v>1420</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1</v>
      </c>
      <c r="BE230" s="49">
        <v>33.333333333333336</v>
      </c>
      <c r="BF230" s="48">
        <v>0</v>
      </c>
      <c r="BG230" s="49">
        <v>0</v>
      </c>
      <c r="BH230" s="48">
        <v>0</v>
      </c>
      <c r="BI230" s="49">
        <v>0</v>
      </c>
      <c r="BJ230" s="48">
        <v>2</v>
      </c>
      <c r="BK230" s="49">
        <v>66.66666666666667</v>
      </c>
      <c r="BL230" s="48">
        <v>3</v>
      </c>
    </row>
    <row r="231" spans="1:64" ht="15">
      <c r="A231" s="64" t="s">
        <v>268</v>
      </c>
      <c r="B231" s="64" t="s">
        <v>291</v>
      </c>
      <c r="C231" s="65"/>
      <c r="D231" s="66"/>
      <c r="E231" s="67"/>
      <c r="F231" s="68"/>
      <c r="G231" s="65"/>
      <c r="H231" s="69"/>
      <c r="I231" s="70"/>
      <c r="J231" s="70"/>
      <c r="K231" s="34" t="s">
        <v>66</v>
      </c>
      <c r="L231" s="77">
        <v>297</v>
      </c>
      <c r="M231" s="77"/>
      <c r="N231" s="72"/>
      <c r="O231" s="79" t="s">
        <v>350</v>
      </c>
      <c r="P231" s="81">
        <v>43616.8383912037</v>
      </c>
      <c r="Q231" s="79" t="s">
        <v>550</v>
      </c>
      <c r="R231" s="79"/>
      <c r="S231" s="79"/>
      <c r="T231" s="79" t="s">
        <v>759</v>
      </c>
      <c r="U231" s="79"/>
      <c r="V231" s="82" t="s">
        <v>894</v>
      </c>
      <c r="W231" s="81">
        <v>43616.8383912037</v>
      </c>
      <c r="X231" s="82" t="s">
        <v>1143</v>
      </c>
      <c r="Y231" s="79"/>
      <c r="Z231" s="79"/>
      <c r="AA231" s="85" t="s">
        <v>1419</v>
      </c>
      <c r="AB231" s="85" t="s">
        <v>1501</v>
      </c>
      <c r="AC231" s="79" t="b">
        <v>0</v>
      </c>
      <c r="AD231" s="79">
        <v>0</v>
      </c>
      <c r="AE231" s="85" t="s">
        <v>1549</v>
      </c>
      <c r="AF231" s="79" t="b">
        <v>0</v>
      </c>
      <c r="AG231" s="79" t="s">
        <v>1553</v>
      </c>
      <c r="AH231" s="79"/>
      <c r="AI231" s="85" t="s">
        <v>1504</v>
      </c>
      <c r="AJ231" s="79" t="b">
        <v>0</v>
      </c>
      <c r="AK231" s="79">
        <v>0</v>
      </c>
      <c r="AL231" s="85" t="s">
        <v>1504</v>
      </c>
      <c r="AM231" s="79" t="s">
        <v>1564</v>
      </c>
      <c r="AN231" s="79" t="b">
        <v>0</v>
      </c>
      <c r="AO231" s="85" t="s">
        <v>1501</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1</v>
      </c>
      <c r="BC231" s="78" t="str">
        <f>REPLACE(INDEX(GroupVertices[Group],MATCH(Edges24[[#This Row],[Vertex 2]],GroupVertices[Vertex],0)),1,1,"")</f>
        <v>1</v>
      </c>
      <c r="BD231" s="48">
        <v>1</v>
      </c>
      <c r="BE231" s="49">
        <v>6.666666666666667</v>
      </c>
      <c r="BF231" s="48">
        <v>0</v>
      </c>
      <c r="BG231" s="49">
        <v>0</v>
      </c>
      <c r="BH231" s="48">
        <v>0</v>
      </c>
      <c r="BI231" s="49">
        <v>0</v>
      </c>
      <c r="BJ231" s="48">
        <v>14</v>
      </c>
      <c r="BK231" s="49">
        <v>93.33333333333333</v>
      </c>
      <c r="BL231" s="48">
        <v>15</v>
      </c>
    </row>
    <row r="232" spans="1:64" ht="15">
      <c r="A232" s="64" t="s">
        <v>268</v>
      </c>
      <c r="B232" s="64" t="s">
        <v>291</v>
      </c>
      <c r="C232" s="65"/>
      <c r="D232" s="66"/>
      <c r="E232" s="67"/>
      <c r="F232" s="68"/>
      <c r="G232" s="65"/>
      <c r="H232" s="69"/>
      <c r="I232" s="70"/>
      <c r="J232" s="70"/>
      <c r="K232" s="34" t="s">
        <v>66</v>
      </c>
      <c r="L232" s="77">
        <v>298</v>
      </c>
      <c r="M232" s="77"/>
      <c r="N232" s="72"/>
      <c r="O232" s="79" t="s">
        <v>350</v>
      </c>
      <c r="P232" s="81">
        <v>43626.768229166664</v>
      </c>
      <c r="Q232" s="79" t="s">
        <v>551</v>
      </c>
      <c r="R232" s="79"/>
      <c r="S232" s="79"/>
      <c r="T232" s="79"/>
      <c r="U232" s="79"/>
      <c r="V232" s="82" t="s">
        <v>894</v>
      </c>
      <c r="W232" s="81">
        <v>43626.768229166664</v>
      </c>
      <c r="X232" s="82" t="s">
        <v>1144</v>
      </c>
      <c r="Y232" s="79"/>
      <c r="Z232" s="79"/>
      <c r="AA232" s="85" t="s">
        <v>1420</v>
      </c>
      <c r="AB232" s="85" t="s">
        <v>1502</v>
      </c>
      <c r="AC232" s="79" t="b">
        <v>0</v>
      </c>
      <c r="AD232" s="79">
        <v>0</v>
      </c>
      <c r="AE232" s="85" t="s">
        <v>1549</v>
      </c>
      <c r="AF232" s="79" t="b">
        <v>0</v>
      </c>
      <c r="AG232" s="79" t="s">
        <v>1553</v>
      </c>
      <c r="AH232" s="79"/>
      <c r="AI232" s="85" t="s">
        <v>1504</v>
      </c>
      <c r="AJ232" s="79" t="b">
        <v>0</v>
      </c>
      <c r="AK232" s="79">
        <v>0</v>
      </c>
      <c r="AL232" s="85" t="s">
        <v>1504</v>
      </c>
      <c r="AM232" s="79" t="s">
        <v>1566</v>
      </c>
      <c r="AN232" s="79" t="b">
        <v>0</v>
      </c>
      <c r="AO232" s="85" t="s">
        <v>1502</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5</v>
      </c>
      <c r="BK232" s="49">
        <v>100</v>
      </c>
      <c r="BL232" s="48">
        <v>5</v>
      </c>
    </row>
    <row r="233" spans="1:64" ht="15">
      <c r="A233" s="64" t="s">
        <v>268</v>
      </c>
      <c r="B233" s="64" t="s">
        <v>291</v>
      </c>
      <c r="C233" s="65"/>
      <c r="D233" s="66"/>
      <c r="E233" s="67"/>
      <c r="F233" s="68"/>
      <c r="G233" s="65"/>
      <c r="H233" s="69"/>
      <c r="I233" s="70"/>
      <c r="J233" s="70"/>
      <c r="K233" s="34" t="s">
        <v>66</v>
      </c>
      <c r="L233" s="77">
        <v>299</v>
      </c>
      <c r="M233" s="77"/>
      <c r="N233" s="72"/>
      <c r="O233" s="79" t="s">
        <v>350</v>
      </c>
      <c r="P233" s="81">
        <v>43626.800729166665</v>
      </c>
      <c r="Q233" s="79" t="s">
        <v>552</v>
      </c>
      <c r="R233" s="79"/>
      <c r="S233" s="79"/>
      <c r="T233" s="79"/>
      <c r="U233" s="79"/>
      <c r="V233" s="82" t="s">
        <v>894</v>
      </c>
      <c r="W233" s="81">
        <v>43626.800729166665</v>
      </c>
      <c r="X233" s="82" t="s">
        <v>1145</v>
      </c>
      <c r="Y233" s="79"/>
      <c r="Z233" s="79"/>
      <c r="AA233" s="85" t="s">
        <v>1421</v>
      </c>
      <c r="AB233" s="85" t="s">
        <v>1418</v>
      </c>
      <c r="AC233" s="79" t="b">
        <v>0</v>
      </c>
      <c r="AD233" s="79">
        <v>0</v>
      </c>
      <c r="AE233" s="85" t="s">
        <v>1549</v>
      </c>
      <c r="AF233" s="79" t="b">
        <v>0</v>
      </c>
      <c r="AG233" s="79" t="s">
        <v>1553</v>
      </c>
      <c r="AH233" s="79"/>
      <c r="AI233" s="85" t="s">
        <v>1504</v>
      </c>
      <c r="AJ233" s="79" t="b">
        <v>0</v>
      </c>
      <c r="AK233" s="79">
        <v>0</v>
      </c>
      <c r="AL233" s="85" t="s">
        <v>1504</v>
      </c>
      <c r="AM233" s="79" t="s">
        <v>1576</v>
      </c>
      <c r="AN233" s="79" t="b">
        <v>0</v>
      </c>
      <c r="AO233" s="85" t="s">
        <v>1418</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1</v>
      </c>
      <c r="BC233" s="78" t="str">
        <f>REPLACE(INDEX(GroupVertices[Group],MATCH(Edges24[[#This Row],[Vertex 2]],GroupVertices[Vertex],0)),1,1,"")</f>
        <v>1</v>
      </c>
      <c r="BD233" s="48">
        <v>1</v>
      </c>
      <c r="BE233" s="49">
        <v>25</v>
      </c>
      <c r="BF233" s="48">
        <v>0</v>
      </c>
      <c r="BG233" s="49">
        <v>0</v>
      </c>
      <c r="BH233" s="48">
        <v>0</v>
      </c>
      <c r="BI233" s="49">
        <v>0</v>
      </c>
      <c r="BJ233" s="48">
        <v>3</v>
      </c>
      <c r="BK233" s="49">
        <v>75</v>
      </c>
      <c r="BL233" s="48">
        <v>4</v>
      </c>
    </row>
    <row r="234" spans="1:64" ht="15">
      <c r="A234" s="64" t="s">
        <v>292</v>
      </c>
      <c r="B234" s="64" t="s">
        <v>268</v>
      </c>
      <c r="C234" s="65"/>
      <c r="D234" s="66"/>
      <c r="E234" s="67"/>
      <c r="F234" s="68"/>
      <c r="G234" s="65"/>
      <c r="H234" s="69"/>
      <c r="I234" s="70"/>
      <c r="J234" s="70"/>
      <c r="K234" s="34" t="s">
        <v>66</v>
      </c>
      <c r="L234" s="77">
        <v>300</v>
      </c>
      <c r="M234" s="77"/>
      <c r="N234" s="72"/>
      <c r="O234" s="79" t="s">
        <v>350</v>
      </c>
      <c r="P234" s="81">
        <v>43623.874814814815</v>
      </c>
      <c r="Q234" s="79" t="s">
        <v>553</v>
      </c>
      <c r="R234" s="79"/>
      <c r="S234" s="79"/>
      <c r="T234" s="79"/>
      <c r="U234" s="79"/>
      <c r="V234" s="82" t="s">
        <v>912</v>
      </c>
      <c r="W234" s="81">
        <v>43623.874814814815</v>
      </c>
      <c r="X234" s="82" t="s">
        <v>1146</v>
      </c>
      <c r="Y234" s="79"/>
      <c r="Z234" s="79"/>
      <c r="AA234" s="85" t="s">
        <v>1422</v>
      </c>
      <c r="AB234" s="79"/>
      <c r="AC234" s="79" t="b">
        <v>0</v>
      </c>
      <c r="AD234" s="79">
        <v>0</v>
      </c>
      <c r="AE234" s="85" t="s">
        <v>1505</v>
      </c>
      <c r="AF234" s="79" t="b">
        <v>0</v>
      </c>
      <c r="AG234" s="79" t="s">
        <v>1553</v>
      </c>
      <c r="AH234" s="79"/>
      <c r="AI234" s="85" t="s">
        <v>1504</v>
      </c>
      <c r="AJ234" s="79" t="b">
        <v>0</v>
      </c>
      <c r="AK234" s="79">
        <v>0</v>
      </c>
      <c r="AL234" s="85" t="s">
        <v>1504</v>
      </c>
      <c r="AM234" s="79" t="s">
        <v>1564</v>
      </c>
      <c r="AN234" s="79" t="b">
        <v>0</v>
      </c>
      <c r="AO234" s="85" t="s">
        <v>1422</v>
      </c>
      <c r="AP234" s="79" t="s">
        <v>176</v>
      </c>
      <c r="AQ234" s="79">
        <v>0</v>
      </c>
      <c r="AR234" s="79">
        <v>0</v>
      </c>
      <c r="AS234" s="79"/>
      <c r="AT234" s="79"/>
      <c r="AU234" s="79"/>
      <c r="AV234" s="79"/>
      <c r="AW234" s="79"/>
      <c r="AX234" s="79"/>
      <c r="AY234" s="79"/>
      <c r="AZ234" s="79"/>
      <c r="BA234">
        <v>3</v>
      </c>
      <c r="BB234" s="78" t="str">
        <f>REPLACE(INDEX(GroupVertices[Group],MATCH(Edges24[[#This Row],[Vertex 1]],GroupVertices[Vertex],0)),1,1,"")</f>
        <v>1</v>
      </c>
      <c r="BC234" s="78" t="str">
        <f>REPLACE(INDEX(GroupVertices[Group],MATCH(Edges24[[#This Row],[Vertex 2]],GroupVertices[Vertex],0)),1,1,"")</f>
        <v>1</v>
      </c>
      <c r="BD234" s="48">
        <v>2</v>
      </c>
      <c r="BE234" s="49">
        <v>6.666666666666667</v>
      </c>
      <c r="BF234" s="48">
        <v>0</v>
      </c>
      <c r="BG234" s="49">
        <v>0</v>
      </c>
      <c r="BH234" s="48">
        <v>0</v>
      </c>
      <c r="BI234" s="49">
        <v>0</v>
      </c>
      <c r="BJ234" s="48">
        <v>28</v>
      </c>
      <c r="BK234" s="49">
        <v>93.33333333333333</v>
      </c>
      <c r="BL234" s="48">
        <v>30</v>
      </c>
    </row>
    <row r="235" spans="1:64" ht="15">
      <c r="A235" s="64" t="s">
        <v>292</v>
      </c>
      <c r="B235" s="64" t="s">
        <v>268</v>
      </c>
      <c r="C235" s="65"/>
      <c r="D235" s="66"/>
      <c r="E235" s="67"/>
      <c r="F235" s="68"/>
      <c r="G235" s="65"/>
      <c r="H235" s="69"/>
      <c r="I235" s="70"/>
      <c r="J235" s="70"/>
      <c r="K235" s="34" t="s">
        <v>66</v>
      </c>
      <c r="L235" s="77">
        <v>301</v>
      </c>
      <c r="M235" s="77"/>
      <c r="N235" s="72"/>
      <c r="O235" s="79" t="s">
        <v>350</v>
      </c>
      <c r="P235" s="81">
        <v>43626.65943287037</v>
      </c>
      <c r="Q235" s="79" t="s">
        <v>554</v>
      </c>
      <c r="R235" s="79"/>
      <c r="S235" s="79"/>
      <c r="T235" s="79"/>
      <c r="U235" s="79"/>
      <c r="V235" s="82" t="s">
        <v>912</v>
      </c>
      <c r="W235" s="81">
        <v>43626.65943287037</v>
      </c>
      <c r="X235" s="82" t="s">
        <v>1147</v>
      </c>
      <c r="Y235" s="79"/>
      <c r="Z235" s="79"/>
      <c r="AA235" s="85" t="s">
        <v>1423</v>
      </c>
      <c r="AB235" s="85" t="s">
        <v>1425</v>
      </c>
      <c r="AC235" s="79" t="b">
        <v>0</v>
      </c>
      <c r="AD235" s="79">
        <v>0</v>
      </c>
      <c r="AE235" s="85" t="s">
        <v>1505</v>
      </c>
      <c r="AF235" s="79" t="b">
        <v>0</v>
      </c>
      <c r="AG235" s="79" t="s">
        <v>1553</v>
      </c>
      <c r="AH235" s="79"/>
      <c r="AI235" s="85" t="s">
        <v>1504</v>
      </c>
      <c r="AJ235" s="79" t="b">
        <v>0</v>
      </c>
      <c r="AK235" s="79">
        <v>0</v>
      </c>
      <c r="AL235" s="85" t="s">
        <v>1504</v>
      </c>
      <c r="AM235" s="79" t="s">
        <v>1564</v>
      </c>
      <c r="AN235" s="79" t="b">
        <v>0</v>
      </c>
      <c r="AO235" s="85" t="s">
        <v>1425</v>
      </c>
      <c r="AP235" s="79" t="s">
        <v>176</v>
      </c>
      <c r="AQ235" s="79">
        <v>0</v>
      </c>
      <c r="AR235" s="79">
        <v>0</v>
      </c>
      <c r="AS235" s="79"/>
      <c r="AT235" s="79"/>
      <c r="AU235" s="79"/>
      <c r="AV235" s="79"/>
      <c r="AW235" s="79"/>
      <c r="AX235" s="79"/>
      <c r="AY235" s="79"/>
      <c r="AZ235" s="79"/>
      <c r="BA235">
        <v>3</v>
      </c>
      <c r="BB235" s="78" t="str">
        <f>REPLACE(INDEX(GroupVertices[Group],MATCH(Edges24[[#This Row],[Vertex 1]],GroupVertices[Vertex],0)),1,1,"")</f>
        <v>1</v>
      </c>
      <c r="BC235" s="78" t="str">
        <f>REPLACE(INDEX(GroupVertices[Group],MATCH(Edges24[[#This Row],[Vertex 2]],GroupVertices[Vertex],0)),1,1,"")</f>
        <v>1</v>
      </c>
      <c r="BD235" s="48">
        <v>1</v>
      </c>
      <c r="BE235" s="49">
        <v>6.25</v>
      </c>
      <c r="BF235" s="48">
        <v>0</v>
      </c>
      <c r="BG235" s="49">
        <v>0</v>
      </c>
      <c r="BH235" s="48">
        <v>0</v>
      </c>
      <c r="BI235" s="49">
        <v>0</v>
      </c>
      <c r="BJ235" s="48">
        <v>15</v>
      </c>
      <c r="BK235" s="49">
        <v>93.75</v>
      </c>
      <c r="BL235" s="48">
        <v>16</v>
      </c>
    </row>
    <row r="236" spans="1:64" ht="15">
      <c r="A236" s="64" t="s">
        <v>292</v>
      </c>
      <c r="B236" s="64" t="s">
        <v>268</v>
      </c>
      <c r="C236" s="65"/>
      <c r="D236" s="66"/>
      <c r="E236" s="67"/>
      <c r="F236" s="68"/>
      <c r="G236" s="65"/>
      <c r="H236" s="69"/>
      <c r="I236" s="70"/>
      <c r="J236" s="70"/>
      <c r="K236" s="34" t="s">
        <v>66</v>
      </c>
      <c r="L236" s="77">
        <v>302</v>
      </c>
      <c r="M236" s="77"/>
      <c r="N236" s="72"/>
      <c r="O236" s="79" t="s">
        <v>350</v>
      </c>
      <c r="P236" s="81">
        <v>43626.812048611115</v>
      </c>
      <c r="Q236" s="79" t="s">
        <v>555</v>
      </c>
      <c r="R236" s="79"/>
      <c r="S236" s="79"/>
      <c r="T236" s="79"/>
      <c r="U236" s="79"/>
      <c r="V236" s="82" t="s">
        <v>912</v>
      </c>
      <c r="W236" s="81">
        <v>43626.812048611115</v>
      </c>
      <c r="X236" s="82" t="s">
        <v>1148</v>
      </c>
      <c r="Y236" s="79"/>
      <c r="Z236" s="79"/>
      <c r="AA236" s="85" t="s">
        <v>1424</v>
      </c>
      <c r="AB236" s="85" t="s">
        <v>1426</v>
      </c>
      <c r="AC236" s="79" t="b">
        <v>0</v>
      </c>
      <c r="AD236" s="79">
        <v>0</v>
      </c>
      <c r="AE236" s="85" t="s">
        <v>1505</v>
      </c>
      <c r="AF236" s="79" t="b">
        <v>0</v>
      </c>
      <c r="AG236" s="79" t="s">
        <v>1553</v>
      </c>
      <c r="AH236" s="79"/>
      <c r="AI236" s="85" t="s">
        <v>1504</v>
      </c>
      <c r="AJ236" s="79" t="b">
        <v>0</v>
      </c>
      <c r="AK236" s="79">
        <v>0</v>
      </c>
      <c r="AL236" s="85" t="s">
        <v>1504</v>
      </c>
      <c r="AM236" s="79" t="s">
        <v>1564</v>
      </c>
      <c r="AN236" s="79" t="b">
        <v>0</v>
      </c>
      <c r="AO236" s="85" t="s">
        <v>1426</v>
      </c>
      <c r="AP236" s="79" t="s">
        <v>176</v>
      </c>
      <c r="AQ236" s="79">
        <v>0</v>
      </c>
      <c r="AR236" s="79">
        <v>0</v>
      </c>
      <c r="AS236" s="79"/>
      <c r="AT236" s="79"/>
      <c r="AU236" s="79"/>
      <c r="AV236" s="79"/>
      <c r="AW236" s="79"/>
      <c r="AX236" s="79"/>
      <c r="AY236" s="79"/>
      <c r="AZ236" s="79"/>
      <c r="BA236">
        <v>3</v>
      </c>
      <c r="BB236" s="78" t="str">
        <f>REPLACE(INDEX(GroupVertices[Group],MATCH(Edges24[[#This Row],[Vertex 1]],GroupVertices[Vertex],0)),1,1,"")</f>
        <v>1</v>
      </c>
      <c r="BC236" s="78" t="str">
        <f>REPLACE(INDEX(GroupVertices[Group],MATCH(Edges24[[#This Row],[Vertex 2]],GroupVertices[Vertex],0)),1,1,"")</f>
        <v>1</v>
      </c>
      <c r="BD236" s="48">
        <v>1</v>
      </c>
      <c r="BE236" s="49">
        <v>3.0303030303030303</v>
      </c>
      <c r="BF236" s="48">
        <v>0</v>
      </c>
      <c r="BG236" s="49">
        <v>0</v>
      </c>
      <c r="BH236" s="48">
        <v>0</v>
      </c>
      <c r="BI236" s="49">
        <v>0</v>
      </c>
      <c r="BJ236" s="48">
        <v>32</v>
      </c>
      <c r="BK236" s="49">
        <v>96.96969696969697</v>
      </c>
      <c r="BL236" s="48">
        <v>33</v>
      </c>
    </row>
    <row r="237" spans="1:64" ht="15">
      <c r="A237" s="64" t="s">
        <v>268</v>
      </c>
      <c r="B237" s="64" t="s">
        <v>292</v>
      </c>
      <c r="C237" s="65"/>
      <c r="D237" s="66"/>
      <c r="E237" s="67"/>
      <c r="F237" s="68"/>
      <c r="G237" s="65"/>
      <c r="H237" s="69"/>
      <c r="I237" s="70"/>
      <c r="J237" s="70"/>
      <c r="K237" s="34" t="s">
        <v>66</v>
      </c>
      <c r="L237" s="77">
        <v>303</v>
      </c>
      <c r="M237" s="77"/>
      <c r="N237" s="72"/>
      <c r="O237" s="79" t="s">
        <v>350</v>
      </c>
      <c r="P237" s="81">
        <v>43626.63490740741</v>
      </c>
      <c r="Q237" s="79" t="s">
        <v>556</v>
      </c>
      <c r="R237" s="79"/>
      <c r="S237" s="79"/>
      <c r="T237" s="79"/>
      <c r="U237" s="79"/>
      <c r="V237" s="82" t="s">
        <v>894</v>
      </c>
      <c r="W237" s="81">
        <v>43626.63490740741</v>
      </c>
      <c r="X237" s="82" t="s">
        <v>1149</v>
      </c>
      <c r="Y237" s="79"/>
      <c r="Z237" s="79"/>
      <c r="AA237" s="85" t="s">
        <v>1425</v>
      </c>
      <c r="AB237" s="85" t="s">
        <v>1422</v>
      </c>
      <c r="AC237" s="79" t="b">
        <v>0</v>
      </c>
      <c r="AD237" s="79">
        <v>0</v>
      </c>
      <c r="AE237" s="85" t="s">
        <v>1550</v>
      </c>
      <c r="AF237" s="79" t="b">
        <v>0</v>
      </c>
      <c r="AG237" s="79" t="s">
        <v>1553</v>
      </c>
      <c r="AH237" s="79"/>
      <c r="AI237" s="85" t="s">
        <v>1504</v>
      </c>
      <c r="AJ237" s="79" t="b">
        <v>0</v>
      </c>
      <c r="AK237" s="79">
        <v>0</v>
      </c>
      <c r="AL237" s="85" t="s">
        <v>1504</v>
      </c>
      <c r="AM237" s="79" t="s">
        <v>1576</v>
      </c>
      <c r="AN237" s="79" t="b">
        <v>0</v>
      </c>
      <c r="AO237" s="85" t="s">
        <v>1422</v>
      </c>
      <c r="AP237" s="79" t="s">
        <v>176</v>
      </c>
      <c r="AQ237" s="79">
        <v>0</v>
      </c>
      <c r="AR237" s="79">
        <v>0</v>
      </c>
      <c r="AS237" s="79"/>
      <c r="AT237" s="79"/>
      <c r="AU237" s="79"/>
      <c r="AV237" s="79"/>
      <c r="AW237" s="79"/>
      <c r="AX237" s="79"/>
      <c r="AY237" s="79"/>
      <c r="AZ237" s="79"/>
      <c r="BA237">
        <v>3</v>
      </c>
      <c r="BB237" s="78" t="str">
        <f>REPLACE(INDEX(GroupVertices[Group],MATCH(Edges24[[#This Row],[Vertex 1]],GroupVertices[Vertex],0)),1,1,"")</f>
        <v>1</v>
      </c>
      <c r="BC237" s="78" t="str">
        <f>REPLACE(INDEX(GroupVertices[Group],MATCH(Edges24[[#This Row],[Vertex 2]],GroupVertices[Vertex],0)),1,1,"")</f>
        <v>1</v>
      </c>
      <c r="BD237" s="48">
        <v>0</v>
      </c>
      <c r="BE237" s="49">
        <v>0</v>
      </c>
      <c r="BF237" s="48">
        <v>1</v>
      </c>
      <c r="BG237" s="49">
        <v>7.6923076923076925</v>
      </c>
      <c r="BH237" s="48">
        <v>0</v>
      </c>
      <c r="BI237" s="49">
        <v>0</v>
      </c>
      <c r="BJ237" s="48">
        <v>12</v>
      </c>
      <c r="BK237" s="49">
        <v>92.3076923076923</v>
      </c>
      <c r="BL237" s="48">
        <v>13</v>
      </c>
    </row>
    <row r="238" spans="1:64" ht="15">
      <c r="A238" s="64" t="s">
        <v>268</v>
      </c>
      <c r="B238" s="64" t="s">
        <v>292</v>
      </c>
      <c r="C238" s="65"/>
      <c r="D238" s="66"/>
      <c r="E238" s="67"/>
      <c r="F238" s="68"/>
      <c r="G238" s="65"/>
      <c r="H238" s="69"/>
      <c r="I238" s="70"/>
      <c r="J238" s="70"/>
      <c r="K238" s="34" t="s">
        <v>66</v>
      </c>
      <c r="L238" s="77">
        <v>304</v>
      </c>
      <c r="M238" s="77"/>
      <c r="N238" s="72"/>
      <c r="O238" s="79" t="s">
        <v>350</v>
      </c>
      <c r="P238" s="81">
        <v>43626.6974537037</v>
      </c>
      <c r="Q238" s="79" t="s">
        <v>557</v>
      </c>
      <c r="R238" s="82" t="s">
        <v>646</v>
      </c>
      <c r="S238" s="79" t="s">
        <v>700</v>
      </c>
      <c r="T238" s="79"/>
      <c r="U238" s="79"/>
      <c r="V238" s="82" t="s">
        <v>894</v>
      </c>
      <c r="W238" s="81">
        <v>43626.6974537037</v>
      </c>
      <c r="X238" s="82" t="s">
        <v>1150</v>
      </c>
      <c r="Y238" s="79"/>
      <c r="Z238" s="79"/>
      <c r="AA238" s="85" t="s">
        <v>1426</v>
      </c>
      <c r="AB238" s="85" t="s">
        <v>1423</v>
      </c>
      <c r="AC238" s="79" t="b">
        <v>0</v>
      </c>
      <c r="AD238" s="79">
        <v>0</v>
      </c>
      <c r="AE238" s="85" t="s">
        <v>1550</v>
      </c>
      <c r="AF238" s="79" t="b">
        <v>0</v>
      </c>
      <c r="AG238" s="79" t="s">
        <v>1553</v>
      </c>
      <c r="AH238" s="79"/>
      <c r="AI238" s="85" t="s">
        <v>1504</v>
      </c>
      <c r="AJ238" s="79" t="b">
        <v>0</v>
      </c>
      <c r="AK238" s="79">
        <v>0</v>
      </c>
      <c r="AL238" s="85" t="s">
        <v>1504</v>
      </c>
      <c r="AM238" s="79" t="s">
        <v>1576</v>
      </c>
      <c r="AN238" s="79" t="b">
        <v>0</v>
      </c>
      <c r="AO238" s="85" t="s">
        <v>1423</v>
      </c>
      <c r="AP238" s="79" t="s">
        <v>176</v>
      </c>
      <c r="AQ238" s="79">
        <v>0</v>
      </c>
      <c r="AR238" s="79">
        <v>0</v>
      </c>
      <c r="AS238" s="79"/>
      <c r="AT238" s="79"/>
      <c r="AU238" s="79"/>
      <c r="AV238" s="79"/>
      <c r="AW238" s="79"/>
      <c r="AX238" s="79"/>
      <c r="AY238" s="79"/>
      <c r="AZ238" s="79"/>
      <c r="BA238">
        <v>3</v>
      </c>
      <c r="BB238" s="78" t="str">
        <f>REPLACE(INDEX(GroupVertices[Group],MATCH(Edges24[[#This Row],[Vertex 1]],GroupVertices[Vertex],0)),1,1,"")</f>
        <v>1</v>
      </c>
      <c r="BC238" s="78" t="str">
        <f>REPLACE(INDEX(GroupVertices[Group],MATCH(Edges24[[#This Row],[Vertex 2]],GroupVertices[Vertex],0)),1,1,"")</f>
        <v>1</v>
      </c>
      <c r="BD238" s="48">
        <v>4</v>
      </c>
      <c r="BE238" s="49">
        <v>9.523809523809524</v>
      </c>
      <c r="BF238" s="48">
        <v>2</v>
      </c>
      <c r="BG238" s="49">
        <v>4.761904761904762</v>
      </c>
      <c r="BH238" s="48">
        <v>0</v>
      </c>
      <c r="BI238" s="49">
        <v>0</v>
      </c>
      <c r="BJ238" s="48">
        <v>36</v>
      </c>
      <c r="BK238" s="49">
        <v>85.71428571428571</v>
      </c>
      <c r="BL238" s="48">
        <v>42</v>
      </c>
    </row>
    <row r="239" spans="1:64" ht="15">
      <c r="A239" s="64" t="s">
        <v>268</v>
      </c>
      <c r="B239" s="64" t="s">
        <v>292</v>
      </c>
      <c r="C239" s="65"/>
      <c r="D239" s="66"/>
      <c r="E239" s="67"/>
      <c r="F239" s="68"/>
      <c r="G239" s="65"/>
      <c r="H239" s="69"/>
      <c r="I239" s="70"/>
      <c r="J239" s="70"/>
      <c r="K239" s="34" t="s">
        <v>66</v>
      </c>
      <c r="L239" s="77">
        <v>305</v>
      </c>
      <c r="M239" s="77"/>
      <c r="N239" s="72"/>
      <c r="O239" s="79" t="s">
        <v>350</v>
      </c>
      <c r="P239" s="81">
        <v>43626.831875</v>
      </c>
      <c r="Q239" s="79" t="s">
        <v>558</v>
      </c>
      <c r="R239" s="79"/>
      <c r="S239" s="79"/>
      <c r="T239" s="79"/>
      <c r="U239" s="79"/>
      <c r="V239" s="82" t="s">
        <v>894</v>
      </c>
      <c r="W239" s="81">
        <v>43626.831875</v>
      </c>
      <c r="X239" s="82" t="s">
        <v>1151</v>
      </c>
      <c r="Y239" s="79"/>
      <c r="Z239" s="79"/>
      <c r="AA239" s="85" t="s">
        <v>1427</v>
      </c>
      <c r="AB239" s="85" t="s">
        <v>1424</v>
      </c>
      <c r="AC239" s="79" t="b">
        <v>0</v>
      </c>
      <c r="AD239" s="79">
        <v>0</v>
      </c>
      <c r="AE239" s="85" t="s">
        <v>1550</v>
      </c>
      <c r="AF239" s="79" t="b">
        <v>0</v>
      </c>
      <c r="AG239" s="79" t="s">
        <v>1553</v>
      </c>
      <c r="AH239" s="79"/>
      <c r="AI239" s="85" t="s">
        <v>1504</v>
      </c>
      <c r="AJ239" s="79" t="b">
        <v>0</v>
      </c>
      <c r="AK239" s="79">
        <v>0</v>
      </c>
      <c r="AL239" s="85" t="s">
        <v>1504</v>
      </c>
      <c r="AM239" s="79" t="s">
        <v>1576</v>
      </c>
      <c r="AN239" s="79" t="b">
        <v>0</v>
      </c>
      <c r="AO239" s="85" t="s">
        <v>1424</v>
      </c>
      <c r="AP239" s="79" t="s">
        <v>176</v>
      </c>
      <c r="AQ239" s="79">
        <v>0</v>
      </c>
      <c r="AR239" s="79">
        <v>0</v>
      </c>
      <c r="AS239" s="79"/>
      <c r="AT239" s="79"/>
      <c r="AU239" s="79"/>
      <c r="AV239" s="79"/>
      <c r="AW239" s="79"/>
      <c r="AX239" s="79"/>
      <c r="AY239" s="79"/>
      <c r="AZ239" s="79"/>
      <c r="BA239">
        <v>3</v>
      </c>
      <c r="BB239" s="78" t="str">
        <f>REPLACE(INDEX(GroupVertices[Group],MATCH(Edges24[[#This Row],[Vertex 1]],GroupVertices[Vertex],0)),1,1,"")</f>
        <v>1</v>
      </c>
      <c r="BC239" s="78" t="str">
        <f>REPLACE(INDEX(GroupVertices[Group],MATCH(Edges24[[#This Row],[Vertex 2]],GroupVertices[Vertex],0)),1,1,"")</f>
        <v>1</v>
      </c>
      <c r="BD239" s="48">
        <v>1</v>
      </c>
      <c r="BE239" s="49">
        <v>7.6923076923076925</v>
      </c>
      <c r="BF239" s="48">
        <v>1</v>
      </c>
      <c r="BG239" s="49">
        <v>7.6923076923076925</v>
      </c>
      <c r="BH239" s="48">
        <v>0</v>
      </c>
      <c r="BI239" s="49">
        <v>0</v>
      </c>
      <c r="BJ239" s="48">
        <v>11</v>
      </c>
      <c r="BK239" s="49">
        <v>84.61538461538461</v>
      </c>
      <c r="BL239" s="48">
        <v>13</v>
      </c>
    </row>
    <row r="240" spans="1:64" ht="15">
      <c r="A240" s="64" t="s">
        <v>293</v>
      </c>
      <c r="B240" s="64" t="s">
        <v>293</v>
      </c>
      <c r="C240" s="65"/>
      <c r="D240" s="66"/>
      <c r="E240" s="67"/>
      <c r="F240" s="68"/>
      <c r="G240" s="65"/>
      <c r="H240" s="69"/>
      <c r="I240" s="70"/>
      <c r="J240" s="70"/>
      <c r="K240" s="34" t="s">
        <v>65</v>
      </c>
      <c r="L240" s="77">
        <v>306</v>
      </c>
      <c r="M240" s="77"/>
      <c r="N240" s="72"/>
      <c r="O240" s="79" t="s">
        <v>176</v>
      </c>
      <c r="P240" s="81">
        <v>43626.979421296295</v>
      </c>
      <c r="Q240" s="79" t="s">
        <v>559</v>
      </c>
      <c r="R240" s="82" t="s">
        <v>664</v>
      </c>
      <c r="S240" s="79" t="s">
        <v>712</v>
      </c>
      <c r="T240" s="79"/>
      <c r="U240" s="82" t="s">
        <v>824</v>
      </c>
      <c r="V240" s="82" t="s">
        <v>824</v>
      </c>
      <c r="W240" s="81">
        <v>43626.979421296295</v>
      </c>
      <c r="X240" s="82" t="s">
        <v>1152</v>
      </c>
      <c r="Y240" s="79"/>
      <c r="Z240" s="79"/>
      <c r="AA240" s="85" t="s">
        <v>1428</v>
      </c>
      <c r="AB240" s="79"/>
      <c r="AC240" s="79" t="b">
        <v>0</v>
      </c>
      <c r="AD240" s="79">
        <v>1</v>
      </c>
      <c r="AE240" s="85" t="s">
        <v>1504</v>
      </c>
      <c r="AF240" s="79" t="b">
        <v>0</v>
      </c>
      <c r="AG240" s="79" t="s">
        <v>1553</v>
      </c>
      <c r="AH240" s="79"/>
      <c r="AI240" s="85" t="s">
        <v>1504</v>
      </c>
      <c r="AJ240" s="79" t="b">
        <v>0</v>
      </c>
      <c r="AK240" s="79">
        <v>1</v>
      </c>
      <c r="AL240" s="85" t="s">
        <v>1504</v>
      </c>
      <c r="AM240" s="79" t="s">
        <v>1563</v>
      </c>
      <c r="AN240" s="79" t="b">
        <v>0</v>
      </c>
      <c r="AO240" s="85" t="s">
        <v>1428</v>
      </c>
      <c r="AP240" s="79" t="s">
        <v>1582</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24</v>
      </c>
      <c r="BK240" s="49">
        <v>100</v>
      </c>
      <c r="BL240" s="48">
        <v>24</v>
      </c>
    </row>
    <row r="241" spans="1:64" ht="15">
      <c r="A241" s="64" t="s">
        <v>268</v>
      </c>
      <c r="B241" s="64" t="s">
        <v>293</v>
      </c>
      <c r="C241" s="65"/>
      <c r="D241" s="66"/>
      <c r="E241" s="67"/>
      <c r="F241" s="68"/>
      <c r="G241" s="65"/>
      <c r="H241" s="69"/>
      <c r="I241" s="70"/>
      <c r="J241" s="70"/>
      <c r="K241" s="34" t="s">
        <v>65</v>
      </c>
      <c r="L241" s="77">
        <v>307</v>
      </c>
      <c r="M241" s="77"/>
      <c r="N241" s="72"/>
      <c r="O241" s="79" t="s">
        <v>349</v>
      </c>
      <c r="P241" s="81">
        <v>43616.58295138889</v>
      </c>
      <c r="Q241" s="79" t="s">
        <v>560</v>
      </c>
      <c r="R241" s="82" t="s">
        <v>665</v>
      </c>
      <c r="S241" s="79" t="s">
        <v>705</v>
      </c>
      <c r="T241" s="79" t="s">
        <v>772</v>
      </c>
      <c r="U241" s="79"/>
      <c r="V241" s="82" t="s">
        <v>894</v>
      </c>
      <c r="W241" s="81">
        <v>43616.58295138889</v>
      </c>
      <c r="X241" s="82" t="s">
        <v>1153</v>
      </c>
      <c r="Y241" s="79"/>
      <c r="Z241" s="79"/>
      <c r="AA241" s="85" t="s">
        <v>1429</v>
      </c>
      <c r="AB241" s="79"/>
      <c r="AC241" s="79" t="b">
        <v>0</v>
      </c>
      <c r="AD241" s="79">
        <v>1</v>
      </c>
      <c r="AE241" s="85" t="s">
        <v>1504</v>
      </c>
      <c r="AF241" s="79" t="b">
        <v>1</v>
      </c>
      <c r="AG241" s="79" t="s">
        <v>1553</v>
      </c>
      <c r="AH241" s="79"/>
      <c r="AI241" s="85" t="s">
        <v>1562</v>
      </c>
      <c r="AJ241" s="79" t="b">
        <v>0</v>
      </c>
      <c r="AK241" s="79">
        <v>0</v>
      </c>
      <c r="AL241" s="85" t="s">
        <v>1504</v>
      </c>
      <c r="AM241" s="79" t="s">
        <v>1564</v>
      </c>
      <c r="AN241" s="79" t="b">
        <v>0</v>
      </c>
      <c r="AO241" s="85" t="s">
        <v>1429</v>
      </c>
      <c r="AP241" s="79" t="s">
        <v>176</v>
      </c>
      <c r="AQ241" s="79">
        <v>0</v>
      </c>
      <c r="AR241" s="79">
        <v>0</v>
      </c>
      <c r="AS241" s="79"/>
      <c r="AT241" s="79"/>
      <c r="AU241" s="79"/>
      <c r="AV241" s="79"/>
      <c r="AW241" s="79"/>
      <c r="AX241" s="79"/>
      <c r="AY241" s="79"/>
      <c r="AZ241" s="79"/>
      <c r="BA241">
        <v>2</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6</v>
      </c>
      <c r="BK241" s="49">
        <v>100</v>
      </c>
      <c r="BL241" s="48">
        <v>6</v>
      </c>
    </row>
    <row r="242" spans="1:64" ht="15">
      <c r="A242" s="64" t="s">
        <v>268</v>
      </c>
      <c r="B242" s="64" t="s">
        <v>293</v>
      </c>
      <c r="C242" s="65"/>
      <c r="D242" s="66"/>
      <c r="E242" s="67"/>
      <c r="F242" s="68"/>
      <c r="G242" s="65"/>
      <c r="H242" s="69"/>
      <c r="I242" s="70"/>
      <c r="J242" s="70"/>
      <c r="K242" s="34" t="s">
        <v>65</v>
      </c>
      <c r="L242" s="77">
        <v>308</v>
      </c>
      <c r="M242" s="77"/>
      <c r="N242" s="72"/>
      <c r="O242" s="79" t="s">
        <v>349</v>
      </c>
      <c r="P242" s="81">
        <v>43627.49594907407</v>
      </c>
      <c r="Q242" s="79" t="s">
        <v>561</v>
      </c>
      <c r="R242" s="79"/>
      <c r="S242" s="79"/>
      <c r="T242" s="79"/>
      <c r="U242" s="79"/>
      <c r="V242" s="82" t="s">
        <v>894</v>
      </c>
      <c r="W242" s="81">
        <v>43627.49594907407</v>
      </c>
      <c r="X242" s="82" t="s">
        <v>1154</v>
      </c>
      <c r="Y242" s="79"/>
      <c r="Z242" s="79"/>
      <c r="AA242" s="85" t="s">
        <v>1430</v>
      </c>
      <c r="AB242" s="79"/>
      <c r="AC242" s="79" t="b">
        <v>0</v>
      </c>
      <c r="AD242" s="79">
        <v>0</v>
      </c>
      <c r="AE242" s="85" t="s">
        <v>1504</v>
      </c>
      <c r="AF242" s="79" t="b">
        <v>0</v>
      </c>
      <c r="AG242" s="79" t="s">
        <v>1553</v>
      </c>
      <c r="AH242" s="79"/>
      <c r="AI242" s="85" t="s">
        <v>1504</v>
      </c>
      <c r="AJ242" s="79" t="b">
        <v>0</v>
      </c>
      <c r="AK242" s="79">
        <v>1</v>
      </c>
      <c r="AL242" s="85" t="s">
        <v>1428</v>
      </c>
      <c r="AM242" s="79" t="s">
        <v>1564</v>
      </c>
      <c r="AN242" s="79" t="b">
        <v>0</v>
      </c>
      <c r="AO242" s="85" t="s">
        <v>1428</v>
      </c>
      <c r="AP242" s="79" t="s">
        <v>176</v>
      </c>
      <c r="AQ242" s="79">
        <v>0</v>
      </c>
      <c r="AR242" s="79">
        <v>0</v>
      </c>
      <c r="AS242" s="79"/>
      <c r="AT242" s="79"/>
      <c r="AU242" s="79"/>
      <c r="AV242" s="79"/>
      <c r="AW242" s="79"/>
      <c r="AX242" s="79"/>
      <c r="AY242" s="79"/>
      <c r="AZ242" s="79"/>
      <c r="BA242">
        <v>2</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25</v>
      </c>
      <c r="BK242" s="49">
        <v>100</v>
      </c>
      <c r="BL242" s="48">
        <v>25</v>
      </c>
    </row>
    <row r="243" spans="1:64" ht="15">
      <c r="A243" s="64" t="s">
        <v>268</v>
      </c>
      <c r="B243" s="64" t="s">
        <v>263</v>
      </c>
      <c r="C243" s="65"/>
      <c r="D243" s="66"/>
      <c r="E243" s="67"/>
      <c r="F243" s="68"/>
      <c r="G243" s="65"/>
      <c r="H243" s="69"/>
      <c r="I243" s="70"/>
      <c r="J243" s="70"/>
      <c r="K243" s="34" t="s">
        <v>66</v>
      </c>
      <c r="L243" s="77">
        <v>310</v>
      </c>
      <c r="M243" s="77"/>
      <c r="N243" s="72"/>
      <c r="O243" s="79" t="s">
        <v>350</v>
      </c>
      <c r="P243" s="81">
        <v>43633.62337962963</v>
      </c>
      <c r="Q243" s="79" t="s">
        <v>562</v>
      </c>
      <c r="R243" s="82" t="s">
        <v>666</v>
      </c>
      <c r="S243" s="79" t="s">
        <v>713</v>
      </c>
      <c r="T243" s="79"/>
      <c r="U243" s="79"/>
      <c r="V243" s="82" t="s">
        <v>894</v>
      </c>
      <c r="W243" s="81">
        <v>43633.62337962963</v>
      </c>
      <c r="X243" s="82" t="s">
        <v>1155</v>
      </c>
      <c r="Y243" s="79"/>
      <c r="Z243" s="79"/>
      <c r="AA243" s="85" t="s">
        <v>1431</v>
      </c>
      <c r="AB243" s="85" t="s">
        <v>1298</v>
      </c>
      <c r="AC243" s="79" t="b">
        <v>0</v>
      </c>
      <c r="AD243" s="79">
        <v>0</v>
      </c>
      <c r="AE243" s="85" t="s">
        <v>1516</v>
      </c>
      <c r="AF243" s="79" t="b">
        <v>0</v>
      </c>
      <c r="AG243" s="79" t="s">
        <v>1553</v>
      </c>
      <c r="AH243" s="79"/>
      <c r="AI243" s="85" t="s">
        <v>1504</v>
      </c>
      <c r="AJ243" s="79" t="b">
        <v>0</v>
      </c>
      <c r="AK243" s="79">
        <v>0</v>
      </c>
      <c r="AL243" s="85" t="s">
        <v>1504</v>
      </c>
      <c r="AM243" s="79" t="s">
        <v>1576</v>
      </c>
      <c r="AN243" s="79" t="b">
        <v>0</v>
      </c>
      <c r="AO243" s="85" t="s">
        <v>1298</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1</v>
      </c>
      <c r="BC243" s="78" t="str">
        <f>REPLACE(INDEX(GroupVertices[Group],MATCH(Edges24[[#This Row],[Vertex 2]],GroupVertices[Vertex],0)),1,1,"")</f>
        <v>9</v>
      </c>
      <c r="BD243" s="48">
        <v>1</v>
      </c>
      <c r="BE243" s="49">
        <v>2.0833333333333335</v>
      </c>
      <c r="BF243" s="48">
        <v>2</v>
      </c>
      <c r="BG243" s="49">
        <v>4.166666666666667</v>
      </c>
      <c r="BH243" s="48">
        <v>0</v>
      </c>
      <c r="BI243" s="49">
        <v>0</v>
      </c>
      <c r="BJ243" s="48">
        <v>45</v>
      </c>
      <c r="BK243" s="49">
        <v>93.75</v>
      </c>
      <c r="BL243" s="48">
        <v>48</v>
      </c>
    </row>
    <row r="244" spans="1:64" ht="15">
      <c r="A244" s="64" t="s">
        <v>268</v>
      </c>
      <c r="B244" s="64" t="s">
        <v>263</v>
      </c>
      <c r="C244" s="65"/>
      <c r="D244" s="66"/>
      <c r="E244" s="67"/>
      <c r="F244" s="68"/>
      <c r="G244" s="65"/>
      <c r="H244" s="69"/>
      <c r="I244" s="70"/>
      <c r="J244" s="70"/>
      <c r="K244" s="34" t="s">
        <v>66</v>
      </c>
      <c r="L244" s="77">
        <v>311</v>
      </c>
      <c r="M244" s="77"/>
      <c r="N244" s="72"/>
      <c r="O244" s="79" t="s">
        <v>350</v>
      </c>
      <c r="P244" s="81">
        <v>43633.65565972222</v>
      </c>
      <c r="Q244" s="79" t="s">
        <v>563</v>
      </c>
      <c r="R244" s="79"/>
      <c r="S244" s="79"/>
      <c r="T244" s="79"/>
      <c r="U244" s="79"/>
      <c r="V244" s="82" t="s">
        <v>894</v>
      </c>
      <c r="W244" s="81">
        <v>43633.65565972222</v>
      </c>
      <c r="X244" s="82" t="s">
        <v>1156</v>
      </c>
      <c r="Y244" s="79"/>
      <c r="Z244" s="79"/>
      <c r="AA244" s="85" t="s">
        <v>1432</v>
      </c>
      <c r="AB244" s="85" t="s">
        <v>1503</v>
      </c>
      <c r="AC244" s="79" t="b">
        <v>0</v>
      </c>
      <c r="AD244" s="79">
        <v>0</v>
      </c>
      <c r="AE244" s="85" t="s">
        <v>1516</v>
      </c>
      <c r="AF244" s="79" t="b">
        <v>0</v>
      </c>
      <c r="AG244" s="79" t="s">
        <v>1553</v>
      </c>
      <c r="AH244" s="79"/>
      <c r="AI244" s="85" t="s">
        <v>1504</v>
      </c>
      <c r="AJ244" s="79" t="b">
        <v>0</v>
      </c>
      <c r="AK244" s="79">
        <v>0</v>
      </c>
      <c r="AL244" s="85" t="s">
        <v>1504</v>
      </c>
      <c r="AM244" s="79" t="s">
        <v>1576</v>
      </c>
      <c r="AN244" s="79" t="b">
        <v>0</v>
      </c>
      <c r="AO244" s="85" t="s">
        <v>1503</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1</v>
      </c>
      <c r="BC244" s="78" t="str">
        <f>REPLACE(INDEX(GroupVertices[Group],MATCH(Edges24[[#This Row],[Vertex 2]],GroupVertices[Vertex],0)),1,1,"")</f>
        <v>9</v>
      </c>
      <c r="BD244" s="48">
        <v>0</v>
      </c>
      <c r="BE244" s="49">
        <v>0</v>
      </c>
      <c r="BF244" s="48">
        <v>2</v>
      </c>
      <c r="BG244" s="49">
        <v>6.666666666666667</v>
      </c>
      <c r="BH244" s="48">
        <v>0</v>
      </c>
      <c r="BI244" s="49">
        <v>0</v>
      </c>
      <c r="BJ244" s="48">
        <v>28</v>
      </c>
      <c r="BK244" s="49">
        <v>93.33333333333333</v>
      </c>
      <c r="BL244" s="48">
        <v>30</v>
      </c>
    </row>
    <row r="245" spans="1:64" ht="15">
      <c r="A245" s="64" t="s">
        <v>267</v>
      </c>
      <c r="B245" s="64" t="s">
        <v>268</v>
      </c>
      <c r="C245" s="65"/>
      <c r="D245" s="66"/>
      <c r="E245" s="67"/>
      <c r="F245" s="68"/>
      <c r="G245" s="65"/>
      <c r="H245" s="69"/>
      <c r="I245" s="70"/>
      <c r="J245" s="70"/>
      <c r="K245" s="34" t="s">
        <v>66</v>
      </c>
      <c r="L245" s="77">
        <v>314</v>
      </c>
      <c r="M245" s="77"/>
      <c r="N245" s="72"/>
      <c r="O245" s="79" t="s">
        <v>350</v>
      </c>
      <c r="P245" s="81">
        <v>43634.102534722224</v>
      </c>
      <c r="Q245" s="79" t="s">
        <v>564</v>
      </c>
      <c r="R245" s="79"/>
      <c r="S245" s="79"/>
      <c r="T245" s="79"/>
      <c r="U245" s="79"/>
      <c r="V245" s="82" t="s">
        <v>893</v>
      </c>
      <c r="W245" s="81">
        <v>43634.102534722224</v>
      </c>
      <c r="X245" s="82" t="s">
        <v>1157</v>
      </c>
      <c r="Y245" s="79"/>
      <c r="Z245" s="79"/>
      <c r="AA245" s="85" t="s">
        <v>1433</v>
      </c>
      <c r="AB245" s="85" t="s">
        <v>1435</v>
      </c>
      <c r="AC245" s="79" t="b">
        <v>0</v>
      </c>
      <c r="AD245" s="79">
        <v>0</v>
      </c>
      <c r="AE245" s="85" t="s">
        <v>1505</v>
      </c>
      <c r="AF245" s="79" t="b">
        <v>0</v>
      </c>
      <c r="AG245" s="79" t="s">
        <v>1553</v>
      </c>
      <c r="AH245" s="79"/>
      <c r="AI245" s="85" t="s">
        <v>1504</v>
      </c>
      <c r="AJ245" s="79" t="b">
        <v>0</v>
      </c>
      <c r="AK245" s="79">
        <v>0</v>
      </c>
      <c r="AL245" s="85" t="s">
        <v>1504</v>
      </c>
      <c r="AM245" s="79" t="s">
        <v>1581</v>
      </c>
      <c r="AN245" s="79" t="b">
        <v>0</v>
      </c>
      <c r="AO245" s="85" t="s">
        <v>1435</v>
      </c>
      <c r="AP245" s="79" t="s">
        <v>176</v>
      </c>
      <c r="AQ245" s="79">
        <v>0</v>
      </c>
      <c r="AR245" s="79">
        <v>0</v>
      </c>
      <c r="AS245" s="79"/>
      <c r="AT245" s="79"/>
      <c r="AU245" s="79"/>
      <c r="AV245" s="79"/>
      <c r="AW245" s="79"/>
      <c r="AX245" s="79"/>
      <c r="AY245" s="79"/>
      <c r="AZ245" s="79"/>
      <c r="BA245">
        <v>5</v>
      </c>
      <c r="BB245" s="78" t="str">
        <f>REPLACE(INDEX(GroupVertices[Group],MATCH(Edges24[[#This Row],[Vertex 1]],GroupVertices[Vertex],0)),1,1,"")</f>
        <v>12</v>
      </c>
      <c r="BC245" s="78" t="str">
        <f>REPLACE(INDEX(GroupVertices[Group],MATCH(Edges24[[#This Row],[Vertex 2]],GroupVertices[Vertex],0)),1,1,"")</f>
        <v>1</v>
      </c>
      <c r="BD245" s="48">
        <v>0</v>
      </c>
      <c r="BE245" s="49">
        <v>0</v>
      </c>
      <c r="BF245" s="48">
        <v>0</v>
      </c>
      <c r="BG245" s="49">
        <v>0</v>
      </c>
      <c r="BH245" s="48">
        <v>0</v>
      </c>
      <c r="BI245" s="49">
        <v>0</v>
      </c>
      <c r="BJ245" s="48">
        <v>22</v>
      </c>
      <c r="BK245" s="49">
        <v>100</v>
      </c>
      <c r="BL245" s="48">
        <v>22</v>
      </c>
    </row>
    <row r="246" spans="1:64" ht="15">
      <c r="A246" s="64" t="s">
        <v>267</v>
      </c>
      <c r="B246" s="64" t="s">
        <v>268</v>
      </c>
      <c r="C246" s="65"/>
      <c r="D246" s="66"/>
      <c r="E246" s="67"/>
      <c r="F246" s="68"/>
      <c r="G246" s="65"/>
      <c r="H246" s="69"/>
      <c r="I246" s="70"/>
      <c r="J246" s="70"/>
      <c r="K246" s="34" t="s">
        <v>66</v>
      </c>
      <c r="L246" s="77">
        <v>315</v>
      </c>
      <c r="M246" s="77"/>
      <c r="N246" s="72"/>
      <c r="O246" s="79" t="s">
        <v>350</v>
      </c>
      <c r="P246" s="81">
        <v>43634.828738425924</v>
      </c>
      <c r="Q246" s="79" t="s">
        <v>565</v>
      </c>
      <c r="R246" s="79"/>
      <c r="S246" s="79"/>
      <c r="T246" s="79"/>
      <c r="U246" s="79"/>
      <c r="V246" s="82" t="s">
        <v>893</v>
      </c>
      <c r="W246" s="81">
        <v>43634.828738425924</v>
      </c>
      <c r="X246" s="82" t="s">
        <v>1158</v>
      </c>
      <c r="Y246" s="79"/>
      <c r="Z246" s="79"/>
      <c r="AA246" s="85" t="s">
        <v>1434</v>
      </c>
      <c r="AB246" s="85" t="s">
        <v>1436</v>
      </c>
      <c r="AC246" s="79" t="b">
        <v>0</v>
      </c>
      <c r="AD246" s="79">
        <v>0</v>
      </c>
      <c r="AE246" s="85" t="s">
        <v>1505</v>
      </c>
      <c r="AF246" s="79" t="b">
        <v>0</v>
      </c>
      <c r="AG246" s="79" t="s">
        <v>1553</v>
      </c>
      <c r="AH246" s="79"/>
      <c r="AI246" s="85" t="s">
        <v>1504</v>
      </c>
      <c r="AJ246" s="79" t="b">
        <v>0</v>
      </c>
      <c r="AK246" s="79">
        <v>0</v>
      </c>
      <c r="AL246" s="85" t="s">
        <v>1504</v>
      </c>
      <c r="AM246" s="79" t="s">
        <v>1581</v>
      </c>
      <c r="AN246" s="79" t="b">
        <v>0</v>
      </c>
      <c r="AO246" s="85" t="s">
        <v>1436</v>
      </c>
      <c r="AP246" s="79" t="s">
        <v>176</v>
      </c>
      <c r="AQ246" s="79">
        <v>0</v>
      </c>
      <c r="AR246" s="79">
        <v>0</v>
      </c>
      <c r="AS246" s="79"/>
      <c r="AT246" s="79"/>
      <c r="AU246" s="79"/>
      <c r="AV246" s="79"/>
      <c r="AW246" s="79"/>
      <c r="AX246" s="79"/>
      <c r="AY246" s="79"/>
      <c r="AZ246" s="79"/>
      <c r="BA246">
        <v>5</v>
      </c>
      <c r="BB246" s="78" t="str">
        <f>REPLACE(INDEX(GroupVertices[Group],MATCH(Edges24[[#This Row],[Vertex 1]],GroupVertices[Vertex],0)),1,1,"")</f>
        <v>12</v>
      </c>
      <c r="BC246" s="78" t="str">
        <f>REPLACE(INDEX(GroupVertices[Group],MATCH(Edges24[[#This Row],[Vertex 2]],GroupVertices[Vertex],0)),1,1,"")</f>
        <v>1</v>
      </c>
      <c r="BD246" s="48">
        <v>0</v>
      </c>
      <c r="BE246" s="49">
        <v>0</v>
      </c>
      <c r="BF246" s="48">
        <v>0</v>
      </c>
      <c r="BG246" s="49">
        <v>0</v>
      </c>
      <c r="BH246" s="48">
        <v>0</v>
      </c>
      <c r="BI246" s="49">
        <v>0</v>
      </c>
      <c r="BJ246" s="48">
        <v>9</v>
      </c>
      <c r="BK246" s="49">
        <v>100</v>
      </c>
      <c r="BL246" s="48">
        <v>9</v>
      </c>
    </row>
    <row r="247" spans="1:64" ht="15">
      <c r="A247" s="64" t="s">
        <v>268</v>
      </c>
      <c r="B247" s="64" t="s">
        <v>267</v>
      </c>
      <c r="C247" s="65"/>
      <c r="D247" s="66"/>
      <c r="E247" s="67"/>
      <c r="F247" s="68"/>
      <c r="G247" s="65"/>
      <c r="H247" s="69"/>
      <c r="I247" s="70"/>
      <c r="J247" s="70"/>
      <c r="K247" s="34" t="s">
        <v>66</v>
      </c>
      <c r="L247" s="77">
        <v>317</v>
      </c>
      <c r="M247" s="77"/>
      <c r="N247" s="72"/>
      <c r="O247" s="79" t="s">
        <v>350</v>
      </c>
      <c r="P247" s="81">
        <v>43633.61615740741</v>
      </c>
      <c r="Q247" s="79" t="s">
        <v>566</v>
      </c>
      <c r="R247" s="79"/>
      <c r="S247" s="79"/>
      <c r="T247" s="79"/>
      <c r="U247" s="79"/>
      <c r="V247" s="82" t="s">
        <v>894</v>
      </c>
      <c r="W247" s="81">
        <v>43633.61615740741</v>
      </c>
      <c r="X247" s="82" t="s">
        <v>1159</v>
      </c>
      <c r="Y247" s="79"/>
      <c r="Z247" s="79"/>
      <c r="AA247" s="85" t="s">
        <v>1435</v>
      </c>
      <c r="AB247" s="85" t="s">
        <v>1310</v>
      </c>
      <c r="AC247" s="79" t="b">
        <v>0</v>
      </c>
      <c r="AD247" s="79">
        <v>0</v>
      </c>
      <c r="AE247" s="85" t="s">
        <v>1551</v>
      </c>
      <c r="AF247" s="79" t="b">
        <v>0</v>
      </c>
      <c r="AG247" s="79" t="s">
        <v>1553</v>
      </c>
      <c r="AH247" s="79"/>
      <c r="AI247" s="85" t="s">
        <v>1504</v>
      </c>
      <c r="AJ247" s="79" t="b">
        <v>0</v>
      </c>
      <c r="AK247" s="79">
        <v>0</v>
      </c>
      <c r="AL247" s="85" t="s">
        <v>1504</v>
      </c>
      <c r="AM247" s="79" t="s">
        <v>1576</v>
      </c>
      <c r="AN247" s="79" t="b">
        <v>0</v>
      </c>
      <c r="AO247" s="85" t="s">
        <v>1310</v>
      </c>
      <c r="AP247" s="79" t="s">
        <v>176</v>
      </c>
      <c r="AQ247" s="79">
        <v>0</v>
      </c>
      <c r="AR247" s="79">
        <v>0</v>
      </c>
      <c r="AS247" s="79"/>
      <c r="AT247" s="79"/>
      <c r="AU247" s="79"/>
      <c r="AV247" s="79"/>
      <c r="AW247" s="79"/>
      <c r="AX247" s="79"/>
      <c r="AY247" s="79"/>
      <c r="AZ247" s="79"/>
      <c r="BA247">
        <v>4</v>
      </c>
      <c r="BB247" s="78" t="str">
        <f>REPLACE(INDEX(GroupVertices[Group],MATCH(Edges24[[#This Row],[Vertex 1]],GroupVertices[Vertex],0)),1,1,"")</f>
        <v>1</v>
      </c>
      <c r="BC247" s="78" t="str">
        <f>REPLACE(INDEX(GroupVertices[Group],MATCH(Edges24[[#This Row],[Vertex 2]],GroupVertices[Vertex],0)),1,1,"")</f>
        <v>12</v>
      </c>
      <c r="BD247" s="48">
        <v>0</v>
      </c>
      <c r="BE247" s="49">
        <v>0</v>
      </c>
      <c r="BF247" s="48">
        <v>2</v>
      </c>
      <c r="BG247" s="49">
        <v>4.545454545454546</v>
      </c>
      <c r="BH247" s="48">
        <v>0</v>
      </c>
      <c r="BI247" s="49">
        <v>0</v>
      </c>
      <c r="BJ247" s="48">
        <v>42</v>
      </c>
      <c r="BK247" s="49">
        <v>95.45454545454545</v>
      </c>
      <c r="BL247" s="48">
        <v>44</v>
      </c>
    </row>
    <row r="248" spans="1:64" ht="15">
      <c r="A248" s="64" t="s">
        <v>268</v>
      </c>
      <c r="B248" s="64" t="s">
        <v>267</v>
      </c>
      <c r="C248" s="65"/>
      <c r="D248" s="66"/>
      <c r="E248" s="67"/>
      <c r="F248" s="68"/>
      <c r="G248" s="65"/>
      <c r="H248" s="69"/>
      <c r="I248" s="70"/>
      <c r="J248" s="70"/>
      <c r="K248" s="34" t="s">
        <v>66</v>
      </c>
      <c r="L248" s="77">
        <v>318</v>
      </c>
      <c r="M248" s="77"/>
      <c r="N248" s="72"/>
      <c r="O248" s="79" t="s">
        <v>350</v>
      </c>
      <c r="P248" s="81">
        <v>43634.62957175926</v>
      </c>
      <c r="Q248" s="79" t="s">
        <v>567</v>
      </c>
      <c r="R248" s="82" t="s">
        <v>667</v>
      </c>
      <c r="S248" s="79" t="s">
        <v>700</v>
      </c>
      <c r="T248" s="79"/>
      <c r="U248" s="79"/>
      <c r="V248" s="82" t="s">
        <v>894</v>
      </c>
      <c r="W248" s="81">
        <v>43634.62957175926</v>
      </c>
      <c r="X248" s="82" t="s">
        <v>1160</v>
      </c>
      <c r="Y248" s="79"/>
      <c r="Z248" s="79"/>
      <c r="AA248" s="85" t="s">
        <v>1436</v>
      </c>
      <c r="AB248" s="85" t="s">
        <v>1433</v>
      </c>
      <c r="AC248" s="79" t="b">
        <v>0</v>
      </c>
      <c r="AD248" s="79">
        <v>0</v>
      </c>
      <c r="AE248" s="85" t="s">
        <v>1551</v>
      </c>
      <c r="AF248" s="79" t="b">
        <v>0</v>
      </c>
      <c r="AG248" s="79" t="s">
        <v>1553</v>
      </c>
      <c r="AH248" s="79"/>
      <c r="AI248" s="85" t="s">
        <v>1504</v>
      </c>
      <c r="AJ248" s="79" t="b">
        <v>0</v>
      </c>
      <c r="AK248" s="79">
        <v>0</v>
      </c>
      <c r="AL248" s="85" t="s">
        <v>1504</v>
      </c>
      <c r="AM248" s="79" t="s">
        <v>1576</v>
      </c>
      <c r="AN248" s="79" t="b">
        <v>0</v>
      </c>
      <c r="AO248" s="85" t="s">
        <v>1433</v>
      </c>
      <c r="AP248" s="79" t="s">
        <v>176</v>
      </c>
      <c r="AQ248" s="79">
        <v>0</v>
      </c>
      <c r="AR248" s="79">
        <v>0</v>
      </c>
      <c r="AS248" s="79"/>
      <c r="AT248" s="79"/>
      <c r="AU248" s="79"/>
      <c r="AV248" s="79"/>
      <c r="AW248" s="79"/>
      <c r="AX248" s="79"/>
      <c r="AY248" s="79"/>
      <c r="AZ248" s="79"/>
      <c r="BA248">
        <v>4</v>
      </c>
      <c r="BB248" s="78" t="str">
        <f>REPLACE(INDEX(GroupVertices[Group],MATCH(Edges24[[#This Row],[Vertex 1]],GroupVertices[Vertex],0)),1,1,"")</f>
        <v>1</v>
      </c>
      <c r="BC248" s="78" t="str">
        <f>REPLACE(INDEX(GroupVertices[Group],MATCH(Edges24[[#This Row],[Vertex 2]],GroupVertices[Vertex],0)),1,1,"")</f>
        <v>12</v>
      </c>
      <c r="BD248" s="48">
        <v>2</v>
      </c>
      <c r="BE248" s="49">
        <v>4.081632653061225</v>
      </c>
      <c r="BF248" s="48">
        <v>1</v>
      </c>
      <c r="BG248" s="49">
        <v>2.0408163265306123</v>
      </c>
      <c r="BH248" s="48">
        <v>0</v>
      </c>
      <c r="BI248" s="49">
        <v>0</v>
      </c>
      <c r="BJ248" s="48">
        <v>46</v>
      </c>
      <c r="BK248" s="49">
        <v>93.87755102040816</v>
      </c>
      <c r="BL248" s="48">
        <v>49</v>
      </c>
    </row>
    <row r="249" spans="1:64" ht="15">
      <c r="A249" s="64" t="s">
        <v>268</v>
      </c>
      <c r="B249" s="64" t="s">
        <v>267</v>
      </c>
      <c r="C249" s="65"/>
      <c r="D249" s="66"/>
      <c r="E249" s="67"/>
      <c r="F249" s="68"/>
      <c r="G249" s="65"/>
      <c r="H249" s="69"/>
      <c r="I249" s="70"/>
      <c r="J249" s="70"/>
      <c r="K249" s="34" t="s">
        <v>66</v>
      </c>
      <c r="L249" s="77">
        <v>319</v>
      </c>
      <c r="M249" s="77"/>
      <c r="N249" s="72"/>
      <c r="O249" s="79" t="s">
        <v>350</v>
      </c>
      <c r="P249" s="81">
        <v>43634.852175925924</v>
      </c>
      <c r="Q249" s="79" t="s">
        <v>568</v>
      </c>
      <c r="R249" s="82" t="s">
        <v>668</v>
      </c>
      <c r="S249" s="79" t="s">
        <v>700</v>
      </c>
      <c r="T249" s="79"/>
      <c r="U249" s="79"/>
      <c r="V249" s="82" t="s">
        <v>894</v>
      </c>
      <c r="W249" s="81">
        <v>43634.852175925924</v>
      </c>
      <c r="X249" s="82" t="s">
        <v>1161</v>
      </c>
      <c r="Y249" s="79"/>
      <c r="Z249" s="79"/>
      <c r="AA249" s="85" t="s">
        <v>1437</v>
      </c>
      <c r="AB249" s="85" t="s">
        <v>1434</v>
      </c>
      <c r="AC249" s="79" t="b">
        <v>0</v>
      </c>
      <c r="AD249" s="79">
        <v>0</v>
      </c>
      <c r="AE249" s="85" t="s">
        <v>1551</v>
      </c>
      <c r="AF249" s="79" t="b">
        <v>0</v>
      </c>
      <c r="AG249" s="79" t="s">
        <v>1553</v>
      </c>
      <c r="AH249" s="79"/>
      <c r="AI249" s="85" t="s">
        <v>1504</v>
      </c>
      <c r="AJ249" s="79" t="b">
        <v>0</v>
      </c>
      <c r="AK249" s="79">
        <v>0</v>
      </c>
      <c r="AL249" s="85" t="s">
        <v>1504</v>
      </c>
      <c r="AM249" s="79" t="s">
        <v>1576</v>
      </c>
      <c r="AN249" s="79" t="b">
        <v>0</v>
      </c>
      <c r="AO249" s="85" t="s">
        <v>1434</v>
      </c>
      <c r="AP249" s="79" t="s">
        <v>176</v>
      </c>
      <c r="AQ249" s="79">
        <v>0</v>
      </c>
      <c r="AR249" s="79">
        <v>0</v>
      </c>
      <c r="AS249" s="79"/>
      <c r="AT249" s="79"/>
      <c r="AU249" s="79"/>
      <c r="AV249" s="79"/>
      <c r="AW249" s="79"/>
      <c r="AX249" s="79"/>
      <c r="AY249" s="79"/>
      <c r="AZ249" s="79"/>
      <c r="BA249">
        <v>4</v>
      </c>
      <c r="BB249" s="78" t="str">
        <f>REPLACE(INDEX(GroupVertices[Group],MATCH(Edges24[[#This Row],[Vertex 1]],GroupVertices[Vertex],0)),1,1,"")</f>
        <v>1</v>
      </c>
      <c r="BC249" s="78" t="str">
        <f>REPLACE(INDEX(GroupVertices[Group],MATCH(Edges24[[#This Row],[Vertex 2]],GroupVertices[Vertex],0)),1,1,"")</f>
        <v>12</v>
      </c>
      <c r="BD249" s="48">
        <v>2</v>
      </c>
      <c r="BE249" s="49">
        <v>6.451612903225806</v>
      </c>
      <c r="BF249" s="48">
        <v>0</v>
      </c>
      <c r="BG249" s="49">
        <v>0</v>
      </c>
      <c r="BH249" s="48">
        <v>0</v>
      </c>
      <c r="BI249" s="49">
        <v>0</v>
      </c>
      <c r="BJ249" s="48">
        <v>29</v>
      </c>
      <c r="BK249" s="49">
        <v>93.54838709677419</v>
      </c>
      <c r="BL249" s="48">
        <v>31</v>
      </c>
    </row>
    <row r="250" spans="1:64" ht="15">
      <c r="A250" s="64" t="s">
        <v>268</v>
      </c>
      <c r="B250" s="64" t="s">
        <v>267</v>
      </c>
      <c r="C250" s="65"/>
      <c r="D250" s="66"/>
      <c r="E250" s="67"/>
      <c r="F250" s="68"/>
      <c r="G250" s="65"/>
      <c r="H250" s="69"/>
      <c r="I250" s="70"/>
      <c r="J250" s="70"/>
      <c r="K250" s="34" t="s">
        <v>66</v>
      </c>
      <c r="L250" s="77">
        <v>320</v>
      </c>
      <c r="M250" s="77"/>
      <c r="N250" s="72"/>
      <c r="O250" s="79" t="s">
        <v>350</v>
      </c>
      <c r="P250" s="81">
        <v>43636.6575</v>
      </c>
      <c r="Q250" s="79" t="s">
        <v>569</v>
      </c>
      <c r="R250" s="82" t="s">
        <v>669</v>
      </c>
      <c r="S250" s="79" t="s">
        <v>714</v>
      </c>
      <c r="T250" s="79"/>
      <c r="U250" s="79"/>
      <c r="V250" s="82" t="s">
        <v>894</v>
      </c>
      <c r="W250" s="81">
        <v>43636.6575</v>
      </c>
      <c r="X250" s="82" t="s">
        <v>1162</v>
      </c>
      <c r="Y250" s="79"/>
      <c r="Z250" s="79"/>
      <c r="AA250" s="85" t="s">
        <v>1438</v>
      </c>
      <c r="AB250" s="85" t="s">
        <v>1312</v>
      </c>
      <c r="AC250" s="79" t="b">
        <v>0</v>
      </c>
      <c r="AD250" s="79">
        <v>0</v>
      </c>
      <c r="AE250" s="85" t="s">
        <v>1551</v>
      </c>
      <c r="AF250" s="79" t="b">
        <v>0</v>
      </c>
      <c r="AG250" s="79" t="s">
        <v>1553</v>
      </c>
      <c r="AH250" s="79"/>
      <c r="AI250" s="85" t="s">
        <v>1504</v>
      </c>
      <c r="AJ250" s="79" t="b">
        <v>0</v>
      </c>
      <c r="AK250" s="79">
        <v>0</v>
      </c>
      <c r="AL250" s="85" t="s">
        <v>1504</v>
      </c>
      <c r="AM250" s="79" t="s">
        <v>1576</v>
      </c>
      <c r="AN250" s="79" t="b">
        <v>0</v>
      </c>
      <c r="AO250" s="85" t="s">
        <v>1312</v>
      </c>
      <c r="AP250" s="79" t="s">
        <v>176</v>
      </c>
      <c r="AQ250" s="79">
        <v>0</v>
      </c>
      <c r="AR250" s="79">
        <v>0</v>
      </c>
      <c r="AS250" s="79"/>
      <c r="AT250" s="79"/>
      <c r="AU250" s="79"/>
      <c r="AV250" s="79"/>
      <c r="AW250" s="79"/>
      <c r="AX250" s="79"/>
      <c r="AY250" s="79"/>
      <c r="AZ250" s="79"/>
      <c r="BA250">
        <v>4</v>
      </c>
      <c r="BB250" s="78" t="str">
        <f>REPLACE(INDEX(GroupVertices[Group],MATCH(Edges24[[#This Row],[Vertex 1]],GroupVertices[Vertex],0)),1,1,"")</f>
        <v>1</v>
      </c>
      <c r="BC250" s="78" t="str">
        <f>REPLACE(INDEX(GroupVertices[Group],MATCH(Edges24[[#This Row],[Vertex 2]],GroupVertices[Vertex],0)),1,1,"")</f>
        <v>12</v>
      </c>
      <c r="BD250" s="48">
        <v>1</v>
      </c>
      <c r="BE250" s="49">
        <v>2.272727272727273</v>
      </c>
      <c r="BF250" s="48">
        <v>1</v>
      </c>
      <c r="BG250" s="49">
        <v>2.272727272727273</v>
      </c>
      <c r="BH250" s="48">
        <v>0</v>
      </c>
      <c r="BI250" s="49">
        <v>0</v>
      </c>
      <c r="BJ250" s="48">
        <v>42</v>
      </c>
      <c r="BK250" s="49">
        <v>95.45454545454545</v>
      </c>
      <c r="BL250" s="48">
        <v>44</v>
      </c>
    </row>
    <row r="251" spans="1:64" ht="15">
      <c r="A251" s="64" t="s">
        <v>294</v>
      </c>
      <c r="B251" s="64" t="s">
        <v>294</v>
      </c>
      <c r="C251" s="65"/>
      <c r="D251" s="66"/>
      <c r="E251" s="67"/>
      <c r="F251" s="68"/>
      <c r="G251" s="65"/>
      <c r="H251" s="69"/>
      <c r="I251" s="70"/>
      <c r="J251" s="70"/>
      <c r="K251" s="34" t="s">
        <v>65</v>
      </c>
      <c r="L251" s="77">
        <v>321</v>
      </c>
      <c r="M251" s="77"/>
      <c r="N251" s="72"/>
      <c r="O251" s="79" t="s">
        <v>176</v>
      </c>
      <c r="P251" s="81">
        <v>43615.60902777778</v>
      </c>
      <c r="Q251" s="79" t="s">
        <v>570</v>
      </c>
      <c r="R251" s="82" t="s">
        <v>670</v>
      </c>
      <c r="S251" s="79" t="s">
        <v>715</v>
      </c>
      <c r="T251" s="79"/>
      <c r="U251" s="82" t="s">
        <v>825</v>
      </c>
      <c r="V251" s="82" t="s">
        <v>825</v>
      </c>
      <c r="W251" s="81">
        <v>43615.60902777778</v>
      </c>
      <c r="X251" s="82" t="s">
        <v>1163</v>
      </c>
      <c r="Y251" s="79"/>
      <c r="Z251" s="79"/>
      <c r="AA251" s="85" t="s">
        <v>1439</v>
      </c>
      <c r="AB251" s="79"/>
      <c r="AC251" s="79" t="b">
        <v>0</v>
      </c>
      <c r="AD251" s="79">
        <v>1</v>
      </c>
      <c r="AE251" s="85" t="s">
        <v>1504</v>
      </c>
      <c r="AF251" s="79" t="b">
        <v>0</v>
      </c>
      <c r="AG251" s="79" t="s">
        <v>1559</v>
      </c>
      <c r="AH251" s="79"/>
      <c r="AI251" s="85" t="s">
        <v>1504</v>
      </c>
      <c r="AJ251" s="79" t="b">
        <v>0</v>
      </c>
      <c r="AK251" s="79">
        <v>1</v>
      </c>
      <c r="AL251" s="85" t="s">
        <v>1504</v>
      </c>
      <c r="AM251" s="79" t="s">
        <v>1574</v>
      </c>
      <c r="AN251" s="79" t="b">
        <v>0</v>
      </c>
      <c r="AO251" s="85" t="s">
        <v>1439</v>
      </c>
      <c r="AP251" s="79" t="s">
        <v>176</v>
      </c>
      <c r="AQ251" s="79">
        <v>0</v>
      </c>
      <c r="AR251" s="79">
        <v>0</v>
      </c>
      <c r="AS251" s="79"/>
      <c r="AT251" s="79"/>
      <c r="AU251" s="79"/>
      <c r="AV251" s="79"/>
      <c r="AW251" s="79"/>
      <c r="AX251" s="79"/>
      <c r="AY251" s="79"/>
      <c r="AZ251" s="79"/>
      <c r="BA251">
        <v>15</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39</v>
      </c>
      <c r="BK251" s="49">
        <v>100</v>
      </c>
      <c r="BL251" s="48">
        <v>39</v>
      </c>
    </row>
    <row r="252" spans="1:64" ht="15">
      <c r="A252" s="64" t="s">
        <v>294</v>
      </c>
      <c r="B252" s="64" t="s">
        <v>294</v>
      </c>
      <c r="C252" s="65"/>
      <c r="D252" s="66"/>
      <c r="E252" s="67"/>
      <c r="F252" s="68"/>
      <c r="G252" s="65"/>
      <c r="H252" s="69"/>
      <c r="I252" s="70"/>
      <c r="J252" s="70"/>
      <c r="K252" s="34" t="s">
        <v>65</v>
      </c>
      <c r="L252" s="77">
        <v>322</v>
      </c>
      <c r="M252" s="77"/>
      <c r="N252" s="72"/>
      <c r="O252" s="79" t="s">
        <v>176</v>
      </c>
      <c r="P252" s="81">
        <v>43616.61041666667</v>
      </c>
      <c r="Q252" s="79" t="s">
        <v>571</v>
      </c>
      <c r="R252" s="82" t="s">
        <v>671</v>
      </c>
      <c r="S252" s="79" t="s">
        <v>715</v>
      </c>
      <c r="T252" s="79" t="s">
        <v>773</v>
      </c>
      <c r="U252" s="82" t="s">
        <v>826</v>
      </c>
      <c r="V252" s="82" t="s">
        <v>826</v>
      </c>
      <c r="W252" s="81">
        <v>43616.61041666667</v>
      </c>
      <c r="X252" s="82" t="s">
        <v>1164</v>
      </c>
      <c r="Y252" s="79"/>
      <c r="Z252" s="79"/>
      <c r="AA252" s="85" t="s">
        <v>1440</v>
      </c>
      <c r="AB252" s="79"/>
      <c r="AC252" s="79" t="b">
        <v>0</v>
      </c>
      <c r="AD252" s="79">
        <v>3</v>
      </c>
      <c r="AE252" s="85" t="s">
        <v>1504</v>
      </c>
      <c r="AF252" s="79" t="b">
        <v>0</v>
      </c>
      <c r="AG252" s="79" t="s">
        <v>1559</v>
      </c>
      <c r="AH252" s="79"/>
      <c r="AI252" s="85" t="s">
        <v>1504</v>
      </c>
      <c r="AJ252" s="79" t="b">
        <v>0</v>
      </c>
      <c r="AK252" s="79">
        <v>0</v>
      </c>
      <c r="AL252" s="85" t="s">
        <v>1504</v>
      </c>
      <c r="AM252" s="79" t="s">
        <v>1574</v>
      </c>
      <c r="AN252" s="79" t="b">
        <v>0</v>
      </c>
      <c r="AO252" s="85" t="s">
        <v>1440</v>
      </c>
      <c r="AP252" s="79" t="s">
        <v>176</v>
      </c>
      <c r="AQ252" s="79">
        <v>0</v>
      </c>
      <c r="AR252" s="79">
        <v>0</v>
      </c>
      <c r="AS252" s="79"/>
      <c r="AT252" s="79"/>
      <c r="AU252" s="79"/>
      <c r="AV252" s="79"/>
      <c r="AW252" s="79"/>
      <c r="AX252" s="79"/>
      <c r="AY252" s="79"/>
      <c r="AZ252" s="79"/>
      <c r="BA252">
        <v>15</v>
      </c>
      <c r="BB252" s="78" t="str">
        <f>REPLACE(INDEX(GroupVertices[Group],MATCH(Edges24[[#This Row],[Vertex 1]],GroupVertices[Vertex],0)),1,1,"")</f>
        <v>2</v>
      </c>
      <c r="BC252" s="78" t="str">
        <f>REPLACE(INDEX(GroupVertices[Group],MATCH(Edges24[[#This Row],[Vertex 2]],GroupVertices[Vertex],0)),1,1,"")</f>
        <v>2</v>
      </c>
      <c r="BD252" s="48">
        <v>0</v>
      </c>
      <c r="BE252" s="49">
        <v>0</v>
      </c>
      <c r="BF252" s="48">
        <v>0</v>
      </c>
      <c r="BG252" s="49">
        <v>0</v>
      </c>
      <c r="BH252" s="48">
        <v>0</v>
      </c>
      <c r="BI252" s="49">
        <v>0</v>
      </c>
      <c r="BJ252" s="48">
        <v>37</v>
      </c>
      <c r="BK252" s="49">
        <v>100</v>
      </c>
      <c r="BL252" s="48">
        <v>37</v>
      </c>
    </row>
    <row r="253" spans="1:64" ht="15">
      <c r="A253" s="64" t="s">
        <v>294</v>
      </c>
      <c r="B253" s="64" t="s">
        <v>294</v>
      </c>
      <c r="C253" s="65"/>
      <c r="D253" s="66"/>
      <c r="E253" s="67"/>
      <c r="F253" s="68"/>
      <c r="G253" s="65"/>
      <c r="H253" s="69"/>
      <c r="I253" s="70"/>
      <c r="J253" s="70"/>
      <c r="K253" s="34" t="s">
        <v>65</v>
      </c>
      <c r="L253" s="77">
        <v>323</v>
      </c>
      <c r="M253" s="77"/>
      <c r="N253" s="72"/>
      <c r="O253" s="79" t="s">
        <v>176</v>
      </c>
      <c r="P253" s="81">
        <v>43619.25277777778</v>
      </c>
      <c r="Q253" s="79" t="s">
        <v>572</v>
      </c>
      <c r="R253" s="82" t="s">
        <v>672</v>
      </c>
      <c r="S253" s="79" t="s">
        <v>715</v>
      </c>
      <c r="T253" s="79" t="s">
        <v>774</v>
      </c>
      <c r="U253" s="82" t="s">
        <v>827</v>
      </c>
      <c r="V253" s="82" t="s">
        <v>827</v>
      </c>
      <c r="W253" s="81">
        <v>43619.25277777778</v>
      </c>
      <c r="X253" s="82" t="s">
        <v>1165</v>
      </c>
      <c r="Y253" s="79"/>
      <c r="Z253" s="79"/>
      <c r="AA253" s="85" t="s">
        <v>1441</v>
      </c>
      <c r="AB253" s="79"/>
      <c r="AC253" s="79" t="b">
        <v>0</v>
      </c>
      <c r="AD253" s="79">
        <v>2</v>
      </c>
      <c r="AE253" s="85" t="s">
        <v>1504</v>
      </c>
      <c r="AF253" s="79" t="b">
        <v>0</v>
      </c>
      <c r="AG253" s="79" t="s">
        <v>1559</v>
      </c>
      <c r="AH253" s="79"/>
      <c r="AI253" s="85" t="s">
        <v>1504</v>
      </c>
      <c r="AJ253" s="79" t="b">
        <v>0</v>
      </c>
      <c r="AK253" s="79">
        <v>0</v>
      </c>
      <c r="AL253" s="85" t="s">
        <v>1504</v>
      </c>
      <c r="AM253" s="79" t="s">
        <v>1574</v>
      </c>
      <c r="AN253" s="79" t="b">
        <v>0</v>
      </c>
      <c r="AO253" s="85" t="s">
        <v>1441</v>
      </c>
      <c r="AP253" s="79" t="s">
        <v>176</v>
      </c>
      <c r="AQ253" s="79">
        <v>0</v>
      </c>
      <c r="AR253" s="79">
        <v>0</v>
      </c>
      <c r="AS253" s="79"/>
      <c r="AT253" s="79"/>
      <c r="AU253" s="79"/>
      <c r="AV253" s="79"/>
      <c r="AW253" s="79"/>
      <c r="AX253" s="79"/>
      <c r="AY253" s="79"/>
      <c r="AZ253" s="79"/>
      <c r="BA253">
        <v>15</v>
      </c>
      <c r="BB253" s="78" t="str">
        <f>REPLACE(INDEX(GroupVertices[Group],MATCH(Edges24[[#This Row],[Vertex 1]],GroupVertices[Vertex],0)),1,1,"")</f>
        <v>2</v>
      </c>
      <c r="BC253" s="78" t="str">
        <f>REPLACE(INDEX(GroupVertices[Group],MATCH(Edges24[[#This Row],[Vertex 2]],GroupVertices[Vertex],0)),1,1,"")</f>
        <v>2</v>
      </c>
      <c r="BD253" s="48">
        <v>0</v>
      </c>
      <c r="BE253" s="49">
        <v>0</v>
      </c>
      <c r="BF253" s="48">
        <v>0</v>
      </c>
      <c r="BG253" s="49">
        <v>0</v>
      </c>
      <c r="BH253" s="48">
        <v>0</v>
      </c>
      <c r="BI253" s="49">
        <v>0</v>
      </c>
      <c r="BJ253" s="48">
        <v>38</v>
      </c>
      <c r="BK253" s="49">
        <v>100</v>
      </c>
      <c r="BL253" s="48">
        <v>38</v>
      </c>
    </row>
    <row r="254" spans="1:64" ht="15">
      <c r="A254" s="64" t="s">
        <v>294</v>
      </c>
      <c r="B254" s="64" t="s">
        <v>294</v>
      </c>
      <c r="C254" s="65"/>
      <c r="D254" s="66"/>
      <c r="E254" s="67"/>
      <c r="F254" s="68"/>
      <c r="G254" s="65"/>
      <c r="H254" s="69"/>
      <c r="I254" s="70"/>
      <c r="J254" s="70"/>
      <c r="K254" s="34" t="s">
        <v>65</v>
      </c>
      <c r="L254" s="77">
        <v>324</v>
      </c>
      <c r="M254" s="77"/>
      <c r="N254" s="72"/>
      <c r="O254" s="79" t="s">
        <v>176</v>
      </c>
      <c r="P254" s="81">
        <v>43621.25486111111</v>
      </c>
      <c r="Q254" s="79" t="s">
        <v>573</v>
      </c>
      <c r="R254" s="79"/>
      <c r="S254" s="79"/>
      <c r="T254" s="79" t="s">
        <v>775</v>
      </c>
      <c r="U254" s="82" t="s">
        <v>828</v>
      </c>
      <c r="V254" s="82" t="s">
        <v>828</v>
      </c>
      <c r="W254" s="81">
        <v>43621.25486111111</v>
      </c>
      <c r="X254" s="82" t="s">
        <v>1166</v>
      </c>
      <c r="Y254" s="79"/>
      <c r="Z254" s="79"/>
      <c r="AA254" s="85" t="s">
        <v>1442</v>
      </c>
      <c r="AB254" s="79"/>
      <c r="AC254" s="79" t="b">
        <v>0</v>
      </c>
      <c r="AD254" s="79">
        <v>1</v>
      </c>
      <c r="AE254" s="85" t="s">
        <v>1504</v>
      </c>
      <c r="AF254" s="79" t="b">
        <v>0</v>
      </c>
      <c r="AG254" s="79" t="s">
        <v>1559</v>
      </c>
      <c r="AH254" s="79"/>
      <c r="AI254" s="85" t="s">
        <v>1504</v>
      </c>
      <c r="AJ254" s="79" t="b">
        <v>0</v>
      </c>
      <c r="AK254" s="79">
        <v>0</v>
      </c>
      <c r="AL254" s="85" t="s">
        <v>1504</v>
      </c>
      <c r="AM254" s="79" t="s">
        <v>1574</v>
      </c>
      <c r="AN254" s="79" t="b">
        <v>0</v>
      </c>
      <c r="AO254" s="85" t="s">
        <v>1442</v>
      </c>
      <c r="AP254" s="79" t="s">
        <v>176</v>
      </c>
      <c r="AQ254" s="79">
        <v>0</v>
      </c>
      <c r="AR254" s="79">
        <v>0</v>
      </c>
      <c r="AS254" s="79"/>
      <c r="AT254" s="79"/>
      <c r="AU254" s="79"/>
      <c r="AV254" s="79"/>
      <c r="AW254" s="79"/>
      <c r="AX254" s="79"/>
      <c r="AY254" s="79"/>
      <c r="AZ254" s="79"/>
      <c r="BA254">
        <v>15</v>
      </c>
      <c r="BB254" s="78" t="str">
        <f>REPLACE(INDEX(GroupVertices[Group],MATCH(Edges24[[#This Row],[Vertex 1]],GroupVertices[Vertex],0)),1,1,"")</f>
        <v>2</v>
      </c>
      <c r="BC254" s="78" t="str">
        <f>REPLACE(INDEX(GroupVertices[Group],MATCH(Edges24[[#This Row],[Vertex 2]],GroupVertices[Vertex],0)),1,1,"")</f>
        <v>2</v>
      </c>
      <c r="BD254" s="48">
        <v>0</v>
      </c>
      <c r="BE254" s="49">
        <v>0</v>
      </c>
      <c r="BF254" s="48">
        <v>0</v>
      </c>
      <c r="BG254" s="49">
        <v>0</v>
      </c>
      <c r="BH254" s="48">
        <v>0</v>
      </c>
      <c r="BI254" s="49">
        <v>0</v>
      </c>
      <c r="BJ254" s="48">
        <v>47</v>
      </c>
      <c r="BK254" s="49">
        <v>100</v>
      </c>
      <c r="BL254" s="48">
        <v>47</v>
      </c>
    </row>
    <row r="255" spans="1:64" ht="15">
      <c r="A255" s="64" t="s">
        <v>294</v>
      </c>
      <c r="B255" s="64" t="s">
        <v>294</v>
      </c>
      <c r="C255" s="65"/>
      <c r="D255" s="66"/>
      <c r="E255" s="67"/>
      <c r="F255" s="68"/>
      <c r="G255" s="65"/>
      <c r="H255" s="69"/>
      <c r="I255" s="70"/>
      <c r="J255" s="70"/>
      <c r="K255" s="34" t="s">
        <v>65</v>
      </c>
      <c r="L255" s="77">
        <v>325</v>
      </c>
      <c r="M255" s="77"/>
      <c r="N255" s="72"/>
      <c r="O255" s="79" t="s">
        <v>176</v>
      </c>
      <c r="P255" s="81">
        <v>43622.33888888889</v>
      </c>
      <c r="Q255" s="79" t="s">
        <v>574</v>
      </c>
      <c r="R255" s="82" t="s">
        <v>673</v>
      </c>
      <c r="S255" s="79" t="s">
        <v>715</v>
      </c>
      <c r="T255" s="79" t="s">
        <v>776</v>
      </c>
      <c r="U255" s="82" t="s">
        <v>829</v>
      </c>
      <c r="V255" s="82" t="s">
        <v>829</v>
      </c>
      <c r="W255" s="81">
        <v>43622.33888888889</v>
      </c>
      <c r="X255" s="82" t="s">
        <v>1167</v>
      </c>
      <c r="Y255" s="79"/>
      <c r="Z255" s="79"/>
      <c r="AA255" s="85" t="s">
        <v>1443</v>
      </c>
      <c r="AB255" s="79"/>
      <c r="AC255" s="79" t="b">
        <v>0</v>
      </c>
      <c r="AD255" s="79">
        <v>2</v>
      </c>
      <c r="AE255" s="85" t="s">
        <v>1504</v>
      </c>
      <c r="AF255" s="79" t="b">
        <v>0</v>
      </c>
      <c r="AG255" s="79" t="s">
        <v>1559</v>
      </c>
      <c r="AH255" s="79"/>
      <c r="AI255" s="85" t="s">
        <v>1504</v>
      </c>
      <c r="AJ255" s="79" t="b">
        <v>0</v>
      </c>
      <c r="AK255" s="79">
        <v>1</v>
      </c>
      <c r="AL255" s="85" t="s">
        <v>1504</v>
      </c>
      <c r="AM255" s="79" t="s">
        <v>1574</v>
      </c>
      <c r="AN255" s="79" t="b">
        <v>0</v>
      </c>
      <c r="AO255" s="85" t="s">
        <v>1443</v>
      </c>
      <c r="AP255" s="79" t="s">
        <v>176</v>
      </c>
      <c r="AQ255" s="79">
        <v>0</v>
      </c>
      <c r="AR255" s="79">
        <v>0</v>
      </c>
      <c r="AS255" s="79"/>
      <c r="AT255" s="79"/>
      <c r="AU255" s="79"/>
      <c r="AV255" s="79"/>
      <c r="AW255" s="79"/>
      <c r="AX255" s="79"/>
      <c r="AY255" s="79"/>
      <c r="AZ255" s="79"/>
      <c r="BA255">
        <v>15</v>
      </c>
      <c r="BB255" s="78" t="str">
        <f>REPLACE(INDEX(GroupVertices[Group],MATCH(Edges24[[#This Row],[Vertex 1]],GroupVertices[Vertex],0)),1,1,"")</f>
        <v>2</v>
      </c>
      <c r="BC255" s="78" t="str">
        <f>REPLACE(INDEX(GroupVertices[Group],MATCH(Edges24[[#This Row],[Vertex 2]],GroupVertices[Vertex],0)),1,1,"")</f>
        <v>2</v>
      </c>
      <c r="BD255" s="48">
        <v>0</v>
      </c>
      <c r="BE255" s="49">
        <v>0</v>
      </c>
      <c r="BF255" s="48">
        <v>0</v>
      </c>
      <c r="BG255" s="49">
        <v>0</v>
      </c>
      <c r="BH255" s="48">
        <v>0</v>
      </c>
      <c r="BI255" s="49">
        <v>0</v>
      </c>
      <c r="BJ255" s="48">
        <v>35</v>
      </c>
      <c r="BK255" s="49">
        <v>100</v>
      </c>
      <c r="BL255" s="48">
        <v>35</v>
      </c>
    </row>
    <row r="256" spans="1:64" ht="15">
      <c r="A256" s="64" t="s">
        <v>294</v>
      </c>
      <c r="B256" s="64" t="s">
        <v>294</v>
      </c>
      <c r="C256" s="65"/>
      <c r="D256" s="66"/>
      <c r="E256" s="67"/>
      <c r="F256" s="68"/>
      <c r="G256" s="65"/>
      <c r="H256" s="69"/>
      <c r="I256" s="70"/>
      <c r="J256" s="70"/>
      <c r="K256" s="34" t="s">
        <v>65</v>
      </c>
      <c r="L256" s="77">
        <v>326</v>
      </c>
      <c r="M256" s="77"/>
      <c r="N256" s="72"/>
      <c r="O256" s="79" t="s">
        <v>176</v>
      </c>
      <c r="P256" s="81">
        <v>43622.589583333334</v>
      </c>
      <c r="Q256" s="79" t="s">
        <v>575</v>
      </c>
      <c r="R256" s="79"/>
      <c r="S256" s="79"/>
      <c r="T256" s="79" t="s">
        <v>777</v>
      </c>
      <c r="U256" s="82" t="s">
        <v>830</v>
      </c>
      <c r="V256" s="82" t="s">
        <v>830</v>
      </c>
      <c r="W256" s="81">
        <v>43622.589583333334</v>
      </c>
      <c r="X256" s="82" t="s">
        <v>1168</v>
      </c>
      <c r="Y256" s="79"/>
      <c r="Z256" s="79"/>
      <c r="AA256" s="85" t="s">
        <v>1444</v>
      </c>
      <c r="AB256" s="79"/>
      <c r="AC256" s="79" t="b">
        <v>0</v>
      </c>
      <c r="AD256" s="79">
        <v>0</v>
      </c>
      <c r="AE256" s="85" t="s">
        <v>1504</v>
      </c>
      <c r="AF256" s="79" t="b">
        <v>0</v>
      </c>
      <c r="AG256" s="79" t="s">
        <v>1559</v>
      </c>
      <c r="AH256" s="79"/>
      <c r="AI256" s="85" t="s">
        <v>1504</v>
      </c>
      <c r="AJ256" s="79" t="b">
        <v>0</v>
      </c>
      <c r="AK256" s="79">
        <v>0</v>
      </c>
      <c r="AL256" s="85" t="s">
        <v>1504</v>
      </c>
      <c r="AM256" s="79" t="s">
        <v>1574</v>
      </c>
      <c r="AN256" s="79" t="b">
        <v>0</v>
      </c>
      <c r="AO256" s="85" t="s">
        <v>1444</v>
      </c>
      <c r="AP256" s="79" t="s">
        <v>176</v>
      </c>
      <c r="AQ256" s="79">
        <v>0</v>
      </c>
      <c r="AR256" s="79">
        <v>0</v>
      </c>
      <c r="AS256" s="79"/>
      <c r="AT256" s="79"/>
      <c r="AU256" s="79"/>
      <c r="AV256" s="79"/>
      <c r="AW256" s="79"/>
      <c r="AX256" s="79"/>
      <c r="AY256" s="79"/>
      <c r="AZ256" s="79"/>
      <c r="BA256">
        <v>15</v>
      </c>
      <c r="BB256" s="78" t="str">
        <f>REPLACE(INDEX(GroupVertices[Group],MATCH(Edges24[[#This Row],[Vertex 1]],GroupVertices[Vertex],0)),1,1,"")</f>
        <v>2</v>
      </c>
      <c r="BC256" s="78" t="str">
        <f>REPLACE(INDEX(GroupVertices[Group],MATCH(Edges24[[#This Row],[Vertex 2]],GroupVertices[Vertex],0)),1,1,"")</f>
        <v>2</v>
      </c>
      <c r="BD256" s="48">
        <v>0</v>
      </c>
      <c r="BE256" s="49">
        <v>0</v>
      </c>
      <c r="BF256" s="48">
        <v>0</v>
      </c>
      <c r="BG256" s="49">
        <v>0</v>
      </c>
      <c r="BH256" s="48">
        <v>0</v>
      </c>
      <c r="BI256" s="49">
        <v>0</v>
      </c>
      <c r="BJ256" s="48">
        <v>18</v>
      </c>
      <c r="BK256" s="49">
        <v>100</v>
      </c>
      <c r="BL256" s="48">
        <v>18</v>
      </c>
    </row>
    <row r="257" spans="1:64" ht="15">
      <c r="A257" s="64" t="s">
        <v>294</v>
      </c>
      <c r="B257" s="64" t="s">
        <v>294</v>
      </c>
      <c r="C257" s="65"/>
      <c r="D257" s="66"/>
      <c r="E257" s="67"/>
      <c r="F257" s="68"/>
      <c r="G257" s="65"/>
      <c r="H257" s="69"/>
      <c r="I257" s="70"/>
      <c r="J257" s="70"/>
      <c r="K257" s="34" t="s">
        <v>65</v>
      </c>
      <c r="L257" s="77">
        <v>327</v>
      </c>
      <c r="M257" s="77"/>
      <c r="N257" s="72"/>
      <c r="O257" s="79" t="s">
        <v>176</v>
      </c>
      <c r="P257" s="81">
        <v>43626.34027777778</v>
      </c>
      <c r="Q257" s="79" t="s">
        <v>576</v>
      </c>
      <c r="R257" s="79"/>
      <c r="S257" s="79"/>
      <c r="T257" s="79" t="s">
        <v>778</v>
      </c>
      <c r="U257" s="82" t="s">
        <v>831</v>
      </c>
      <c r="V257" s="82" t="s">
        <v>831</v>
      </c>
      <c r="W257" s="81">
        <v>43626.34027777778</v>
      </c>
      <c r="X257" s="82" t="s">
        <v>1169</v>
      </c>
      <c r="Y257" s="79"/>
      <c r="Z257" s="79"/>
      <c r="AA257" s="85" t="s">
        <v>1445</v>
      </c>
      <c r="AB257" s="79"/>
      <c r="AC257" s="79" t="b">
        <v>0</v>
      </c>
      <c r="AD257" s="79">
        <v>0</v>
      </c>
      <c r="AE257" s="85" t="s">
        <v>1504</v>
      </c>
      <c r="AF257" s="79" t="b">
        <v>0</v>
      </c>
      <c r="AG257" s="79" t="s">
        <v>1559</v>
      </c>
      <c r="AH257" s="79"/>
      <c r="AI257" s="85" t="s">
        <v>1504</v>
      </c>
      <c r="AJ257" s="79" t="b">
        <v>0</v>
      </c>
      <c r="AK257" s="79">
        <v>0</v>
      </c>
      <c r="AL257" s="85" t="s">
        <v>1504</v>
      </c>
      <c r="AM257" s="79" t="s">
        <v>1574</v>
      </c>
      <c r="AN257" s="79" t="b">
        <v>0</v>
      </c>
      <c r="AO257" s="85" t="s">
        <v>1445</v>
      </c>
      <c r="AP257" s="79" t="s">
        <v>176</v>
      </c>
      <c r="AQ257" s="79">
        <v>0</v>
      </c>
      <c r="AR257" s="79">
        <v>0</v>
      </c>
      <c r="AS257" s="79"/>
      <c r="AT257" s="79"/>
      <c r="AU257" s="79"/>
      <c r="AV257" s="79"/>
      <c r="AW257" s="79"/>
      <c r="AX257" s="79"/>
      <c r="AY257" s="79"/>
      <c r="AZ257" s="79"/>
      <c r="BA257">
        <v>15</v>
      </c>
      <c r="BB257" s="78" t="str">
        <f>REPLACE(INDEX(GroupVertices[Group],MATCH(Edges24[[#This Row],[Vertex 1]],GroupVertices[Vertex],0)),1,1,"")</f>
        <v>2</v>
      </c>
      <c r="BC257" s="78" t="str">
        <f>REPLACE(INDEX(GroupVertices[Group],MATCH(Edges24[[#This Row],[Vertex 2]],GroupVertices[Vertex],0)),1,1,"")</f>
        <v>2</v>
      </c>
      <c r="BD257" s="48">
        <v>0</v>
      </c>
      <c r="BE257" s="49">
        <v>0</v>
      </c>
      <c r="BF257" s="48">
        <v>0</v>
      </c>
      <c r="BG257" s="49">
        <v>0</v>
      </c>
      <c r="BH257" s="48">
        <v>0</v>
      </c>
      <c r="BI257" s="49">
        <v>0</v>
      </c>
      <c r="BJ257" s="48">
        <v>49</v>
      </c>
      <c r="BK257" s="49">
        <v>100</v>
      </c>
      <c r="BL257" s="48">
        <v>49</v>
      </c>
    </row>
    <row r="258" spans="1:64" ht="15">
      <c r="A258" s="64" t="s">
        <v>294</v>
      </c>
      <c r="B258" s="64" t="s">
        <v>294</v>
      </c>
      <c r="C258" s="65"/>
      <c r="D258" s="66"/>
      <c r="E258" s="67"/>
      <c r="F258" s="68"/>
      <c r="G258" s="65"/>
      <c r="H258" s="69"/>
      <c r="I258" s="70"/>
      <c r="J258" s="70"/>
      <c r="K258" s="34" t="s">
        <v>65</v>
      </c>
      <c r="L258" s="77">
        <v>328</v>
      </c>
      <c r="M258" s="77"/>
      <c r="N258" s="72"/>
      <c r="O258" s="79" t="s">
        <v>176</v>
      </c>
      <c r="P258" s="81">
        <v>43627.34166666667</v>
      </c>
      <c r="Q258" s="79" t="s">
        <v>577</v>
      </c>
      <c r="R258" s="82" t="s">
        <v>674</v>
      </c>
      <c r="S258" s="79" t="s">
        <v>715</v>
      </c>
      <c r="T258" s="79" t="s">
        <v>779</v>
      </c>
      <c r="U258" s="82" t="s">
        <v>832</v>
      </c>
      <c r="V258" s="82" t="s">
        <v>832</v>
      </c>
      <c r="W258" s="81">
        <v>43627.34166666667</v>
      </c>
      <c r="X258" s="82" t="s">
        <v>1170</v>
      </c>
      <c r="Y258" s="79"/>
      <c r="Z258" s="79"/>
      <c r="AA258" s="85" t="s">
        <v>1446</v>
      </c>
      <c r="AB258" s="79"/>
      <c r="AC258" s="79" t="b">
        <v>0</v>
      </c>
      <c r="AD258" s="79">
        <v>1</v>
      </c>
      <c r="AE258" s="85" t="s">
        <v>1504</v>
      </c>
      <c r="AF258" s="79" t="b">
        <v>0</v>
      </c>
      <c r="AG258" s="79" t="s">
        <v>1559</v>
      </c>
      <c r="AH258" s="79"/>
      <c r="AI258" s="85" t="s">
        <v>1504</v>
      </c>
      <c r="AJ258" s="79" t="b">
        <v>0</v>
      </c>
      <c r="AK258" s="79">
        <v>0</v>
      </c>
      <c r="AL258" s="85" t="s">
        <v>1504</v>
      </c>
      <c r="AM258" s="79" t="s">
        <v>1574</v>
      </c>
      <c r="AN258" s="79" t="b">
        <v>0</v>
      </c>
      <c r="AO258" s="85" t="s">
        <v>1446</v>
      </c>
      <c r="AP258" s="79" t="s">
        <v>176</v>
      </c>
      <c r="AQ258" s="79">
        <v>0</v>
      </c>
      <c r="AR258" s="79">
        <v>0</v>
      </c>
      <c r="AS258" s="79"/>
      <c r="AT258" s="79"/>
      <c r="AU258" s="79"/>
      <c r="AV258" s="79"/>
      <c r="AW258" s="79"/>
      <c r="AX258" s="79"/>
      <c r="AY258" s="79"/>
      <c r="AZ258" s="79"/>
      <c r="BA258">
        <v>15</v>
      </c>
      <c r="BB258" s="78" t="str">
        <f>REPLACE(INDEX(GroupVertices[Group],MATCH(Edges24[[#This Row],[Vertex 1]],GroupVertices[Vertex],0)),1,1,"")</f>
        <v>2</v>
      </c>
      <c r="BC258" s="78" t="str">
        <f>REPLACE(INDEX(GroupVertices[Group],MATCH(Edges24[[#This Row],[Vertex 2]],GroupVertices[Vertex],0)),1,1,"")</f>
        <v>2</v>
      </c>
      <c r="BD258" s="48">
        <v>0</v>
      </c>
      <c r="BE258" s="49">
        <v>0</v>
      </c>
      <c r="BF258" s="48">
        <v>0</v>
      </c>
      <c r="BG258" s="49">
        <v>0</v>
      </c>
      <c r="BH258" s="48">
        <v>0</v>
      </c>
      <c r="BI258" s="49">
        <v>0</v>
      </c>
      <c r="BJ258" s="48">
        <v>26</v>
      </c>
      <c r="BK258" s="49">
        <v>100</v>
      </c>
      <c r="BL258" s="48">
        <v>26</v>
      </c>
    </row>
    <row r="259" spans="1:64" ht="15">
      <c r="A259" s="64" t="s">
        <v>294</v>
      </c>
      <c r="B259" s="64" t="s">
        <v>294</v>
      </c>
      <c r="C259" s="65"/>
      <c r="D259" s="66"/>
      <c r="E259" s="67"/>
      <c r="F259" s="68"/>
      <c r="G259" s="65"/>
      <c r="H259" s="69"/>
      <c r="I259" s="70"/>
      <c r="J259" s="70"/>
      <c r="K259" s="34" t="s">
        <v>65</v>
      </c>
      <c r="L259" s="77">
        <v>329</v>
      </c>
      <c r="M259" s="77"/>
      <c r="N259" s="72"/>
      <c r="O259" s="79" t="s">
        <v>176</v>
      </c>
      <c r="P259" s="81">
        <v>43628.259722222225</v>
      </c>
      <c r="Q259" s="79" t="s">
        <v>578</v>
      </c>
      <c r="R259" s="79"/>
      <c r="S259" s="79"/>
      <c r="T259" s="79" t="s">
        <v>780</v>
      </c>
      <c r="U259" s="82" t="s">
        <v>833</v>
      </c>
      <c r="V259" s="82" t="s">
        <v>833</v>
      </c>
      <c r="W259" s="81">
        <v>43628.259722222225</v>
      </c>
      <c r="X259" s="82" t="s">
        <v>1171</v>
      </c>
      <c r="Y259" s="79"/>
      <c r="Z259" s="79"/>
      <c r="AA259" s="85" t="s">
        <v>1447</v>
      </c>
      <c r="AB259" s="79"/>
      <c r="AC259" s="79" t="b">
        <v>0</v>
      </c>
      <c r="AD259" s="79">
        <v>0</v>
      </c>
      <c r="AE259" s="85" t="s">
        <v>1504</v>
      </c>
      <c r="AF259" s="79" t="b">
        <v>0</v>
      </c>
      <c r="AG259" s="79" t="s">
        <v>1559</v>
      </c>
      <c r="AH259" s="79"/>
      <c r="AI259" s="85" t="s">
        <v>1504</v>
      </c>
      <c r="AJ259" s="79" t="b">
        <v>0</v>
      </c>
      <c r="AK259" s="79">
        <v>0</v>
      </c>
      <c r="AL259" s="85" t="s">
        <v>1504</v>
      </c>
      <c r="AM259" s="79" t="s">
        <v>1574</v>
      </c>
      <c r="AN259" s="79" t="b">
        <v>0</v>
      </c>
      <c r="AO259" s="85" t="s">
        <v>1447</v>
      </c>
      <c r="AP259" s="79" t="s">
        <v>176</v>
      </c>
      <c r="AQ259" s="79">
        <v>0</v>
      </c>
      <c r="AR259" s="79">
        <v>0</v>
      </c>
      <c r="AS259" s="79"/>
      <c r="AT259" s="79"/>
      <c r="AU259" s="79"/>
      <c r="AV259" s="79"/>
      <c r="AW259" s="79"/>
      <c r="AX259" s="79"/>
      <c r="AY259" s="79"/>
      <c r="AZ259" s="79"/>
      <c r="BA259">
        <v>15</v>
      </c>
      <c r="BB259" s="78" t="str">
        <f>REPLACE(INDEX(GroupVertices[Group],MATCH(Edges24[[#This Row],[Vertex 1]],GroupVertices[Vertex],0)),1,1,"")</f>
        <v>2</v>
      </c>
      <c r="BC259" s="78" t="str">
        <f>REPLACE(INDEX(GroupVertices[Group],MATCH(Edges24[[#This Row],[Vertex 2]],GroupVertices[Vertex],0)),1,1,"")</f>
        <v>2</v>
      </c>
      <c r="BD259" s="48">
        <v>0</v>
      </c>
      <c r="BE259" s="49">
        <v>0</v>
      </c>
      <c r="BF259" s="48">
        <v>0</v>
      </c>
      <c r="BG259" s="49">
        <v>0</v>
      </c>
      <c r="BH259" s="48">
        <v>0</v>
      </c>
      <c r="BI259" s="49">
        <v>0</v>
      </c>
      <c r="BJ259" s="48">
        <v>42</v>
      </c>
      <c r="BK259" s="49">
        <v>100</v>
      </c>
      <c r="BL259" s="48">
        <v>42</v>
      </c>
    </row>
    <row r="260" spans="1:64" ht="15">
      <c r="A260" s="64" t="s">
        <v>294</v>
      </c>
      <c r="B260" s="64" t="s">
        <v>294</v>
      </c>
      <c r="C260" s="65"/>
      <c r="D260" s="66"/>
      <c r="E260" s="67"/>
      <c r="F260" s="68"/>
      <c r="G260" s="65"/>
      <c r="H260" s="69"/>
      <c r="I260" s="70"/>
      <c r="J260" s="70"/>
      <c r="K260" s="34" t="s">
        <v>65</v>
      </c>
      <c r="L260" s="77">
        <v>330</v>
      </c>
      <c r="M260" s="77"/>
      <c r="N260" s="72"/>
      <c r="O260" s="79" t="s">
        <v>176</v>
      </c>
      <c r="P260" s="81">
        <v>43629.38611111111</v>
      </c>
      <c r="Q260" s="79" t="s">
        <v>579</v>
      </c>
      <c r="R260" s="82" t="s">
        <v>675</v>
      </c>
      <c r="S260" s="79" t="s">
        <v>715</v>
      </c>
      <c r="T260" s="79" t="s">
        <v>343</v>
      </c>
      <c r="U260" s="82" t="s">
        <v>834</v>
      </c>
      <c r="V260" s="82" t="s">
        <v>834</v>
      </c>
      <c r="W260" s="81">
        <v>43629.38611111111</v>
      </c>
      <c r="X260" s="82" t="s">
        <v>1172</v>
      </c>
      <c r="Y260" s="79"/>
      <c r="Z260" s="79"/>
      <c r="AA260" s="85" t="s">
        <v>1448</v>
      </c>
      <c r="AB260" s="79"/>
      <c r="AC260" s="79" t="b">
        <v>0</v>
      </c>
      <c r="AD260" s="79">
        <v>0</v>
      </c>
      <c r="AE260" s="85" t="s">
        <v>1504</v>
      </c>
      <c r="AF260" s="79" t="b">
        <v>0</v>
      </c>
      <c r="AG260" s="79" t="s">
        <v>1559</v>
      </c>
      <c r="AH260" s="79"/>
      <c r="AI260" s="85" t="s">
        <v>1504</v>
      </c>
      <c r="AJ260" s="79" t="b">
        <v>0</v>
      </c>
      <c r="AK260" s="79">
        <v>0</v>
      </c>
      <c r="AL260" s="85" t="s">
        <v>1504</v>
      </c>
      <c r="AM260" s="79" t="s">
        <v>1574</v>
      </c>
      <c r="AN260" s="79" t="b">
        <v>0</v>
      </c>
      <c r="AO260" s="85" t="s">
        <v>1448</v>
      </c>
      <c r="AP260" s="79" t="s">
        <v>176</v>
      </c>
      <c r="AQ260" s="79">
        <v>0</v>
      </c>
      <c r="AR260" s="79">
        <v>0</v>
      </c>
      <c r="AS260" s="79"/>
      <c r="AT260" s="79"/>
      <c r="AU260" s="79"/>
      <c r="AV260" s="79"/>
      <c r="AW260" s="79"/>
      <c r="AX260" s="79"/>
      <c r="AY260" s="79"/>
      <c r="AZ260" s="79"/>
      <c r="BA260">
        <v>15</v>
      </c>
      <c r="BB260" s="78" t="str">
        <f>REPLACE(INDEX(GroupVertices[Group],MATCH(Edges24[[#This Row],[Vertex 1]],GroupVertices[Vertex],0)),1,1,"")</f>
        <v>2</v>
      </c>
      <c r="BC260" s="78" t="str">
        <f>REPLACE(INDEX(GroupVertices[Group],MATCH(Edges24[[#This Row],[Vertex 2]],GroupVertices[Vertex],0)),1,1,"")</f>
        <v>2</v>
      </c>
      <c r="BD260" s="48">
        <v>0</v>
      </c>
      <c r="BE260" s="49">
        <v>0</v>
      </c>
      <c r="BF260" s="48">
        <v>0</v>
      </c>
      <c r="BG260" s="49">
        <v>0</v>
      </c>
      <c r="BH260" s="48">
        <v>0</v>
      </c>
      <c r="BI260" s="49">
        <v>0</v>
      </c>
      <c r="BJ260" s="48">
        <v>43</v>
      </c>
      <c r="BK260" s="49">
        <v>100</v>
      </c>
      <c r="BL260" s="48">
        <v>43</v>
      </c>
    </row>
    <row r="261" spans="1:64" ht="15">
      <c r="A261" s="64" t="s">
        <v>294</v>
      </c>
      <c r="B261" s="64" t="s">
        <v>294</v>
      </c>
      <c r="C261" s="65"/>
      <c r="D261" s="66"/>
      <c r="E261" s="67"/>
      <c r="F261" s="68"/>
      <c r="G261" s="65"/>
      <c r="H261" s="69"/>
      <c r="I261" s="70"/>
      <c r="J261" s="70"/>
      <c r="K261" s="34" t="s">
        <v>65</v>
      </c>
      <c r="L261" s="77">
        <v>331</v>
      </c>
      <c r="M261" s="77"/>
      <c r="N261" s="72"/>
      <c r="O261" s="79" t="s">
        <v>176</v>
      </c>
      <c r="P261" s="81">
        <v>43630.595138888886</v>
      </c>
      <c r="Q261" s="79" t="s">
        <v>580</v>
      </c>
      <c r="R261" s="79"/>
      <c r="S261" s="79"/>
      <c r="T261" s="79" t="s">
        <v>777</v>
      </c>
      <c r="U261" s="82" t="s">
        <v>835</v>
      </c>
      <c r="V261" s="82" t="s">
        <v>835</v>
      </c>
      <c r="W261" s="81">
        <v>43630.595138888886</v>
      </c>
      <c r="X261" s="82" t="s">
        <v>1173</v>
      </c>
      <c r="Y261" s="79"/>
      <c r="Z261" s="79"/>
      <c r="AA261" s="85" t="s">
        <v>1449</v>
      </c>
      <c r="AB261" s="79"/>
      <c r="AC261" s="79" t="b">
        <v>0</v>
      </c>
      <c r="AD261" s="79">
        <v>2</v>
      </c>
      <c r="AE261" s="85" t="s">
        <v>1504</v>
      </c>
      <c r="AF261" s="79" t="b">
        <v>0</v>
      </c>
      <c r="AG261" s="79" t="s">
        <v>1559</v>
      </c>
      <c r="AH261" s="79"/>
      <c r="AI261" s="85" t="s">
        <v>1504</v>
      </c>
      <c r="AJ261" s="79" t="b">
        <v>0</v>
      </c>
      <c r="AK261" s="79">
        <v>0</v>
      </c>
      <c r="AL261" s="85" t="s">
        <v>1504</v>
      </c>
      <c r="AM261" s="79" t="s">
        <v>1574</v>
      </c>
      <c r="AN261" s="79" t="b">
        <v>0</v>
      </c>
      <c r="AO261" s="85" t="s">
        <v>1449</v>
      </c>
      <c r="AP261" s="79" t="s">
        <v>176</v>
      </c>
      <c r="AQ261" s="79">
        <v>0</v>
      </c>
      <c r="AR261" s="79">
        <v>0</v>
      </c>
      <c r="AS261" s="79"/>
      <c r="AT261" s="79"/>
      <c r="AU261" s="79"/>
      <c r="AV261" s="79"/>
      <c r="AW261" s="79"/>
      <c r="AX261" s="79"/>
      <c r="AY261" s="79"/>
      <c r="AZ261" s="79"/>
      <c r="BA261">
        <v>15</v>
      </c>
      <c r="BB261" s="78" t="str">
        <f>REPLACE(INDEX(GroupVertices[Group],MATCH(Edges24[[#This Row],[Vertex 1]],GroupVertices[Vertex],0)),1,1,"")</f>
        <v>2</v>
      </c>
      <c r="BC261" s="78" t="str">
        <f>REPLACE(INDEX(GroupVertices[Group],MATCH(Edges24[[#This Row],[Vertex 2]],GroupVertices[Vertex],0)),1,1,"")</f>
        <v>2</v>
      </c>
      <c r="BD261" s="48">
        <v>0</v>
      </c>
      <c r="BE261" s="49">
        <v>0</v>
      </c>
      <c r="BF261" s="48">
        <v>0</v>
      </c>
      <c r="BG261" s="49">
        <v>0</v>
      </c>
      <c r="BH261" s="48">
        <v>0</v>
      </c>
      <c r="BI261" s="49">
        <v>0</v>
      </c>
      <c r="BJ261" s="48">
        <v>21</v>
      </c>
      <c r="BK261" s="49">
        <v>100</v>
      </c>
      <c r="BL261" s="48">
        <v>21</v>
      </c>
    </row>
    <row r="262" spans="1:64" ht="15">
      <c r="A262" s="64" t="s">
        <v>294</v>
      </c>
      <c r="B262" s="64" t="s">
        <v>294</v>
      </c>
      <c r="C262" s="65"/>
      <c r="D262" s="66"/>
      <c r="E262" s="67"/>
      <c r="F262" s="68"/>
      <c r="G262" s="65"/>
      <c r="H262" s="69"/>
      <c r="I262" s="70"/>
      <c r="J262" s="70"/>
      <c r="K262" s="34" t="s">
        <v>65</v>
      </c>
      <c r="L262" s="77">
        <v>332</v>
      </c>
      <c r="M262" s="77"/>
      <c r="N262" s="72"/>
      <c r="O262" s="79" t="s">
        <v>176</v>
      </c>
      <c r="P262" s="81">
        <v>43632.30416666667</v>
      </c>
      <c r="Q262" s="79" t="s">
        <v>581</v>
      </c>
      <c r="R262" s="79"/>
      <c r="S262" s="79"/>
      <c r="T262" s="79" t="s">
        <v>781</v>
      </c>
      <c r="U262" s="82" t="s">
        <v>836</v>
      </c>
      <c r="V262" s="82" t="s">
        <v>836</v>
      </c>
      <c r="W262" s="81">
        <v>43632.30416666667</v>
      </c>
      <c r="X262" s="82" t="s">
        <v>1174</v>
      </c>
      <c r="Y262" s="79"/>
      <c r="Z262" s="79"/>
      <c r="AA262" s="85" t="s">
        <v>1450</v>
      </c>
      <c r="AB262" s="79"/>
      <c r="AC262" s="79" t="b">
        <v>0</v>
      </c>
      <c r="AD262" s="79">
        <v>1</v>
      </c>
      <c r="AE262" s="85" t="s">
        <v>1504</v>
      </c>
      <c r="AF262" s="79" t="b">
        <v>0</v>
      </c>
      <c r="AG262" s="79" t="s">
        <v>1559</v>
      </c>
      <c r="AH262" s="79"/>
      <c r="AI262" s="85" t="s">
        <v>1504</v>
      </c>
      <c r="AJ262" s="79" t="b">
        <v>0</v>
      </c>
      <c r="AK262" s="79">
        <v>0</v>
      </c>
      <c r="AL262" s="85" t="s">
        <v>1504</v>
      </c>
      <c r="AM262" s="79" t="s">
        <v>1574</v>
      </c>
      <c r="AN262" s="79" t="b">
        <v>0</v>
      </c>
      <c r="AO262" s="85" t="s">
        <v>1450</v>
      </c>
      <c r="AP262" s="79" t="s">
        <v>176</v>
      </c>
      <c r="AQ262" s="79">
        <v>0</v>
      </c>
      <c r="AR262" s="79">
        <v>0</v>
      </c>
      <c r="AS262" s="79"/>
      <c r="AT262" s="79"/>
      <c r="AU262" s="79"/>
      <c r="AV262" s="79"/>
      <c r="AW262" s="79"/>
      <c r="AX262" s="79"/>
      <c r="AY262" s="79"/>
      <c r="AZ262" s="79"/>
      <c r="BA262">
        <v>15</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39</v>
      </c>
      <c r="BK262" s="49">
        <v>100</v>
      </c>
      <c r="BL262" s="48">
        <v>39</v>
      </c>
    </row>
    <row r="263" spans="1:64" ht="15">
      <c r="A263" s="64" t="s">
        <v>294</v>
      </c>
      <c r="B263" s="64" t="s">
        <v>294</v>
      </c>
      <c r="C263" s="65"/>
      <c r="D263" s="66"/>
      <c r="E263" s="67"/>
      <c r="F263" s="68"/>
      <c r="G263" s="65"/>
      <c r="H263" s="69"/>
      <c r="I263" s="70"/>
      <c r="J263" s="70"/>
      <c r="K263" s="34" t="s">
        <v>65</v>
      </c>
      <c r="L263" s="77">
        <v>333</v>
      </c>
      <c r="M263" s="77"/>
      <c r="N263" s="72"/>
      <c r="O263" s="79" t="s">
        <v>176</v>
      </c>
      <c r="P263" s="81">
        <v>43633.34652777778</v>
      </c>
      <c r="Q263" s="79" t="s">
        <v>582</v>
      </c>
      <c r="R263" s="79"/>
      <c r="S263" s="79"/>
      <c r="T263" s="79" t="s">
        <v>782</v>
      </c>
      <c r="U263" s="82" t="s">
        <v>837</v>
      </c>
      <c r="V263" s="82" t="s">
        <v>837</v>
      </c>
      <c r="W263" s="81">
        <v>43633.34652777778</v>
      </c>
      <c r="X263" s="82" t="s">
        <v>1175</v>
      </c>
      <c r="Y263" s="79"/>
      <c r="Z263" s="79"/>
      <c r="AA263" s="85" t="s">
        <v>1451</v>
      </c>
      <c r="AB263" s="79"/>
      <c r="AC263" s="79" t="b">
        <v>0</v>
      </c>
      <c r="AD263" s="79">
        <v>1</v>
      </c>
      <c r="AE263" s="85" t="s">
        <v>1504</v>
      </c>
      <c r="AF263" s="79" t="b">
        <v>0</v>
      </c>
      <c r="AG263" s="79" t="s">
        <v>1559</v>
      </c>
      <c r="AH263" s="79"/>
      <c r="AI263" s="85" t="s">
        <v>1504</v>
      </c>
      <c r="AJ263" s="79" t="b">
        <v>0</v>
      </c>
      <c r="AK263" s="79">
        <v>0</v>
      </c>
      <c r="AL263" s="85" t="s">
        <v>1504</v>
      </c>
      <c r="AM263" s="79" t="s">
        <v>1574</v>
      </c>
      <c r="AN263" s="79" t="b">
        <v>0</v>
      </c>
      <c r="AO263" s="85" t="s">
        <v>1451</v>
      </c>
      <c r="AP263" s="79" t="s">
        <v>176</v>
      </c>
      <c r="AQ263" s="79">
        <v>0</v>
      </c>
      <c r="AR263" s="79">
        <v>0</v>
      </c>
      <c r="AS263" s="79"/>
      <c r="AT263" s="79"/>
      <c r="AU263" s="79"/>
      <c r="AV263" s="79"/>
      <c r="AW263" s="79"/>
      <c r="AX263" s="79"/>
      <c r="AY263" s="79"/>
      <c r="AZ263" s="79"/>
      <c r="BA263">
        <v>15</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27</v>
      </c>
      <c r="BK263" s="49">
        <v>100</v>
      </c>
      <c r="BL263" s="48">
        <v>27</v>
      </c>
    </row>
    <row r="264" spans="1:64" ht="15">
      <c r="A264" s="64" t="s">
        <v>294</v>
      </c>
      <c r="B264" s="64" t="s">
        <v>294</v>
      </c>
      <c r="C264" s="65"/>
      <c r="D264" s="66"/>
      <c r="E264" s="67"/>
      <c r="F264" s="68"/>
      <c r="G264" s="65"/>
      <c r="H264" s="69"/>
      <c r="I264" s="70"/>
      <c r="J264" s="70"/>
      <c r="K264" s="34" t="s">
        <v>65</v>
      </c>
      <c r="L264" s="77">
        <v>334</v>
      </c>
      <c r="M264" s="77"/>
      <c r="N264" s="72"/>
      <c r="O264" s="79" t="s">
        <v>176</v>
      </c>
      <c r="P264" s="81">
        <v>43635.40833333333</v>
      </c>
      <c r="Q264" s="79" t="s">
        <v>583</v>
      </c>
      <c r="R264" s="82" t="s">
        <v>676</v>
      </c>
      <c r="S264" s="79" t="s">
        <v>715</v>
      </c>
      <c r="T264" s="79" t="s">
        <v>783</v>
      </c>
      <c r="U264" s="82" t="s">
        <v>838</v>
      </c>
      <c r="V264" s="82" t="s">
        <v>838</v>
      </c>
      <c r="W264" s="81">
        <v>43635.40833333333</v>
      </c>
      <c r="X264" s="82" t="s">
        <v>1176</v>
      </c>
      <c r="Y264" s="79"/>
      <c r="Z264" s="79"/>
      <c r="AA264" s="85" t="s">
        <v>1452</v>
      </c>
      <c r="AB264" s="79"/>
      <c r="AC264" s="79" t="b">
        <v>0</v>
      </c>
      <c r="AD264" s="79">
        <v>0</v>
      </c>
      <c r="AE264" s="85" t="s">
        <v>1504</v>
      </c>
      <c r="AF264" s="79" t="b">
        <v>0</v>
      </c>
      <c r="AG264" s="79" t="s">
        <v>1559</v>
      </c>
      <c r="AH264" s="79"/>
      <c r="AI264" s="85" t="s">
        <v>1504</v>
      </c>
      <c r="AJ264" s="79" t="b">
        <v>0</v>
      </c>
      <c r="AK264" s="79">
        <v>0</v>
      </c>
      <c r="AL264" s="85" t="s">
        <v>1504</v>
      </c>
      <c r="AM264" s="79" t="s">
        <v>1574</v>
      </c>
      <c r="AN264" s="79" t="b">
        <v>0</v>
      </c>
      <c r="AO264" s="85" t="s">
        <v>1452</v>
      </c>
      <c r="AP264" s="79" t="s">
        <v>176</v>
      </c>
      <c r="AQ264" s="79">
        <v>0</v>
      </c>
      <c r="AR264" s="79">
        <v>0</v>
      </c>
      <c r="AS264" s="79"/>
      <c r="AT264" s="79"/>
      <c r="AU264" s="79"/>
      <c r="AV264" s="79"/>
      <c r="AW264" s="79"/>
      <c r="AX264" s="79"/>
      <c r="AY264" s="79"/>
      <c r="AZ264" s="79"/>
      <c r="BA264">
        <v>15</v>
      </c>
      <c r="BB264" s="78" t="str">
        <f>REPLACE(INDEX(GroupVertices[Group],MATCH(Edges24[[#This Row],[Vertex 1]],GroupVertices[Vertex],0)),1,1,"")</f>
        <v>2</v>
      </c>
      <c r="BC264" s="78" t="str">
        <f>REPLACE(INDEX(GroupVertices[Group],MATCH(Edges24[[#This Row],[Vertex 2]],GroupVertices[Vertex],0)),1,1,"")</f>
        <v>2</v>
      </c>
      <c r="BD264" s="48">
        <v>0</v>
      </c>
      <c r="BE264" s="49">
        <v>0</v>
      </c>
      <c r="BF264" s="48">
        <v>1</v>
      </c>
      <c r="BG264" s="49">
        <v>2.7027027027027026</v>
      </c>
      <c r="BH264" s="48">
        <v>0</v>
      </c>
      <c r="BI264" s="49">
        <v>0</v>
      </c>
      <c r="BJ264" s="48">
        <v>36</v>
      </c>
      <c r="BK264" s="49">
        <v>97.29729729729729</v>
      </c>
      <c r="BL264" s="48">
        <v>37</v>
      </c>
    </row>
    <row r="265" spans="1:64" ht="15">
      <c r="A265" s="64" t="s">
        <v>294</v>
      </c>
      <c r="B265" s="64" t="s">
        <v>294</v>
      </c>
      <c r="C265" s="65"/>
      <c r="D265" s="66"/>
      <c r="E265" s="67"/>
      <c r="F265" s="68"/>
      <c r="G265" s="65"/>
      <c r="H265" s="69"/>
      <c r="I265" s="70"/>
      <c r="J265" s="70"/>
      <c r="K265" s="34" t="s">
        <v>65</v>
      </c>
      <c r="L265" s="77">
        <v>335</v>
      </c>
      <c r="M265" s="77"/>
      <c r="N265" s="72"/>
      <c r="O265" s="79" t="s">
        <v>176</v>
      </c>
      <c r="P265" s="81">
        <v>43637.28472222222</v>
      </c>
      <c r="Q265" s="79" t="s">
        <v>584</v>
      </c>
      <c r="R265" s="82" t="s">
        <v>677</v>
      </c>
      <c r="S265" s="79" t="s">
        <v>715</v>
      </c>
      <c r="T265" s="79" t="s">
        <v>784</v>
      </c>
      <c r="U265" s="82" t="s">
        <v>839</v>
      </c>
      <c r="V265" s="82" t="s">
        <v>839</v>
      </c>
      <c r="W265" s="81">
        <v>43637.28472222222</v>
      </c>
      <c r="X265" s="82" t="s">
        <v>1177</v>
      </c>
      <c r="Y265" s="79"/>
      <c r="Z265" s="79"/>
      <c r="AA265" s="85" t="s">
        <v>1453</v>
      </c>
      <c r="AB265" s="79"/>
      <c r="AC265" s="79" t="b">
        <v>0</v>
      </c>
      <c r="AD265" s="79">
        <v>0</v>
      </c>
      <c r="AE265" s="85" t="s">
        <v>1504</v>
      </c>
      <c r="AF265" s="79" t="b">
        <v>0</v>
      </c>
      <c r="AG265" s="79" t="s">
        <v>1559</v>
      </c>
      <c r="AH265" s="79"/>
      <c r="AI265" s="85" t="s">
        <v>1504</v>
      </c>
      <c r="AJ265" s="79" t="b">
        <v>0</v>
      </c>
      <c r="AK265" s="79">
        <v>0</v>
      </c>
      <c r="AL265" s="85" t="s">
        <v>1504</v>
      </c>
      <c r="AM265" s="79" t="s">
        <v>1574</v>
      </c>
      <c r="AN265" s="79" t="b">
        <v>0</v>
      </c>
      <c r="AO265" s="85" t="s">
        <v>1453</v>
      </c>
      <c r="AP265" s="79" t="s">
        <v>176</v>
      </c>
      <c r="AQ265" s="79">
        <v>0</v>
      </c>
      <c r="AR265" s="79">
        <v>0</v>
      </c>
      <c r="AS265" s="79"/>
      <c r="AT265" s="79"/>
      <c r="AU265" s="79"/>
      <c r="AV265" s="79"/>
      <c r="AW265" s="79"/>
      <c r="AX265" s="79"/>
      <c r="AY265" s="79"/>
      <c r="AZ265" s="79"/>
      <c r="BA265">
        <v>15</v>
      </c>
      <c r="BB265" s="78" t="str">
        <f>REPLACE(INDEX(GroupVertices[Group],MATCH(Edges24[[#This Row],[Vertex 1]],GroupVertices[Vertex],0)),1,1,"")</f>
        <v>2</v>
      </c>
      <c r="BC265" s="78" t="str">
        <f>REPLACE(INDEX(GroupVertices[Group],MATCH(Edges24[[#This Row],[Vertex 2]],GroupVertices[Vertex],0)),1,1,"")</f>
        <v>2</v>
      </c>
      <c r="BD265" s="48">
        <v>0</v>
      </c>
      <c r="BE265" s="49">
        <v>0</v>
      </c>
      <c r="BF265" s="48">
        <v>0</v>
      </c>
      <c r="BG265" s="49">
        <v>0</v>
      </c>
      <c r="BH265" s="48">
        <v>0</v>
      </c>
      <c r="BI265" s="49">
        <v>0</v>
      </c>
      <c r="BJ265" s="48">
        <v>42</v>
      </c>
      <c r="BK265" s="49">
        <v>100</v>
      </c>
      <c r="BL265" s="48">
        <v>42</v>
      </c>
    </row>
    <row r="266" spans="1:64" ht="15">
      <c r="A266" s="64" t="s">
        <v>295</v>
      </c>
      <c r="B266" s="64" t="s">
        <v>295</v>
      </c>
      <c r="C266" s="65"/>
      <c r="D266" s="66"/>
      <c r="E266" s="67"/>
      <c r="F266" s="68"/>
      <c r="G266" s="65"/>
      <c r="H266" s="69"/>
      <c r="I266" s="70"/>
      <c r="J266" s="70"/>
      <c r="K266" s="34" t="s">
        <v>65</v>
      </c>
      <c r="L266" s="77">
        <v>336</v>
      </c>
      <c r="M266" s="77"/>
      <c r="N266" s="72"/>
      <c r="O266" s="79" t="s">
        <v>176</v>
      </c>
      <c r="P266" s="81">
        <v>43638.46318287037</v>
      </c>
      <c r="Q266" s="79" t="s">
        <v>585</v>
      </c>
      <c r="R266" s="79"/>
      <c r="S266" s="79"/>
      <c r="T266" s="79"/>
      <c r="U266" s="79"/>
      <c r="V266" s="82" t="s">
        <v>913</v>
      </c>
      <c r="W266" s="81">
        <v>43638.46318287037</v>
      </c>
      <c r="X266" s="82" t="s">
        <v>1178</v>
      </c>
      <c r="Y266" s="79"/>
      <c r="Z266" s="79"/>
      <c r="AA266" s="85" t="s">
        <v>1454</v>
      </c>
      <c r="AB266" s="79"/>
      <c r="AC266" s="79" t="b">
        <v>0</v>
      </c>
      <c r="AD266" s="79">
        <v>0</v>
      </c>
      <c r="AE266" s="85" t="s">
        <v>1504</v>
      </c>
      <c r="AF266" s="79" t="b">
        <v>0</v>
      </c>
      <c r="AG266" s="79" t="s">
        <v>1553</v>
      </c>
      <c r="AH266" s="79"/>
      <c r="AI266" s="85" t="s">
        <v>1504</v>
      </c>
      <c r="AJ266" s="79" t="b">
        <v>0</v>
      </c>
      <c r="AK266" s="79">
        <v>0</v>
      </c>
      <c r="AL266" s="85" t="s">
        <v>1504</v>
      </c>
      <c r="AM266" s="79" t="s">
        <v>1566</v>
      </c>
      <c r="AN266" s="79" t="b">
        <v>0</v>
      </c>
      <c r="AO266" s="85" t="s">
        <v>1454</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5</v>
      </c>
      <c r="BC266" s="78" t="str">
        <f>REPLACE(INDEX(GroupVertices[Group],MATCH(Edges24[[#This Row],[Vertex 2]],GroupVertices[Vertex],0)),1,1,"")</f>
        <v>5</v>
      </c>
      <c r="BD266" s="48">
        <v>0</v>
      </c>
      <c r="BE266" s="49">
        <v>0</v>
      </c>
      <c r="BF266" s="48">
        <v>2</v>
      </c>
      <c r="BG266" s="49">
        <v>6.896551724137931</v>
      </c>
      <c r="BH266" s="48">
        <v>0</v>
      </c>
      <c r="BI266" s="49">
        <v>0</v>
      </c>
      <c r="BJ266" s="48">
        <v>27</v>
      </c>
      <c r="BK266" s="49">
        <v>93.10344827586206</v>
      </c>
      <c r="BL266" s="48">
        <v>29</v>
      </c>
    </row>
    <row r="267" spans="1:64" ht="15">
      <c r="A267" s="64" t="s">
        <v>247</v>
      </c>
      <c r="B267" s="64" t="s">
        <v>268</v>
      </c>
      <c r="C267" s="65"/>
      <c r="D267" s="66"/>
      <c r="E267" s="67"/>
      <c r="F267" s="68"/>
      <c r="G267" s="65"/>
      <c r="H267" s="69"/>
      <c r="I267" s="70"/>
      <c r="J267" s="70"/>
      <c r="K267" s="34" t="s">
        <v>66</v>
      </c>
      <c r="L267" s="77">
        <v>338</v>
      </c>
      <c r="M267" s="77"/>
      <c r="N267" s="72"/>
      <c r="O267" s="79" t="s">
        <v>350</v>
      </c>
      <c r="P267" s="81">
        <v>43621.62546296296</v>
      </c>
      <c r="Q267" s="79" t="s">
        <v>586</v>
      </c>
      <c r="R267" s="79"/>
      <c r="S267" s="79"/>
      <c r="T267" s="79" t="s">
        <v>785</v>
      </c>
      <c r="U267" s="79"/>
      <c r="V267" s="82" t="s">
        <v>877</v>
      </c>
      <c r="W267" s="81">
        <v>43621.62546296296</v>
      </c>
      <c r="X267" s="82" t="s">
        <v>1179</v>
      </c>
      <c r="Y267" s="79"/>
      <c r="Z267" s="79"/>
      <c r="AA267" s="85" t="s">
        <v>1455</v>
      </c>
      <c r="AB267" s="85" t="s">
        <v>1459</v>
      </c>
      <c r="AC267" s="79" t="b">
        <v>0</v>
      </c>
      <c r="AD267" s="79">
        <v>0</v>
      </c>
      <c r="AE267" s="85" t="s">
        <v>1505</v>
      </c>
      <c r="AF267" s="79" t="b">
        <v>0</v>
      </c>
      <c r="AG267" s="79" t="s">
        <v>1553</v>
      </c>
      <c r="AH267" s="79"/>
      <c r="AI267" s="85" t="s">
        <v>1504</v>
      </c>
      <c r="AJ267" s="79" t="b">
        <v>0</v>
      </c>
      <c r="AK267" s="79">
        <v>0</v>
      </c>
      <c r="AL267" s="85" t="s">
        <v>1504</v>
      </c>
      <c r="AM267" s="79" t="s">
        <v>1567</v>
      </c>
      <c r="AN267" s="79" t="b">
        <v>0</v>
      </c>
      <c r="AO267" s="85" t="s">
        <v>1459</v>
      </c>
      <c r="AP267" s="79" t="s">
        <v>176</v>
      </c>
      <c r="AQ267" s="79">
        <v>0</v>
      </c>
      <c r="AR267" s="79">
        <v>0</v>
      </c>
      <c r="AS267" s="79"/>
      <c r="AT267" s="79"/>
      <c r="AU267" s="79"/>
      <c r="AV267" s="79"/>
      <c r="AW267" s="79"/>
      <c r="AX267" s="79"/>
      <c r="AY267" s="79"/>
      <c r="AZ267" s="79"/>
      <c r="BA267">
        <v>5</v>
      </c>
      <c r="BB267" s="78" t="str">
        <f>REPLACE(INDEX(GroupVertices[Group],MATCH(Edges24[[#This Row],[Vertex 1]],GroupVertices[Vertex],0)),1,1,"")</f>
        <v>4</v>
      </c>
      <c r="BC267" s="78" t="str">
        <f>REPLACE(INDEX(GroupVertices[Group],MATCH(Edges24[[#This Row],[Vertex 2]],GroupVertices[Vertex],0)),1,1,"")</f>
        <v>1</v>
      </c>
      <c r="BD267" s="48">
        <v>5</v>
      </c>
      <c r="BE267" s="49">
        <v>9.090909090909092</v>
      </c>
      <c r="BF267" s="48">
        <v>0</v>
      </c>
      <c r="BG267" s="49">
        <v>0</v>
      </c>
      <c r="BH267" s="48">
        <v>0</v>
      </c>
      <c r="BI267" s="49">
        <v>0</v>
      </c>
      <c r="BJ267" s="48">
        <v>50</v>
      </c>
      <c r="BK267" s="49">
        <v>90.9090909090909</v>
      </c>
      <c r="BL267" s="48">
        <v>55</v>
      </c>
    </row>
    <row r="268" spans="1:64" ht="15">
      <c r="A268" s="64" t="s">
        <v>247</v>
      </c>
      <c r="B268" s="64" t="s">
        <v>268</v>
      </c>
      <c r="C268" s="65"/>
      <c r="D268" s="66"/>
      <c r="E268" s="67"/>
      <c r="F268" s="68"/>
      <c r="G268" s="65"/>
      <c r="H268" s="69"/>
      <c r="I268" s="70"/>
      <c r="J268" s="70"/>
      <c r="K268" s="34" t="s">
        <v>66</v>
      </c>
      <c r="L268" s="77">
        <v>339</v>
      </c>
      <c r="M268" s="77"/>
      <c r="N268" s="72"/>
      <c r="O268" s="79" t="s">
        <v>350</v>
      </c>
      <c r="P268" s="81">
        <v>43621.628842592596</v>
      </c>
      <c r="Q268" s="79" t="s">
        <v>587</v>
      </c>
      <c r="R268" s="79"/>
      <c r="S268" s="79"/>
      <c r="T268" s="79"/>
      <c r="U268" s="82" t="s">
        <v>840</v>
      </c>
      <c r="V268" s="82" t="s">
        <v>840</v>
      </c>
      <c r="W268" s="81">
        <v>43621.628842592596</v>
      </c>
      <c r="X268" s="82" t="s">
        <v>1180</v>
      </c>
      <c r="Y268" s="79"/>
      <c r="Z268" s="79"/>
      <c r="AA268" s="85" t="s">
        <v>1456</v>
      </c>
      <c r="AB268" s="85" t="s">
        <v>1459</v>
      </c>
      <c r="AC268" s="79" t="b">
        <v>0</v>
      </c>
      <c r="AD268" s="79">
        <v>0</v>
      </c>
      <c r="AE268" s="85" t="s">
        <v>1505</v>
      </c>
      <c r="AF268" s="79" t="b">
        <v>0</v>
      </c>
      <c r="AG268" s="79" t="s">
        <v>1553</v>
      </c>
      <c r="AH268" s="79"/>
      <c r="AI268" s="85" t="s">
        <v>1504</v>
      </c>
      <c r="AJ268" s="79" t="b">
        <v>0</v>
      </c>
      <c r="AK268" s="79">
        <v>0</v>
      </c>
      <c r="AL268" s="85" t="s">
        <v>1504</v>
      </c>
      <c r="AM268" s="79" t="s">
        <v>1567</v>
      </c>
      <c r="AN268" s="79" t="b">
        <v>0</v>
      </c>
      <c r="AO268" s="85" t="s">
        <v>1459</v>
      </c>
      <c r="AP268" s="79" t="s">
        <v>176</v>
      </c>
      <c r="AQ268" s="79">
        <v>0</v>
      </c>
      <c r="AR268" s="79">
        <v>0</v>
      </c>
      <c r="AS268" s="79"/>
      <c r="AT268" s="79"/>
      <c r="AU268" s="79"/>
      <c r="AV268" s="79"/>
      <c r="AW268" s="79"/>
      <c r="AX268" s="79"/>
      <c r="AY268" s="79"/>
      <c r="AZ268" s="79"/>
      <c r="BA268">
        <v>5</v>
      </c>
      <c r="BB268" s="78" t="str">
        <f>REPLACE(INDEX(GroupVertices[Group],MATCH(Edges24[[#This Row],[Vertex 1]],GroupVertices[Vertex],0)),1,1,"")</f>
        <v>4</v>
      </c>
      <c r="BC268" s="78" t="str">
        <f>REPLACE(INDEX(GroupVertices[Group],MATCH(Edges24[[#This Row],[Vertex 2]],GroupVertices[Vertex],0)),1,1,"")</f>
        <v>1</v>
      </c>
      <c r="BD268" s="48">
        <v>2</v>
      </c>
      <c r="BE268" s="49">
        <v>4.651162790697675</v>
      </c>
      <c r="BF268" s="48">
        <v>0</v>
      </c>
      <c r="BG268" s="49">
        <v>0</v>
      </c>
      <c r="BH268" s="48">
        <v>0</v>
      </c>
      <c r="BI268" s="49">
        <v>0</v>
      </c>
      <c r="BJ268" s="48">
        <v>41</v>
      </c>
      <c r="BK268" s="49">
        <v>95.34883720930233</v>
      </c>
      <c r="BL268" s="48">
        <v>43</v>
      </c>
    </row>
    <row r="269" spans="1:64" ht="15">
      <c r="A269" s="64" t="s">
        <v>247</v>
      </c>
      <c r="B269" s="64" t="s">
        <v>296</v>
      </c>
      <c r="C269" s="65"/>
      <c r="D269" s="66"/>
      <c r="E269" s="67"/>
      <c r="F269" s="68"/>
      <c r="G269" s="65"/>
      <c r="H269" s="69"/>
      <c r="I269" s="70"/>
      <c r="J269" s="70"/>
      <c r="K269" s="34" t="s">
        <v>66</v>
      </c>
      <c r="L269" s="77">
        <v>340</v>
      </c>
      <c r="M269" s="77"/>
      <c r="N269" s="72"/>
      <c r="O269" s="79" t="s">
        <v>349</v>
      </c>
      <c r="P269" s="81">
        <v>43622.0931712963</v>
      </c>
      <c r="Q269" s="79" t="s">
        <v>588</v>
      </c>
      <c r="R269" s="79"/>
      <c r="S269" s="79"/>
      <c r="T269" s="79"/>
      <c r="U269" s="79"/>
      <c r="V269" s="82" t="s">
        <v>877</v>
      </c>
      <c r="W269" s="81">
        <v>43622.0931712963</v>
      </c>
      <c r="X269" s="82" t="s">
        <v>1181</v>
      </c>
      <c r="Y269" s="79"/>
      <c r="Z269" s="79"/>
      <c r="AA269" s="85" t="s">
        <v>1457</v>
      </c>
      <c r="AB269" s="85" t="s">
        <v>1459</v>
      </c>
      <c r="AC269" s="79" t="b">
        <v>0</v>
      </c>
      <c r="AD269" s="79">
        <v>0</v>
      </c>
      <c r="AE269" s="85" t="s">
        <v>1505</v>
      </c>
      <c r="AF269" s="79" t="b">
        <v>0</v>
      </c>
      <c r="AG269" s="79" t="s">
        <v>1553</v>
      </c>
      <c r="AH269" s="79"/>
      <c r="AI269" s="85" t="s">
        <v>1504</v>
      </c>
      <c r="AJ269" s="79" t="b">
        <v>0</v>
      </c>
      <c r="AK269" s="79">
        <v>0</v>
      </c>
      <c r="AL269" s="85" t="s">
        <v>1504</v>
      </c>
      <c r="AM269" s="79" t="s">
        <v>1567</v>
      </c>
      <c r="AN269" s="79" t="b">
        <v>0</v>
      </c>
      <c r="AO269" s="85" t="s">
        <v>1459</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4</v>
      </c>
      <c r="BC269" s="78" t="str">
        <f>REPLACE(INDEX(GroupVertices[Group],MATCH(Edges24[[#This Row],[Vertex 2]],GroupVertices[Vertex],0)),1,1,"")</f>
        <v>4</v>
      </c>
      <c r="BD269" s="48">
        <v>0</v>
      </c>
      <c r="BE269" s="49">
        <v>0</v>
      </c>
      <c r="BF269" s="48">
        <v>0</v>
      </c>
      <c r="BG269" s="49">
        <v>0</v>
      </c>
      <c r="BH269" s="48">
        <v>0</v>
      </c>
      <c r="BI269" s="49">
        <v>0</v>
      </c>
      <c r="BJ269" s="48">
        <v>23</v>
      </c>
      <c r="BK269" s="49">
        <v>100</v>
      </c>
      <c r="BL269" s="48">
        <v>23</v>
      </c>
    </row>
    <row r="270" spans="1:64" ht="15">
      <c r="A270" s="64" t="s">
        <v>247</v>
      </c>
      <c r="B270" s="64" t="s">
        <v>268</v>
      </c>
      <c r="C270" s="65"/>
      <c r="D270" s="66"/>
      <c r="E270" s="67"/>
      <c r="F270" s="68"/>
      <c r="G270" s="65"/>
      <c r="H270" s="69"/>
      <c r="I270" s="70"/>
      <c r="J270" s="70"/>
      <c r="K270" s="34" t="s">
        <v>66</v>
      </c>
      <c r="L270" s="77">
        <v>343</v>
      </c>
      <c r="M270" s="77"/>
      <c r="N270" s="72"/>
      <c r="O270" s="79" t="s">
        <v>349</v>
      </c>
      <c r="P270" s="81">
        <v>43622.531168981484</v>
      </c>
      <c r="Q270" s="79" t="s">
        <v>589</v>
      </c>
      <c r="R270" s="79"/>
      <c r="S270" s="79"/>
      <c r="T270" s="79"/>
      <c r="U270" s="79"/>
      <c r="V270" s="82" t="s">
        <v>877</v>
      </c>
      <c r="W270" s="81">
        <v>43622.531168981484</v>
      </c>
      <c r="X270" s="82" t="s">
        <v>1182</v>
      </c>
      <c r="Y270" s="79"/>
      <c r="Z270" s="79"/>
      <c r="AA270" s="85" t="s">
        <v>1458</v>
      </c>
      <c r="AB270" s="85" t="s">
        <v>1461</v>
      </c>
      <c r="AC270" s="79" t="b">
        <v>0</v>
      </c>
      <c r="AD270" s="79">
        <v>0</v>
      </c>
      <c r="AE270" s="85" t="s">
        <v>1552</v>
      </c>
      <c r="AF270" s="79" t="b">
        <v>0</v>
      </c>
      <c r="AG270" s="79" t="s">
        <v>1553</v>
      </c>
      <c r="AH270" s="79"/>
      <c r="AI270" s="85" t="s">
        <v>1504</v>
      </c>
      <c r="AJ270" s="79" t="b">
        <v>0</v>
      </c>
      <c r="AK270" s="79">
        <v>0</v>
      </c>
      <c r="AL270" s="85" t="s">
        <v>1504</v>
      </c>
      <c r="AM270" s="79" t="s">
        <v>1567</v>
      </c>
      <c r="AN270" s="79" t="b">
        <v>0</v>
      </c>
      <c r="AO270" s="85" t="s">
        <v>1461</v>
      </c>
      <c r="AP270" s="79" t="s">
        <v>176</v>
      </c>
      <c r="AQ270" s="79">
        <v>0</v>
      </c>
      <c r="AR270" s="79">
        <v>0</v>
      </c>
      <c r="AS270" s="79"/>
      <c r="AT270" s="79"/>
      <c r="AU270" s="79"/>
      <c r="AV270" s="79"/>
      <c r="AW270" s="79"/>
      <c r="AX270" s="79"/>
      <c r="AY270" s="79"/>
      <c r="AZ270" s="79"/>
      <c r="BA270">
        <v>4</v>
      </c>
      <c r="BB270" s="78" t="str">
        <f>REPLACE(INDEX(GroupVertices[Group],MATCH(Edges24[[#This Row],[Vertex 1]],GroupVertices[Vertex],0)),1,1,"")</f>
        <v>4</v>
      </c>
      <c r="BC270" s="78" t="str">
        <f>REPLACE(INDEX(GroupVertices[Group],MATCH(Edges24[[#This Row],[Vertex 2]],GroupVertices[Vertex],0)),1,1,"")</f>
        <v>1</v>
      </c>
      <c r="BD270" s="48"/>
      <c r="BE270" s="49"/>
      <c r="BF270" s="48"/>
      <c r="BG270" s="49"/>
      <c r="BH270" s="48"/>
      <c r="BI270" s="49"/>
      <c r="BJ270" s="48"/>
      <c r="BK270" s="49"/>
      <c r="BL270" s="48"/>
    </row>
    <row r="271" spans="1:64" ht="15">
      <c r="A271" s="64" t="s">
        <v>268</v>
      </c>
      <c r="B271" s="64" t="s">
        <v>247</v>
      </c>
      <c r="C271" s="65"/>
      <c r="D271" s="66"/>
      <c r="E271" s="67"/>
      <c r="F271" s="68"/>
      <c r="G271" s="65"/>
      <c r="H271" s="69"/>
      <c r="I271" s="70"/>
      <c r="J271" s="70"/>
      <c r="K271" s="34" t="s">
        <v>66</v>
      </c>
      <c r="L271" s="77">
        <v>348</v>
      </c>
      <c r="M271" s="77"/>
      <c r="N271" s="72"/>
      <c r="O271" s="79" t="s">
        <v>350</v>
      </c>
      <c r="P271" s="81">
        <v>43621.57928240741</v>
      </c>
      <c r="Q271" s="79" t="s">
        <v>590</v>
      </c>
      <c r="R271" s="82" t="s">
        <v>646</v>
      </c>
      <c r="S271" s="79" t="s">
        <v>700</v>
      </c>
      <c r="T271" s="79"/>
      <c r="U271" s="79"/>
      <c r="V271" s="82" t="s">
        <v>894</v>
      </c>
      <c r="W271" s="81">
        <v>43621.57928240741</v>
      </c>
      <c r="X271" s="82" t="s">
        <v>1183</v>
      </c>
      <c r="Y271" s="79"/>
      <c r="Z271" s="79"/>
      <c r="AA271" s="85" t="s">
        <v>1459</v>
      </c>
      <c r="AB271" s="85" t="s">
        <v>1393</v>
      </c>
      <c r="AC271" s="79" t="b">
        <v>0</v>
      </c>
      <c r="AD271" s="79">
        <v>1</v>
      </c>
      <c r="AE271" s="85" t="s">
        <v>1509</v>
      </c>
      <c r="AF271" s="79" t="b">
        <v>0</v>
      </c>
      <c r="AG271" s="79" t="s">
        <v>1553</v>
      </c>
      <c r="AH271" s="79"/>
      <c r="AI271" s="85" t="s">
        <v>1504</v>
      </c>
      <c r="AJ271" s="79" t="b">
        <v>0</v>
      </c>
      <c r="AK271" s="79">
        <v>0</v>
      </c>
      <c r="AL271" s="85" t="s">
        <v>1504</v>
      </c>
      <c r="AM271" s="79" t="s">
        <v>1576</v>
      </c>
      <c r="AN271" s="79" t="b">
        <v>0</v>
      </c>
      <c r="AO271" s="85" t="s">
        <v>1393</v>
      </c>
      <c r="AP271" s="79" t="s">
        <v>176</v>
      </c>
      <c r="AQ271" s="79">
        <v>0</v>
      </c>
      <c r="AR271" s="79">
        <v>0</v>
      </c>
      <c r="AS271" s="79"/>
      <c r="AT271" s="79"/>
      <c r="AU271" s="79"/>
      <c r="AV271" s="79"/>
      <c r="AW271" s="79"/>
      <c r="AX271" s="79"/>
      <c r="AY271" s="79"/>
      <c r="AZ271" s="79"/>
      <c r="BA271">
        <v>2</v>
      </c>
      <c r="BB271" s="78" t="str">
        <f>REPLACE(INDEX(GroupVertices[Group],MATCH(Edges24[[#This Row],[Vertex 1]],GroupVertices[Vertex],0)),1,1,"")</f>
        <v>1</v>
      </c>
      <c r="BC271" s="78" t="str">
        <f>REPLACE(INDEX(GroupVertices[Group],MATCH(Edges24[[#This Row],[Vertex 2]],GroupVertices[Vertex],0)),1,1,"")</f>
        <v>4</v>
      </c>
      <c r="BD271" s="48">
        <v>4</v>
      </c>
      <c r="BE271" s="49">
        <v>8.88888888888889</v>
      </c>
      <c r="BF271" s="48">
        <v>1</v>
      </c>
      <c r="BG271" s="49">
        <v>2.2222222222222223</v>
      </c>
      <c r="BH271" s="48">
        <v>0</v>
      </c>
      <c r="BI271" s="49">
        <v>0</v>
      </c>
      <c r="BJ271" s="48">
        <v>40</v>
      </c>
      <c r="BK271" s="49">
        <v>88.88888888888889</v>
      </c>
      <c r="BL271" s="48">
        <v>45</v>
      </c>
    </row>
    <row r="272" spans="1:64" ht="15">
      <c r="A272" s="64" t="s">
        <v>268</v>
      </c>
      <c r="B272" s="64" t="s">
        <v>247</v>
      </c>
      <c r="C272" s="65"/>
      <c r="D272" s="66"/>
      <c r="E272" s="67"/>
      <c r="F272" s="68"/>
      <c r="G272" s="65"/>
      <c r="H272" s="69"/>
      <c r="I272" s="70"/>
      <c r="J272" s="70"/>
      <c r="K272" s="34" t="s">
        <v>66</v>
      </c>
      <c r="L272" s="77">
        <v>349</v>
      </c>
      <c r="M272" s="77"/>
      <c r="N272" s="72"/>
      <c r="O272" s="79" t="s">
        <v>350</v>
      </c>
      <c r="P272" s="81">
        <v>43621.81391203704</v>
      </c>
      <c r="Q272" s="79" t="s">
        <v>591</v>
      </c>
      <c r="R272" s="82" t="s">
        <v>668</v>
      </c>
      <c r="S272" s="79" t="s">
        <v>700</v>
      </c>
      <c r="T272" s="79"/>
      <c r="U272" s="79"/>
      <c r="V272" s="82" t="s">
        <v>894</v>
      </c>
      <c r="W272" s="81">
        <v>43621.81391203704</v>
      </c>
      <c r="X272" s="82" t="s">
        <v>1184</v>
      </c>
      <c r="Y272" s="79"/>
      <c r="Z272" s="79"/>
      <c r="AA272" s="85" t="s">
        <v>1460</v>
      </c>
      <c r="AB272" s="85" t="s">
        <v>1456</v>
      </c>
      <c r="AC272" s="79" t="b">
        <v>0</v>
      </c>
      <c r="AD272" s="79">
        <v>0</v>
      </c>
      <c r="AE272" s="85" t="s">
        <v>1509</v>
      </c>
      <c r="AF272" s="79" t="b">
        <v>0</v>
      </c>
      <c r="AG272" s="79" t="s">
        <v>1553</v>
      </c>
      <c r="AH272" s="79"/>
      <c r="AI272" s="85" t="s">
        <v>1504</v>
      </c>
      <c r="AJ272" s="79" t="b">
        <v>0</v>
      </c>
      <c r="AK272" s="79">
        <v>0</v>
      </c>
      <c r="AL272" s="85" t="s">
        <v>1504</v>
      </c>
      <c r="AM272" s="79" t="s">
        <v>1576</v>
      </c>
      <c r="AN272" s="79" t="b">
        <v>0</v>
      </c>
      <c r="AO272" s="85" t="s">
        <v>1456</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4</v>
      </c>
      <c r="BD272" s="48">
        <v>0</v>
      </c>
      <c r="BE272" s="49">
        <v>0</v>
      </c>
      <c r="BF272" s="48">
        <v>2</v>
      </c>
      <c r="BG272" s="49">
        <v>4.081632653061225</v>
      </c>
      <c r="BH272" s="48">
        <v>0</v>
      </c>
      <c r="BI272" s="49">
        <v>0</v>
      </c>
      <c r="BJ272" s="48">
        <v>47</v>
      </c>
      <c r="BK272" s="49">
        <v>95.91836734693878</v>
      </c>
      <c r="BL272" s="48">
        <v>49</v>
      </c>
    </row>
    <row r="273" spans="1:64" ht="15">
      <c r="A273" s="64" t="s">
        <v>296</v>
      </c>
      <c r="B273" s="64" t="s">
        <v>247</v>
      </c>
      <c r="C273" s="65"/>
      <c r="D273" s="66"/>
      <c r="E273" s="67"/>
      <c r="F273" s="68"/>
      <c r="G273" s="65"/>
      <c r="H273" s="69"/>
      <c r="I273" s="70"/>
      <c r="J273" s="70"/>
      <c r="K273" s="34" t="s">
        <v>66</v>
      </c>
      <c r="L273" s="77">
        <v>350</v>
      </c>
      <c r="M273" s="77"/>
      <c r="N273" s="72"/>
      <c r="O273" s="79" t="s">
        <v>350</v>
      </c>
      <c r="P273" s="81">
        <v>43622.428877314815</v>
      </c>
      <c r="Q273" s="79" t="s">
        <v>592</v>
      </c>
      <c r="R273" s="82" t="s">
        <v>678</v>
      </c>
      <c r="S273" s="79" t="s">
        <v>716</v>
      </c>
      <c r="T273" s="79"/>
      <c r="U273" s="79"/>
      <c r="V273" s="82" t="s">
        <v>914</v>
      </c>
      <c r="W273" s="81">
        <v>43622.428877314815</v>
      </c>
      <c r="X273" s="82" t="s">
        <v>1185</v>
      </c>
      <c r="Y273" s="79"/>
      <c r="Z273" s="79"/>
      <c r="AA273" s="85" t="s">
        <v>1461</v>
      </c>
      <c r="AB273" s="85" t="s">
        <v>1457</v>
      </c>
      <c r="AC273" s="79" t="b">
        <v>0</v>
      </c>
      <c r="AD273" s="79">
        <v>0</v>
      </c>
      <c r="AE273" s="85" t="s">
        <v>1509</v>
      </c>
      <c r="AF273" s="79" t="b">
        <v>0</v>
      </c>
      <c r="AG273" s="79" t="s">
        <v>1553</v>
      </c>
      <c r="AH273" s="79"/>
      <c r="AI273" s="85" t="s">
        <v>1504</v>
      </c>
      <c r="AJ273" s="79" t="b">
        <v>0</v>
      </c>
      <c r="AK273" s="79">
        <v>0</v>
      </c>
      <c r="AL273" s="85" t="s">
        <v>1504</v>
      </c>
      <c r="AM273" s="79" t="s">
        <v>1567</v>
      </c>
      <c r="AN273" s="79" t="b">
        <v>0</v>
      </c>
      <c r="AO273" s="85" t="s">
        <v>1457</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4</v>
      </c>
      <c r="BC273" s="78" t="str">
        <f>REPLACE(INDEX(GroupVertices[Group],MATCH(Edges24[[#This Row],[Vertex 2]],GroupVertices[Vertex],0)),1,1,"")</f>
        <v>4</v>
      </c>
      <c r="BD273" s="48"/>
      <c r="BE273" s="49"/>
      <c r="BF273" s="48"/>
      <c r="BG273" s="49"/>
      <c r="BH273" s="48"/>
      <c r="BI273" s="49"/>
      <c r="BJ273" s="48"/>
      <c r="BK273" s="49"/>
      <c r="BL273" s="48"/>
    </row>
    <row r="274" spans="1:64" ht="15">
      <c r="A274" s="64" t="s">
        <v>268</v>
      </c>
      <c r="B274" s="64" t="s">
        <v>268</v>
      </c>
      <c r="C274" s="65"/>
      <c r="D274" s="66"/>
      <c r="E274" s="67"/>
      <c r="F274" s="68"/>
      <c r="G274" s="65"/>
      <c r="H274" s="69"/>
      <c r="I274" s="70"/>
      <c r="J274" s="70"/>
      <c r="K274" s="34" t="s">
        <v>65</v>
      </c>
      <c r="L274" s="77">
        <v>351</v>
      </c>
      <c r="M274" s="77"/>
      <c r="N274" s="72"/>
      <c r="O274" s="79" t="s">
        <v>176</v>
      </c>
      <c r="P274" s="81">
        <v>43615.69228009259</v>
      </c>
      <c r="Q274" s="79" t="s">
        <v>593</v>
      </c>
      <c r="R274" s="79"/>
      <c r="S274" s="79"/>
      <c r="T274" s="79" t="s">
        <v>758</v>
      </c>
      <c r="U274" s="79"/>
      <c r="V274" s="82" t="s">
        <v>894</v>
      </c>
      <c r="W274" s="81">
        <v>43615.69228009259</v>
      </c>
      <c r="X274" s="82" t="s">
        <v>1186</v>
      </c>
      <c r="Y274" s="79"/>
      <c r="Z274" s="79"/>
      <c r="AA274" s="85" t="s">
        <v>1462</v>
      </c>
      <c r="AB274" s="79"/>
      <c r="AC274" s="79" t="b">
        <v>0</v>
      </c>
      <c r="AD274" s="79">
        <v>2</v>
      </c>
      <c r="AE274" s="85" t="s">
        <v>1504</v>
      </c>
      <c r="AF274" s="79" t="b">
        <v>0</v>
      </c>
      <c r="AG274" s="79" t="s">
        <v>1553</v>
      </c>
      <c r="AH274" s="79"/>
      <c r="AI274" s="85" t="s">
        <v>1504</v>
      </c>
      <c r="AJ274" s="79" t="b">
        <v>0</v>
      </c>
      <c r="AK274" s="79">
        <v>2</v>
      </c>
      <c r="AL274" s="85" t="s">
        <v>1504</v>
      </c>
      <c r="AM274" s="79" t="s">
        <v>1566</v>
      </c>
      <c r="AN274" s="79" t="b">
        <v>0</v>
      </c>
      <c r="AO274" s="85" t="s">
        <v>1462</v>
      </c>
      <c r="AP274" s="79" t="s">
        <v>176</v>
      </c>
      <c r="AQ274" s="79">
        <v>0</v>
      </c>
      <c r="AR274" s="79">
        <v>0</v>
      </c>
      <c r="AS274" s="79"/>
      <c r="AT274" s="79"/>
      <c r="AU274" s="79"/>
      <c r="AV274" s="79"/>
      <c r="AW274" s="79"/>
      <c r="AX274" s="79"/>
      <c r="AY274" s="79"/>
      <c r="AZ274" s="79"/>
      <c r="BA274">
        <v>2</v>
      </c>
      <c r="BB274" s="78" t="str">
        <f>REPLACE(INDEX(GroupVertices[Group],MATCH(Edges24[[#This Row],[Vertex 1]],GroupVertices[Vertex],0)),1,1,"")</f>
        <v>1</v>
      </c>
      <c r="BC274" s="78" t="str">
        <f>REPLACE(INDEX(GroupVertices[Group],MATCH(Edges24[[#This Row],[Vertex 2]],GroupVertices[Vertex],0)),1,1,"")</f>
        <v>1</v>
      </c>
      <c r="BD274" s="48">
        <v>2</v>
      </c>
      <c r="BE274" s="49">
        <v>5.882352941176471</v>
      </c>
      <c r="BF274" s="48">
        <v>0</v>
      </c>
      <c r="BG274" s="49">
        <v>0</v>
      </c>
      <c r="BH274" s="48">
        <v>0</v>
      </c>
      <c r="BI274" s="49">
        <v>0</v>
      </c>
      <c r="BJ274" s="48">
        <v>32</v>
      </c>
      <c r="BK274" s="49">
        <v>94.11764705882354</v>
      </c>
      <c r="BL274" s="48">
        <v>34</v>
      </c>
    </row>
    <row r="275" spans="1:64" ht="15">
      <c r="A275" s="64" t="s">
        <v>268</v>
      </c>
      <c r="B275" s="64" t="s">
        <v>268</v>
      </c>
      <c r="C275" s="65"/>
      <c r="D275" s="66"/>
      <c r="E275" s="67"/>
      <c r="F275" s="68"/>
      <c r="G275" s="65"/>
      <c r="H275" s="69"/>
      <c r="I275" s="70"/>
      <c r="J275" s="70"/>
      <c r="K275" s="34" t="s">
        <v>65</v>
      </c>
      <c r="L275" s="77">
        <v>352</v>
      </c>
      <c r="M275" s="77"/>
      <c r="N275" s="72"/>
      <c r="O275" s="79" t="s">
        <v>176</v>
      </c>
      <c r="P275" s="81">
        <v>43626.583344907405</v>
      </c>
      <c r="Q275" s="79" t="s">
        <v>594</v>
      </c>
      <c r="R275" s="82" t="s">
        <v>679</v>
      </c>
      <c r="S275" s="79" t="s">
        <v>711</v>
      </c>
      <c r="T275" s="79"/>
      <c r="U275" s="82" t="s">
        <v>841</v>
      </c>
      <c r="V275" s="82" t="s">
        <v>841</v>
      </c>
      <c r="W275" s="81">
        <v>43626.583344907405</v>
      </c>
      <c r="X275" s="82" t="s">
        <v>1187</v>
      </c>
      <c r="Y275" s="79"/>
      <c r="Z275" s="79"/>
      <c r="AA275" s="85" t="s">
        <v>1463</v>
      </c>
      <c r="AB275" s="79"/>
      <c r="AC275" s="79" t="b">
        <v>0</v>
      </c>
      <c r="AD275" s="79">
        <v>2</v>
      </c>
      <c r="AE275" s="85" t="s">
        <v>1504</v>
      </c>
      <c r="AF275" s="79" t="b">
        <v>0</v>
      </c>
      <c r="AG275" s="79" t="s">
        <v>1553</v>
      </c>
      <c r="AH275" s="79"/>
      <c r="AI275" s="85" t="s">
        <v>1504</v>
      </c>
      <c r="AJ275" s="79" t="b">
        <v>0</v>
      </c>
      <c r="AK275" s="79">
        <v>0</v>
      </c>
      <c r="AL275" s="85" t="s">
        <v>1504</v>
      </c>
      <c r="AM275" s="79" t="s">
        <v>1580</v>
      </c>
      <c r="AN275" s="79" t="b">
        <v>0</v>
      </c>
      <c r="AO275" s="85" t="s">
        <v>1463</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v>
      </c>
      <c r="BC275" s="78" t="str">
        <f>REPLACE(INDEX(GroupVertices[Group],MATCH(Edges24[[#This Row],[Vertex 2]],GroupVertices[Vertex],0)),1,1,"")</f>
        <v>1</v>
      </c>
      <c r="BD275" s="48">
        <v>2</v>
      </c>
      <c r="BE275" s="49">
        <v>7.407407407407407</v>
      </c>
      <c r="BF275" s="48">
        <v>0</v>
      </c>
      <c r="BG275" s="49">
        <v>0</v>
      </c>
      <c r="BH275" s="48">
        <v>0</v>
      </c>
      <c r="BI275" s="49">
        <v>0</v>
      </c>
      <c r="BJ275" s="48">
        <v>25</v>
      </c>
      <c r="BK275" s="49">
        <v>92.5925925925926</v>
      </c>
      <c r="BL275" s="48">
        <v>27</v>
      </c>
    </row>
    <row r="276" spans="1:64" ht="15">
      <c r="A276" s="64" t="s">
        <v>296</v>
      </c>
      <c r="B276" s="64" t="s">
        <v>268</v>
      </c>
      <c r="C276" s="65"/>
      <c r="D276" s="66"/>
      <c r="E276" s="67"/>
      <c r="F276" s="68"/>
      <c r="G276" s="65"/>
      <c r="H276" s="69"/>
      <c r="I276" s="70"/>
      <c r="J276" s="70"/>
      <c r="K276" s="34" t="s">
        <v>65</v>
      </c>
      <c r="L276" s="77">
        <v>354</v>
      </c>
      <c r="M276" s="77"/>
      <c r="N276" s="72"/>
      <c r="O276" s="79" t="s">
        <v>349</v>
      </c>
      <c r="P276" s="81">
        <v>43622.435428240744</v>
      </c>
      <c r="Q276" s="79" t="s">
        <v>595</v>
      </c>
      <c r="R276" s="82" t="s">
        <v>680</v>
      </c>
      <c r="S276" s="79" t="s">
        <v>716</v>
      </c>
      <c r="T276" s="79" t="s">
        <v>786</v>
      </c>
      <c r="U276" s="82" t="s">
        <v>842</v>
      </c>
      <c r="V276" s="82" t="s">
        <v>842</v>
      </c>
      <c r="W276" s="81">
        <v>43622.435428240744</v>
      </c>
      <c r="X276" s="82" t="s">
        <v>1188</v>
      </c>
      <c r="Y276" s="79"/>
      <c r="Z276" s="79"/>
      <c r="AA276" s="85" t="s">
        <v>1464</v>
      </c>
      <c r="AB276" s="79"/>
      <c r="AC276" s="79" t="b">
        <v>0</v>
      </c>
      <c r="AD276" s="79">
        <v>0</v>
      </c>
      <c r="AE276" s="85" t="s">
        <v>1504</v>
      </c>
      <c r="AF276" s="79" t="b">
        <v>0</v>
      </c>
      <c r="AG276" s="79" t="s">
        <v>1553</v>
      </c>
      <c r="AH276" s="79"/>
      <c r="AI276" s="85" t="s">
        <v>1504</v>
      </c>
      <c r="AJ276" s="79" t="b">
        <v>0</v>
      </c>
      <c r="AK276" s="79">
        <v>0</v>
      </c>
      <c r="AL276" s="85" t="s">
        <v>1504</v>
      </c>
      <c r="AM276" s="79" t="s">
        <v>1578</v>
      </c>
      <c r="AN276" s="79" t="b">
        <v>0</v>
      </c>
      <c r="AO276" s="85" t="s">
        <v>1464</v>
      </c>
      <c r="AP276" s="79" t="s">
        <v>176</v>
      </c>
      <c r="AQ276" s="79">
        <v>0</v>
      </c>
      <c r="AR276" s="79">
        <v>0</v>
      </c>
      <c r="AS276" s="79"/>
      <c r="AT276" s="79"/>
      <c r="AU276" s="79"/>
      <c r="AV276" s="79"/>
      <c r="AW276" s="79"/>
      <c r="AX276" s="79"/>
      <c r="AY276" s="79"/>
      <c r="AZ276" s="79"/>
      <c r="BA276">
        <v>4</v>
      </c>
      <c r="BB276" s="78" t="str">
        <f>REPLACE(INDEX(GroupVertices[Group],MATCH(Edges24[[#This Row],[Vertex 1]],GroupVertices[Vertex],0)),1,1,"")</f>
        <v>4</v>
      </c>
      <c r="BC276" s="78" t="str">
        <f>REPLACE(INDEX(GroupVertices[Group],MATCH(Edges24[[#This Row],[Vertex 2]],GroupVertices[Vertex],0)),1,1,"")</f>
        <v>1</v>
      </c>
      <c r="BD276" s="48"/>
      <c r="BE276" s="49"/>
      <c r="BF276" s="48"/>
      <c r="BG276" s="49"/>
      <c r="BH276" s="48"/>
      <c r="BI276" s="49"/>
      <c r="BJ276" s="48"/>
      <c r="BK276" s="49"/>
      <c r="BL276" s="48"/>
    </row>
    <row r="277" spans="1:64" ht="15">
      <c r="A277" s="64" t="s">
        <v>296</v>
      </c>
      <c r="B277" s="64" t="s">
        <v>268</v>
      </c>
      <c r="C277" s="65"/>
      <c r="D277" s="66"/>
      <c r="E277" s="67"/>
      <c r="F277" s="68"/>
      <c r="G277" s="65"/>
      <c r="H277" s="69"/>
      <c r="I277" s="70"/>
      <c r="J277" s="70"/>
      <c r="K277" s="34" t="s">
        <v>65</v>
      </c>
      <c r="L277" s="77">
        <v>355</v>
      </c>
      <c r="M277" s="77"/>
      <c r="N277" s="72"/>
      <c r="O277" s="79" t="s">
        <v>349</v>
      </c>
      <c r="P277" s="81">
        <v>43635.760567129626</v>
      </c>
      <c r="Q277" s="79" t="s">
        <v>596</v>
      </c>
      <c r="R277" s="82" t="s">
        <v>680</v>
      </c>
      <c r="S277" s="79" t="s">
        <v>716</v>
      </c>
      <c r="T277" s="79" t="s">
        <v>786</v>
      </c>
      <c r="U277" s="82" t="s">
        <v>843</v>
      </c>
      <c r="V277" s="82" t="s">
        <v>843</v>
      </c>
      <c r="W277" s="81">
        <v>43635.760567129626</v>
      </c>
      <c r="X277" s="82" t="s">
        <v>1189</v>
      </c>
      <c r="Y277" s="79"/>
      <c r="Z277" s="79"/>
      <c r="AA277" s="85" t="s">
        <v>1465</v>
      </c>
      <c r="AB277" s="79"/>
      <c r="AC277" s="79" t="b">
        <v>0</v>
      </c>
      <c r="AD277" s="79">
        <v>2</v>
      </c>
      <c r="AE277" s="85" t="s">
        <v>1504</v>
      </c>
      <c r="AF277" s="79" t="b">
        <v>0</v>
      </c>
      <c r="AG277" s="79" t="s">
        <v>1553</v>
      </c>
      <c r="AH277" s="79"/>
      <c r="AI277" s="85" t="s">
        <v>1504</v>
      </c>
      <c r="AJ277" s="79" t="b">
        <v>0</v>
      </c>
      <c r="AK277" s="79">
        <v>1</v>
      </c>
      <c r="AL277" s="85" t="s">
        <v>1504</v>
      </c>
      <c r="AM277" s="79" t="s">
        <v>1578</v>
      </c>
      <c r="AN277" s="79" t="b">
        <v>0</v>
      </c>
      <c r="AO277" s="85" t="s">
        <v>1465</v>
      </c>
      <c r="AP277" s="79" t="s">
        <v>176</v>
      </c>
      <c r="AQ277" s="79">
        <v>0</v>
      </c>
      <c r="AR277" s="79">
        <v>0</v>
      </c>
      <c r="AS277" s="79"/>
      <c r="AT277" s="79"/>
      <c r="AU277" s="79"/>
      <c r="AV277" s="79"/>
      <c r="AW277" s="79"/>
      <c r="AX277" s="79"/>
      <c r="AY277" s="79"/>
      <c r="AZ277" s="79"/>
      <c r="BA277">
        <v>4</v>
      </c>
      <c r="BB277" s="78" t="str">
        <f>REPLACE(INDEX(GroupVertices[Group],MATCH(Edges24[[#This Row],[Vertex 1]],GroupVertices[Vertex],0)),1,1,"")</f>
        <v>4</v>
      </c>
      <c r="BC277" s="78" t="str">
        <f>REPLACE(INDEX(GroupVertices[Group],MATCH(Edges24[[#This Row],[Vertex 2]],GroupVertices[Vertex],0)),1,1,"")</f>
        <v>1</v>
      </c>
      <c r="BD277" s="48"/>
      <c r="BE277" s="49"/>
      <c r="BF277" s="48"/>
      <c r="BG277" s="49"/>
      <c r="BH277" s="48"/>
      <c r="BI277" s="49"/>
      <c r="BJ277" s="48"/>
      <c r="BK277" s="49"/>
      <c r="BL277" s="48"/>
    </row>
    <row r="278" spans="1:64" ht="15">
      <c r="A278" s="64" t="s">
        <v>296</v>
      </c>
      <c r="B278" s="64" t="s">
        <v>268</v>
      </c>
      <c r="C278" s="65"/>
      <c r="D278" s="66"/>
      <c r="E278" s="67"/>
      <c r="F278" s="68"/>
      <c r="G278" s="65"/>
      <c r="H278" s="69"/>
      <c r="I278" s="70"/>
      <c r="J278" s="70"/>
      <c r="K278" s="34" t="s">
        <v>65</v>
      </c>
      <c r="L278" s="77">
        <v>356</v>
      </c>
      <c r="M278" s="77"/>
      <c r="N278" s="72"/>
      <c r="O278" s="79" t="s">
        <v>349</v>
      </c>
      <c r="P278" s="81">
        <v>43639.25556712963</v>
      </c>
      <c r="Q278" s="79" t="s">
        <v>597</v>
      </c>
      <c r="R278" s="82" t="s">
        <v>680</v>
      </c>
      <c r="S278" s="79" t="s">
        <v>716</v>
      </c>
      <c r="T278" s="79" t="s">
        <v>786</v>
      </c>
      <c r="U278" s="82" t="s">
        <v>844</v>
      </c>
      <c r="V278" s="82" t="s">
        <v>844</v>
      </c>
      <c r="W278" s="81">
        <v>43639.25556712963</v>
      </c>
      <c r="X278" s="82" t="s">
        <v>1190</v>
      </c>
      <c r="Y278" s="79"/>
      <c r="Z278" s="79"/>
      <c r="AA278" s="85" t="s">
        <v>1466</v>
      </c>
      <c r="AB278" s="79"/>
      <c r="AC278" s="79" t="b">
        <v>0</v>
      </c>
      <c r="AD278" s="79">
        <v>0</v>
      </c>
      <c r="AE278" s="85" t="s">
        <v>1504</v>
      </c>
      <c r="AF278" s="79" t="b">
        <v>0</v>
      </c>
      <c r="AG278" s="79" t="s">
        <v>1553</v>
      </c>
      <c r="AH278" s="79"/>
      <c r="AI278" s="85" t="s">
        <v>1504</v>
      </c>
      <c r="AJ278" s="79" t="b">
        <v>0</v>
      </c>
      <c r="AK278" s="79">
        <v>0</v>
      </c>
      <c r="AL278" s="85" t="s">
        <v>1504</v>
      </c>
      <c r="AM278" s="79" t="s">
        <v>1578</v>
      </c>
      <c r="AN278" s="79" t="b">
        <v>0</v>
      </c>
      <c r="AO278" s="85" t="s">
        <v>1466</v>
      </c>
      <c r="AP278" s="79" t="s">
        <v>176</v>
      </c>
      <c r="AQ278" s="79">
        <v>0</v>
      </c>
      <c r="AR278" s="79">
        <v>0</v>
      </c>
      <c r="AS278" s="79"/>
      <c r="AT278" s="79"/>
      <c r="AU278" s="79"/>
      <c r="AV278" s="79"/>
      <c r="AW278" s="79"/>
      <c r="AX278" s="79"/>
      <c r="AY278" s="79"/>
      <c r="AZ278" s="79"/>
      <c r="BA278">
        <v>4</v>
      </c>
      <c r="BB278" s="78" t="str">
        <f>REPLACE(INDEX(GroupVertices[Group],MATCH(Edges24[[#This Row],[Vertex 1]],GroupVertices[Vertex],0)),1,1,"")</f>
        <v>4</v>
      </c>
      <c r="BC278" s="78" t="str">
        <f>REPLACE(INDEX(GroupVertices[Group],MATCH(Edges24[[#This Row],[Vertex 2]],GroupVertices[Vertex],0)),1,1,"")</f>
        <v>1</v>
      </c>
      <c r="BD278" s="48"/>
      <c r="BE278" s="49"/>
      <c r="BF278" s="48"/>
      <c r="BG278" s="49"/>
      <c r="BH278" s="48"/>
      <c r="BI278" s="49"/>
      <c r="BJ278" s="48"/>
      <c r="BK278" s="49"/>
      <c r="BL278" s="4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allowBlank="1" showInputMessage="1" showErrorMessage="1" promptTitle="Vertex 2 Name" prompt="Enter the name of the edge's second vertex." sqref="B3:B278"/>
    <dataValidation allowBlank="1" showInputMessage="1" showErrorMessage="1" promptTitle="Vertex 1 Name" prompt="Enter the name of the edge's first vertex." sqref="A3:A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Color" prompt="To select an optional edge color, right-click and select Select Color on the right-click menu." sqref="C3:C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ErrorMessage="1" sqref="N2:N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s>
  <hyperlinks>
    <hyperlink ref="Q31" r:id="rId1" display="https://t.co/9ZlDHAQsoW"/>
    <hyperlink ref="R3" r:id="rId2" display="http://ow.ly/oVbT50utZj3"/>
    <hyperlink ref="R4" r:id="rId3" display="https://diabetesstrong.com/diabetes-trigger-finger-prevention-and-treatment/"/>
    <hyperlink ref="R8" r:id="rId4" display="https://rover.ebay.com/rover/1/711-127632-2357-0/16?itm=183831960963&amp;user_name=texasplowboy&amp;spid=2047675&amp;mpre=https%3A%2F%2Fwww.ebay.com%2Fitm%2F-%2F183831960963&amp;swd=3&amp;mplxParams=user_name%2Citm%2Cswd%2Cmpre%2C&amp;sojTags=du%3Dmpre%2Citm%3Ditm%2Cuser_name%3Duser_name%2Csuri%3Dsuri%2Cspid%3Dspid%2Cswd%3Dswd%2C"/>
    <hyperlink ref="R9" r:id="rId5" display="http://www.diabetesforecast.org/2015/nov-dec/recipes/golden-roasted-turkey-breast.html"/>
    <hyperlink ref="R10" r:id="rId6" display="http://justalittlesuga.com/jals-event-invisible-identities-a-conversation-on-diabetes-and-disability-6-22-19/"/>
    <hyperlink ref="R12" r:id="rId7"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30" r:id="rId8" display="https://www.instagram.com/p/ByTTSc4nvXE/?igshid=1oa5jdi5f375l"/>
    <hyperlink ref="R31" r:id="rId9" display="https://apteka.ru/accuchek/"/>
    <hyperlink ref="R32" r:id="rId10" display="https://www.change.org/p/airport-authorities-standard-policy-for-insulin-pumps-at-airport-security/u/24659858"/>
    <hyperlink ref="R33" r:id="rId11" display="https://www.change.org/p/airport-authorities-standard-policy-for-insulin-pumps-at-airport-security/u/24659858"/>
    <hyperlink ref="R34" r:id="rId12" display="https://www.change.org/p/airport-authorities-standard-policy-for-insulin-pumps-at-airport-security/u/24659858"/>
    <hyperlink ref="R35" r:id="rId13" display="https://www.change.org/p/airport-authorities-standard-policy-for-insulin-pumps-at-airport-security/u/24659858"/>
    <hyperlink ref="R36" r:id="rId14" display="https://www.change.org/p/airport-authorities-standard-policy-for-insulin-pumps-at-airport-security/u/24659858"/>
    <hyperlink ref="R37" r:id="rId15" display="https://www.change.org/p/airport-authorities-standard-policy-for-insulin-pumps-at-airport-security/u/24659858"/>
    <hyperlink ref="R38" r:id="rId16" display="https://www.change.org/p/airport-authorities-standard-policy-for-insulin-pumps-at-airport-security/u/24659858"/>
    <hyperlink ref="R39" r:id="rId17" display="https://www.change.org/p/airport-authorities-standard-policy-for-insulin-pumps-at-airport-security/u/24659858"/>
    <hyperlink ref="R44" r:id="rId18" display="https://www.change.org/p/airport-authorities-standard-policy-for-insulin-pumps-at-airport-security/u/24659858"/>
    <hyperlink ref="R45" r:id="rId19" display="https://www.diabetesforo.com/msg-t14943.html"/>
    <hyperlink ref="R50" r:id="rId20" display="https://lnkd.in/fGnnQXT"/>
    <hyperlink ref="R51" r:id="rId21" display="https://www.instagram.com/p/BynaWAvggNp/?igshid=1ampm0nnj337h"/>
    <hyperlink ref="R52" r:id="rId22" display="https://www.instagram.com/p/ByDo35zB6xO/?igshid=1l1indnateha8"/>
    <hyperlink ref="R56" r:id="rId23" display="https://rover.ebay.com/rover/1/711-127632-2357-0/16?itm=333213382334&amp;user_name=lipbalmdesigns&amp;spid=2047675&amp;mpre=https%3A%2F%2Fwww.ebay.com%2Fitm%2F-%2F333213382334&amp;swd=3&amp;mplxParams=user_name%2Citm%2Cswd%2Cmpre%2C&amp;sojTags=du%3Dmpre%2Citm%3Ditm%2Cuser_name%3Duser_name%2Csuri%3Dsuri%2Cspid%3Dspid%2Cswd%3Dswd%2C"/>
    <hyperlink ref="R57" r:id="rId24"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58" r:id="rId25"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59" r:id="rId26"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R60" r:id="rId27"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61" r:id="rId28" display="https://rover.ebay.com/rover/1/711-127632-2357-0/16?itm=333218722295&amp;user_name=lipbalmdesigns&amp;spid=6115&amp;mpre=https%3A%2F%2Fwww.ebay.com%2Fitm%2F333218722295&amp;swd=3&amp;mplxParams=user_name%2Citm%2Cswd%2Cmpre%2C&amp;sojTags=du%3Dmpre%2Citm%3Ditm%2Cuser_name%3Duser_name%2Csuri%3Dsuri%2Cspid%3Dspid%2Cswd%3Dswd%2C"/>
    <hyperlink ref="R62" r:id="rId29"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R63" r:id="rId30"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64" r:id="rId31" display="https://rover.ebay.com/rover/1/711-127632-2357-0/16?itm=333222287927&amp;user_name=lipbalmdesigns&amp;spid=6115&amp;mpre=https%3A%2F%2Fwww.ebay.com%2Fitm%2F333222287927&amp;swd=3&amp;mplxParams=user_name%2Citm%2Cswd%2Cmpre%2C&amp;sojTags=du%3Dmpre%2Citm%3Ditm%2Cuser_name%3Duser_name%2Csuri%3Dsuri%2Cspid%3Dspid%2Cswd%3Dswd%2C"/>
    <hyperlink ref="R65" r:id="rId32" display="https://rover.ebay.com/rover/1/711-127632-2357-0/16?itm=333223708622&amp;user_name=lipbalmdesigns&amp;spid=6115&amp;mpre=https%3A%2F%2Fwww.ebay.com%2Fitm%2F333223708622&amp;swd=3&amp;mplxParams=user_name%2Citm%2Cswd%2Cmpre%2C&amp;sojTags=du%3Dmpre%2Citm%3Ditm%2Cuser_name%3Duser_name%2Csuri%3Dsuri%2Cspid%3Dspid%2Cswd%3Dswd%2C"/>
    <hyperlink ref="R66" r:id="rId33"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67" r:id="rId34"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68" r:id="rId35"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69" r:id="rId36"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70" r:id="rId37" display="https://rover.ebay.com/rover/1/711-127632-2357-0/16?itm=333229259989&amp;user_name=lipbalmdesigns&amp;spid=6115&amp;mpre=https%3A%2F%2Fwww.ebay.com%2Fitm%2F333229259989&amp;swd=3&amp;mplxParams=user_name%2Citm%2Cswd%2Cmpre%2C&amp;sojTags=du%3Dmpre%2Citm%3Ditm%2Cuser_name%3Duser_name%2Csuri%3Dsuri%2Cspid%3Dspid%2Cswd%3Dswd%2C"/>
    <hyperlink ref="R71" r:id="rId38"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72" r:id="rId39"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78" r:id="rId40" display="https://www.accu-chek.cl/dispositivos-de-punci%C3%B3n/fastclix"/>
    <hyperlink ref="R79" r:id="rId41" display="https://www.accu-chek.cl/microsites/accu-chek-connect"/>
    <hyperlink ref="R86" r:id="rId42"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87" r:id="rId43"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88" r:id="rId44"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89" r:id="rId45"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90" r:id="rId46"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91" r:id="rId47"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92" r:id="rId48"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R93" r:id="rId49"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R94" r:id="rId50"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95" r:id="rId51"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R96" r:id="rId52"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R97" r:id="rId53" display="https://www.ebay.com/itm/-/333227831444?roken=cUgayN"/>
    <hyperlink ref="R98" r:id="rId54"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99" r:id="rId55"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00" r:id="rId56"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01" r:id="rId57"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R102" r:id="rId58"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03" r:id="rId59" display="https://rover.ebay.com/rover/1/711-127632-2357-0/16?itm=333229259989&amp;user_name=lipbalmdesigns&amp;spid=6115&amp;mpre=https%3A%2F%2Fwww.ebay.com%2Fitm%2F333229259989&amp;swd=3&amp;mplxParams=user_name%2Citm%2Cswd%2Cmpre%2C&amp;sojTags=du%3Dmpre%2Citm%3Ditm%2Cuser_name%3Duser_name%2Csuri%3Dsuri%2Cspid%3Dspid%2Cswd%3Dswd%2C"/>
    <hyperlink ref="R104" r:id="rId60" display="https://rover.ebay.com/rover/1/711-127632-2357-0/16?itm=333229378181&amp;user_name=lipbalmdesigns&amp;spid=6115&amp;mpre=https%3A%2F%2Fwww.ebay.com%2Fitm%2F333229378181&amp;swd=3&amp;mplxParams=user_name%2Citm%2Cswd%2Cmpre%2C&amp;sojTags=du%3Dmpre%2Citm%3Ditm%2Cuser_name%3Duser_name%2Csuri%3Dsuri%2Cspid%3Dspid%2Cswd%3Dswd%2C"/>
    <hyperlink ref="R105" r:id="rId61" display="https://rover.ebay.com/rover/1/711-127632-2357-0/16?itm=333229259989&amp;user_name=lipbalmdesigns&amp;spid=2047675&amp;mpre=https%3A%2F%2Fwww.ebay.com%2Fitm%2F-%2F333229259989&amp;swd=3&amp;mplxParams=user_name%2Citm%2Cswd%2Cmpre%2C&amp;sojTags=du%3Dmpre%2Citm%3Ditm%2Cuser_name%3Duser_name%2Csuri%3Dsuri%2Cspid%3Dspid%2Cswd%3Dswd%2C"/>
    <hyperlink ref="R106" r:id="rId62"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R107" r:id="rId63"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R108" r:id="rId64"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R109" r:id="rId65" display="https://rover.ebay.com/rover/1/711-127632-2357-0/16?itm=113779737503&amp;user_name=rickylucy07&amp;spid=2047675&amp;mpre=https%3A%2F%2Fwww.ebay.com%2Fitm%2F-%2F113779737503&amp;swd=3&amp;mplxParams=user_name%2Citm%2Cswd%2Cmpre%2C&amp;sojTags=du%3Dmpre%2Citm%3Ditm%2Cuser_name%3Duser_name%2Csuri%3Dsuri%2Cspid%3Dspid%2Cswd%3Dswd%2C"/>
    <hyperlink ref="R129" r:id="rId66" display="https://www.accu-chek.co.uk/contact-accu-chek-uk-and-roi"/>
    <hyperlink ref="R135" r:id="rId67" display="https://asweetlife.org/recipes/"/>
    <hyperlink ref="R139" r:id="rId68" display="https://www.instagram.com/p/ByD_ctrhcA3/?igshid=11c3vmo35jmbh"/>
    <hyperlink ref="R140" r:id="rId69" display="https://www.instagram.com/p/ByEAdPUhOtu/?igshid=et9pyth2rrli"/>
    <hyperlink ref="R141" r:id="rId70" display="https://www.instagram.com/p/ByEBt4rBHSN/?igshid=13wyi1ce13p94"/>
    <hyperlink ref="R142" r:id="rId71" display="https://www.instagram.com/p/ByECUzsBiYi/?igshid=fg1pdiw3t9or"/>
    <hyperlink ref="R143" r:id="rId72" display="https://www.instagram.com/p/ByEIgYqh4Mk/?igshid=1ivbo0g6fh9u5"/>
    <hyperlink ref="R144" r:id="rId73" display="https://www.instagram.com/p/ByEdUFeBTMi/?igshid=6opprje106n5"/>
    <hyperlink ref="R145" r:id="rId74" display="https://www.instagram.com/p/ByEgJ0oBmhZ/?igshid=kpawzevzrcfp"/>
    <hyperlink ref="R146" r:id="rId75" display="https://www.instagram.com/p/ByGTwqNBQBr/?igshid=md0sw43tdbqg"/>
    <hyperlink ref="R147" r:id="rId76" display="https://www.instagram.com/p/ByHegGehtLc/?igshid=1hnxi8movsuc5"/>
    <hyperlink ref="R148" r:id="rId77" display="https://www.instagram.com/p/ByIfvE9hR3Z/?igshid=8dbj8p3oqydt"/>
    <hyperlink ref="R149" r:id="rId78" display="https://www.instagram.com/p/ByoC5HABItH/?igshid=1ww0i07hp6hrk"/>
    <hyperlink ref="R159" r:id="rId79" display="https://hangrywoman.com/5-filling-diabetes-breakfast-recipes/"/>
    <hyperlink ref="R161" r:id="rId80" display="https://hangrywoman.com/5-filling-diabetes-breakfast-recipes/"/>
    <hyperlink ref="R164" r:id="rId81" display="https://beyondtype2.org/"/>
    <hyperlink ref="R165" r:id="rId82" display="https://www.cdc.gov/diabetes/library/features/traveling-with-diabetes.html"/>
    <hyperlink ref="R166" r:id="rId83" display="https://www.cdc.gov/diabetes/library/features/traveling-with-diabetes.html"/>
    <hyperlink ref="R167" r:id="rId84" display="https://www.scarymommy.com/dear-second-baby/"/>
    <hyperlink ref="R169" r:id="rId85" display="https://www.accu-chek.com/device-compatibility"/>
    <hyperlink ref="R170" r:id="rId86" display="https://www.accu-chekconnect.com/"/>
    <hyperlink ref="R178" r:id="rId87" display="http://justalittlesuga.com/jals-event-invisible-identities-a-conversation-on-diabetes-and-disability-6-22-19/"/>
    <hyperlink ref="R180" r:id="rId88" display="https://bit.ly/2I9xNTG"/>
    <hyperlink ref="R182" r:id="rId89" display="https://nei.nih.gov/hvm"/>
    <hyperlink ref="R185" r:id="rId90" display="http://www.diabetesforecast.org/2015/nov-dec/recipes/golden-roasted-turkey-breast.html"/>
    <hyperlink ref="R186" r:id="rId91" display="http://www.diabetesforecast.org/2015/nov-dec/recipes/golden-roasted-turkey-breast.html"/>
    <hyperlink ref="R190" r:id="rId92" display="https://twitter.com/MyriBeatriz/status/1134917437193891841"/>
    <hyperlink ref="R192" r:id="rId93" display="https://www.accu-chek.com.ar/"/>
    <hyperlink ref="R193" r:id="rId94" display="https://www.healthline.com/diabetesmine/diabetes-foot-complications-tools?utm_source=twitter&amp;utm_medium=social&amp;utm_campaign=diabetesmineom"/>
    <hyperlink ref="R194" r:id="rId95" display="https://www.healthline.com/diabetesmine/apply-for-2019-diabetesmine-patient-voices-contest?utm_source=twitter&amp;utm_medium=social&amp;utm_campaign=diabetesmineom&amp;utm_content=Technology+News"/>
    <hyperlink ref="R195" r:id="rId96" display="https://www.healthline.com/diabetesmine/diabetes-foot-complications-tools?utm_source=twitter&amp;utm_medium=social&amp;utm_campaign=diabetesmineom"/>
    <hyperlink ref="R196" r:id="rId97" display="https://www.healthline.com/diabetesmine/american-diabetes-association-rebranding?utm_source=twitter&amp;utm_medium=social&amp;utm_campaign=diabetesmineom"/>
    <hyperlink ref="R197" r:id="rId98" display="https://www.healthline.com/diabetesmine/around-diabetes-online-community-may-2019?utm_source=twitter&amp;utm_medium=social&amp;utm_campaign=diabetesmineom"/>
    <hyperlink ref="R198" r:id="rId99" display="https://www.healthline.com/diabetesmine/apply-for-2019-diabetesmine-patient-voices-contest?utm_source=instagram&amp;utm_medium=social&amp;utm_campaign=diabetesmineom&amp;utm_content=Technology+News"/>
    <hyperlink ref="R200" r:id="rId100" display="https://www.healthline.com/diabetesmine/apply-for-2019-diabetesmine-patient-voices-contest?utm_source=twitter&amp;utm_medium=social&amp;utm_campaign=diabetesmineom&amp;utm_content=Technology+News"/>
    <hyperlink ref="R201" r:id="rId101" display="https://www.healthline.com/diabetesmine/diabetes-foot-complications-tools?utm_source=twitter&amp;utm_medium=social&amp;utm_campaign=diabetesmineom"/>
    <hyperlink ref="R202" r:id="rId102" display="https://www.healthline.com/diabetesmine/american-diabetes-association-rebranding?utm_source=twitter&amp;utm_medium=social&amp;utm_campaign=diabetesmineom"/>
    <hyperlink ref="R203" r:id="rId103" display="https://www.healthline.com/diabetesmine/around-diabetes-online-community-may-2019?utm_source=twitter&amp;utm_medium=social&amp;utm_campaign=diabetesmineom"/>
    <hyperlink ref="R204" r:id="rId104" display="https://www.healthline.com/diabetesmine/apply-for-2019-diabetesmine-patient-voices-contest?utm_source=instagram&amp;utm_medium=social&amp;utm_campaign=diabetesmineom&amp;utm_content=Technology+News"/>
    <hyperlink ref="R205" r:id="rId105" display="https://www.samsung.com/us/mobile/phones/all-other-phones/galaxy-j7-16gb--at-t--sm-j737azkaatt/"/>
    <hyperlink ref="R207" r:id="rId106" display="http://hwcdn.libsyn.com/p/f/0/e/f0e5300a03c07076/Diabetes_Moments_Renza_Scibila__mixdown.mp3?c_id=44076242&amp;cs_id=44076242&amp;destination_id=1129589&amp;expiration=1559979211&amp;hwt=7dc9a9bbe70e6b1a71e34706fe94c84e"/>
    <hyperlink ref="R210" r:id="rId107" display="http://hwcdn.libsyn.com/p/f/0/e/f0e5300a03c07076/Diabetes_Moments_Renza_Scibila__mixdown.mp3?c_id=44076242&amp;cs_id=44076242&amp;destination_id=1129589&amp;expiration=1559979211&amp;hwt=7dc9a9bbe70e6b1a71e34706fe94c84e"/>
    <hyperlink ref="R211" r:id="rId108" display="http://diabetesmoments.inspirationexchange.libsynpro.com/episode-7-friends-for-life-with-jeff-hitchcock-children-with-diabetes"/>
    <hyperlink ref="R217" r:id="rId109" display="https://www.accu-chek.com/"/>
    <hyperlink ref="R224" r:id="rId110" display="https://twitter.com/kookyk8/status/1138050690406854659"/>
    <hyperlink ref="R238" r:id="rId111" display="https://www.accu-chek.com/device-compatibility"/>
    <hyperlink ref="R240" r:id="rId112" display="https://diabetessisters.org/newsletter/diabetessisters-seattle-wa"/>
    <hyperlink ref="R241" r:id="rId113" display="https://twitter.com/diabetessisters/status/1134452156843679745"/>
    <hyperlink ref="R243" r:id="rId114" display="https://www.accu-chek.in/contact-us"/>
    <hyperlink ref="R248" r:id="rId115" display="https://www.accu-chek.com/microsites/guide"/>
    <hyperlink ref="R249" r:id="rId116" display="https://www.accu-chek.com/chat-live-now"/>
    <hyperlink ref="R250" r:id="rId117" display="https://accuchek.custhelp.com/app/chat/chat_launch"/>
    <hyperlink ref="R251" r:id="rId118" display="https://www.accu-chek.nl/programmas/zou-insulinepomptherapie-geschikt-kunnen-zijn"/>
    <hyperlink ref="R252" r:id="rId119" display="https://www.accu-chek.nl/basiskennis-diabetes/tips-om-gemakkelijker-te-testen"/>
    <hyperlink ref="R253" r:id="rId120" display="https://www.accu-chek.nl/eversense-zelf-aanschaffen"/>
    <hyperlink ref="R255" r:id="rId121" display="https://www.accu-chek.nl/basiskennis-diabetes/wat-diabetes"/>
    <hyperlink ref="R258" r:id="rId122" display="https://www.accu-chek.nl/bestelformulier-accu-chek-mobile-draadloze-adapter"/>
    <hyperlink ref="R260" r:id="rId123" display="https://www.accu-chek.nl/basiskennis-diabetes/gesprek-met-je-arts"/>
    <hyperlink ref="R264" r:id="rId124" display="https://www.accu-chek.nl/ervaringen/met-mysugr-krijg-ik-grip-op-mijn-diabetes"/>
    <hyperlink ref="R265" r:id="rId125" display="https://www.accu-chek.nl/aanvraag-leeninsulinepomp-voor-vakantie"/>
    <hyperlink ref="R271" r:id="rId126" display="https://www.accu-chek.com/device-compatibility"/>
    <hyperlink ref="R272" r:id="rId127" display="https://www.accu-chek.com/chat-live-now"/>
    <hyperlink ref="R273" r:id="rId128" display="https://mysugr.com/apps/"/>
    <hyperlink ref="R275" r:id="rId129" display="http://diabetesmoments.inspirationexchange.libsynpro.com/episode-5-humor-complications-and-outreach-with-chelcie-rice-comedian"/>
    <hyperlink ref="R276" r:id="rId130" display="https://mysugr.com/inspiration-exchange-diabetes-moments-podcast-with-cherise-shockley/?utm_source=twitter&amp;utm_medium=post&amp;utm_campaign=content&amp;utm_content=blog-fblive-cherise-shockley"/>
    <hyperlink ref="R277" r:id="rId131" display="https://mysugr.com/inspiration-exchange-diabetes-moments-podcast-with-cherise-shockley/?utm_source=twitter&amp;utm_medium=post&amp;utm_campaign=content&amp;utm_content=blog-fblive-cherise-shockley"/>
    <hyperlink ref="R278" r:id="rId132" display="https://mysugr.com/inspiration-exchange-diabetes-moments-podcast-with-cherise-shockley/?utm_source=twitter&amp;utm_medium=post&amp;utm_campaign=content&amp;utm_content=blog-fblive-cherise-shockley"/>
    <hyperlink ref="U3" r:id="rId133" display="https://pbs.twimg.com/media/D76gRsuWwAEbKt4.jpg"/>
    <hyperlink ref="U5" r:id="rId134" display="https://pbs.twimg.com/media/D7vR9TiXoAYM4HM.jpg"/>
    <hyperlink ref="U17" r:id="rId135" display="https://pbs.twimg.com/media/D8Fl2RhWkAMcFJY.jpg"/>
    <hyperlink ref="U45" r:id="rId136" display="https://pbs.twimg.com/media/D8cZqIWXsAAN7sT.png"/>
    <hyperlink ref="U53" r:id="rId137" display="https://pbs.twimg.com/media/D86MHT3VsAARSzv.jpg"/>
    <hyperlink ref="U73" r:id="rId138" display="https://pbs.twimg.com/media/D9H38z8XYAEeDkC.jpg"/>
    <hyperlink ref="U74" r:id="rId139" display="https://pbs.twimg.com/media/D6elJx_WsAAlQVq.jpg"/>
    <hyperlink ref="U75" r:id="rId140" display="https://pbs.twimg.com/media/D7w4Zk8WsAAuOiE.jpg"/>
    <hyperlink ref="U76" r:id="rId141" display="https://pbs.twimg.com/media/D7w5H4mW0AwL5IA.jpg"/>
    <hyperlink ref="U78" r:id="rId142" display="https://pbs.twimg.com/media/D8LDSAMXUAA8jXi.jpg"/>
    <hyperlink ref="U79" r:id="rId143" display="https://pbs.twimg.com/media/D8QFcUsXYAI11zP.png"/>
    <hyperlink ref="U84" r:id="rId144" display="https://pbs.twimg.com/media/D9Cgg8RWkAY4-wN.jpg"/>
    <hyperlink ref="U112" r:id="rId145" display="https://pbs.twimg.com/media/D8JEXJIX4AAbJbS.jpg"/>
    <hyperlink ref="U113" r:id="rId146" display="https://pbs.twimg.com/media/D7vR9TiXoAYM4HM.jpg"/>
    <hyperlink ref="U114" r:id="rId147" display="https://pbs.twimg.com/ext_tw_video_thumb/1136143601187078144/pu/img/NkEGSzZpB6E4ZDf3.jpg"/>
    <hyperlink ref="U115" r:id="rId148" display="https://pbs.twimg.com/ext_tw_video_thumb/1136617524152471553/pu/img/PRAmH0NjFylYopL7.jpg"/>
    <hyperlink ref="U116" r:id="rId149" display="https://pbs.twimg.com/ext_tw_video_thumb/1137760950155694081/pu/img/lQDwavE6lLN8CIhW.jpg"/>
    <hyperlink ref="U117" r:id="rId150" display="https://pbs.twimg.com/media/D89YrvGW4AIqzdy.jpg"/>
    <hyperlink ref="U118" r:id="rId151" display="https://pbs.twimg.com/ext_tw_video_thumb/1140006393010884608/pu/img/swcM2m2wgd9K9w-Q.jpg"/>
    <hyperlink ref="U119" r:id="rId152" display="https://pbs.twimg.com/media/D9WR9hdW4AElUHk.jpg"/>
    <hyperlink ref="U120" r:id="rId153" display="https://pbs.twimg.com/ext_tw_video_thumb/1141382613799772161/pu/img/4NorFphbDep04Z67.jpg"/>
    <hyperlink ref="U151" r:id="rId154" display="https://pbs.twimg.com/tweet_video_thumb/D70_pXVXoAAhViH.jpg"/>
    <hyperlink ref="U162" r:id="rId155" display="https://pbs.twimg.com/tweet_video_thumb/D75batpWwAELXTe.jpg"/>
    <hyperlink ref="U165" r:id="rId156" display="https://pbs.twimg.com/media/D75fdClU8AEYsDI.jpg"/>
    <hyperlink ref="U177" r:id="rId157" display="https://pbs.twimg.com/tweet_video_thumb/D76fg95W4AEb7oH.jpg"/>
    <hyperlink ref="U178" r:id="rId158" display="https://pbs.twimg.com/media/D724w3WWsAACvPa.jpg"/>
    <hyperlink ref="U180" r:id="rId159" display="https://pbs.twimg.com/media/D76nottXYAUNC1x.jpg"/>
    <hyperlink ref="U182" r:id="rId160" display="https://pbs.twimg.com/media/D704DWlWwAA7739.jpg"/>
    <hyperlink ref="U185" r:id="rId161" display="https://pbs.twimg.com/media/D75kFdKXoAAGY5q.jpg"/>
    <hyperlink ref="U186" r:id="rId162" display="https://pbs.twimg.com/media/D75kFdKXoAAGY5q.jpg"/>
    <hyperlink ref="U193" r:id="rId163" display="https://pbs.twimg.com/media/D7u_WFJWkAEjGjK.png"/>
    <hyperlink ref="U194" r:id="rId164" display="https://pbs.twimg.com/media/D70QpaIW4AQD-Wv.png"/>
    <hyperlink ref="U195" r:id="rId165" display="https://pbs.twimg.com/media/D70Jw9RW4AA0hec.png"/>
    <hyperlink ref="U196" r:id="rId166" display="https://pbs.twimg.com/media/D70O-4qWsAAz78V.png"/>
    <hyperlink ref="U197" r:id="rId167" display="https://pbs.twimg.com/media/D75WQbZWkAAXMbz.png"/>
    <hyperlink ref="U198" r:id="rId168" display="https://pbs.twimg.com/media/D8Iwn18WkAA2Q2z.png"/>
    <hyperlink ref="U202" r:id="rId169" display="https://pbs.twimg.com/media/D70O-4qWsAAz78V.png"/>
    <hyperlink ref="U205" r:id="rId170" display="https://pbs.twimg.com/media/D8Q9Qk3UEAAhirl.jpg"/>
    <hyperlink ref="U211" r:id="rId171" display="https://pbs.twimg.com/media/D8KL5yoXsAIAxZL.jpg"/>
    <hyperlink ref="U220" r:id="rId172" display="https://pbs.twimg.com/media/D8pb-3nUIAEGgip.jpg"/>
    <hyperlink ref="U240" r:id="rId173" display="https://pbs.twimg.com/media/D8vLXHuX4AEVsba.jpg"/>
    <hyperlink ref="U251" r:id="rId174" display="https://pbs.twimg.com/media/D5FdNwoX4AACAOO.jpg"/>
    <hyperlink ref="U252" r:id="rId175" display="https://pbs.twimg.com/ext_tw_video_thumb/1121780711990673408/pu/img/e0c4iKeCQfmzPPP8.jpg"/>
    <hyperlink ref="U253" r:id="rId176" display="https://pbs.twimg.com/media/D7kIA1iW0AAz5xb.jpg"/>
    <hyperlink ref="U254" r:id="rId177" display="https://pbs.twimg.com/media/D7kIrCHWwAEVSkP.jpg"/>
    <hyperlink ref="U255" r:id="rId178" display="https://pbs.twimg.com/media/D7kI3BhXsAAhgEL.jpg"/>
    <hyperlink ref="U256" r:id="rId179" display="https://pbs.twimg.com/media/D7kJK1nWwAEJJSJ.jpg"/>
    <hyperlink ref="U257" r:id="rId180" display="https://pbs.twimg.com/media/D7kJkTnW0AAGIdG.jpg"/>
    <hyperlink ref="U258" r:id="rId181" display="https://pbs.twimg.com/media/D7kJuZyXkAIPVo3.jpg"/>
    <hyperlink ref="U259" r:id="rId182" display="https://pbs.twimg.com/media/D7kKH3JW0AU_d5r.jpg"/>
    <hyperlink ref="U260" r:id="rId183" display="https://pbs.twimg.com/media/D7kKuXFXoAARh24.jpg"/>
    <hyperlink ref="U261" r:id="rId184" display="https://pbs.twimg.com/ext_tw_video_thumb/1132948848672956418/pu/img/EQVFY63iuMStKyji.jpg"/>
    <hyperlink ref="U262" r:id="rId185" display="https://pbs.twimg.com/media/D7kLPIWWwAAl1S1.jpg"/>
    <hyperlink ref="U263" r:id="rId186" display="https://pbs.twimg.com/media/D7kLlTuXkAU0zTh.jpg"/>
    <hyperlink ref="U264" r:id="rId187" display="https://pbs.twimg.com/media/D7kSMNyXsAAmyjJ.jpg"/>
    <hyperlink ref="U265" r:id="rId188" display="https://pbs.twimg.com/media/D7kSoANXoAEZ5z8.jpg"/>
    <hyperlink ref="U268" r:id="rId189" display="https://pbs.twimg.com/media/D8Tny4XUwAEchcJ.jpg"/>
    <hyperlink ref="U275" r:id="rId190" display="https://pbs.twimg.com/media/D8s-pMaXoAAJbEG.jpg"/>
    <hyperlink ref="U276" r:id="rId191" display="https://pbs.twimg.com/media/D8XxtPKXkAA5RXu.jpg"/>
    <hyperlink ref="U277" r:id="rId192" display="https://pbs.twimg.com/media/D9cZiWJXkAAZ1Ra.jpg"/>
    <hyperlink ref="U278" r:id="rId193" display="https://pbs.twimg.com/media/D9uZdBCWwAAy7Zz.jpg"/>
    <hyperlink ref="V3" r:id="rId194" display="https://pbs.twimg.com/media/D76gRsuWwAEbKt4.jpg"/>
    <hyperlink ref="V4" r:id="rId195" display="http://pbs.twimg.com/profile_images/1113495658831523840/HoGZJHWe_normal.jpg"/>
    <hyperlink ref="V5" r:id="rId196" display="https://pbs.twimg.com/media/D7vR9TiXoAYM4HM.jpg"/>
    <hyperlink ref="V6" r:id="rId197" display="http://pbs.twimg.com/profile_images/1133484647722225666/FsXR--nP_normal.jpg"/>
    <hyperlink ref="V7" r:id="rId198" display="http://pbs.twimg.com/profile_images/3325717793/2cb311831031ee08061c4e11a9abeabb_normal.jpeg"/>
    <hyperlink ref="V8" r:id="rId199" display="http://pbs.twimg.com/profile_images/1043113781016973313/aFcH7Q7d_normal.jpg"/>
    <hyperlink ref="V9" r:id="rId200" display="http://pbs.twimg.com/profile_images/676062734237216768/ifBvf6Ju_normal.jpg"/>
    <hyperlink ref="V10" r:id="rId201" display="http://pbs.twimg.com/profile_images/676062734237216768/ifBvf6Ju_normal.jpg"/>
    <hyperlink ref="V11" r:id="rId202" display="http://pbs.twimg.com/profile_images/1102069437044158465/DmyIp86x_normal.jpg"/>
    <hyperlink ref="V12" r:id="rId203" display="http://pbs.twimg.com/profile_images/1102069437044158465/DmyIp86x_normal.jpg"/>
    <hyperlink ref="V13" r:id="rId204" display="http://pbs.twimg.com/profile_images/1108929568910524417/hyjFg_HE_normal.png"/>
    <hyperlink ref="V14" r:id="rId205" display="http://pbs.twimg.com/profile_images/1071898182135750656/VPUUS-da_normal.jpg"/>
    <hyperlink ref="V15" r:id="rId206" display="http://pbs.twimg.com/profile_images/3588433064/a8d500ce8b528105c9962c1b4adf408d_normal.jpeg"/>
    <hyperlink ref="V16" r:id="rId207" display="http://pbs.twimg.com/profile_images/1118651123202711554/_finnLog_normal.jpg"/>
    <hyperlink ref="V17" r:id="rId208" display="https://pbs.twimg.com/media/D8Fl2RhWkAMcFJY.jpg"/>
    <hyperlink ref="V18" r:id="rId209" display="http://pbs.twimg.com/profile_images/1028030354001723392/CdsrmM6i_normal.jpg"/>
    <hyperlink ref="V19" r:id="rId210" display="http://pbs.twimg.com/profile_images/2482831662/mg7omcrl0u2mbso76fjh_normal.jpeg"/>
    <hyperlink ref="V20" r:id="rId211" display="http://pbs.twimg.com/profile_images/1140582060119199749/om3R6uQY_normal.png"/>
    <hyperlink ref="V21" r:id="rId212" display="http://pbs.twimg.com/profile_images/966077246464253953/MHxANugM_normal.jpg"/>
    <hyperlink ref="V22" r:id="rId213" display="http://pbs.twimg.com/profile_images/558054322726903808/g2BelW-G_normal.jpeg"/>
    <hyperlink ref="V23" r:id="rId214" display="http://pbs.twimg.com/profile_images/1108035346707763200/u78z4edw_normal.jpg"/>
    <hyperlink ref="V24" r:id="rId215" display="http://pbs.twimg.com/profile_images/1122600513994993666/NPfL84Md_normal.jpg"/>
    <hyperlink ref="V25" r:id="rId216" display="http://pbs.twimg.com/profile_images/926301378238205952/rQ93UDfz_normal.jpg"/>
    <hyperlink ref="V26" r:id="rId217" display="http://pbs.twimg.com/profile_images/1099682435233710081/ftCa5SNk_normal.jpg"/>
    <hyperlink ref="V27" r:id="rId218" display="http://pbs.twimg.com/profile_images/431861340614176768/A50KdBJX_normal.jpeg"/>
    <hyperlink ref="V28" r:id="rId219" display="http://pbs.twimg.com/profile_images/1112013081872396293/M4-ePv6w_normal.jpg"/>
    <hyperlink ref="V29" r:id="rId220" display="http://pbs.twimg.com/profile_images/1090091248105467910/GGJ3ZMrm_normal.jpg"/>
    <hyperlink ref="V30" r:id="rId221" display="http://pbs.twimg.com/profile_images/782931488778153984/b6Vekxzz_normal.jpg"/>
    <hyperlink ref="V31" r:id="rId222" display="http://pbs.twimg.com/profile_images/1136139926473453568/H4rK52Pc_normal.jpg"/>
    <hyperlink ref="V32" r:id="rId223" display="http://pbs.twimg.com/profile_images/1125333144121614336/TS0hchxH_normal.jpg"/>
    <hyperlink ref="V33" r:id="rId224" display="http://pbs.twimg.com/profile_images/1067488823389683712/TQjEWoeD_normal.jpg"/>
    <hyperlink ref="V34" r:id="rId225" display="http://pbs.twimg.com/profile_images/665529427498041348/SJQpfcEb_normal.jpg"/>
    <hyperlink ref="V35" r:id="rId226" display="http://pbs.twimg.com/profile_images/1128733158013394945/N8x0Bei7_normal.jpg"/>
    <hyperlink ref="V36" r:id="rId227" display="http://pbs.twimg.com/profile_images/1109512491988594688/NjPeZgPD_normal.jpg"/>
    <hyperlink ref="V37" r:id="rId228" display="http://abs.twimg.com/sticky/default_profile_images/default_profile_normal.png"/>
    <hyperlink ref="V38" r:id="rId229" display="http://pbs.twimg.com/profile_images/498935244117250048/ys75pcov_normal.jpeg"/>
    <hyperlink ref="V39" r:id="rId230" display="http://pbs.twimg.com/profile_images/1062427635404472322/ohEi3hbI_normal.png"/>
    <hyperlink ref="V40" r:id="rId231" display="http://pbs.twimg.com/profile_images/2173705988/2012-04-28_13-58-56_688_1__normal.jpg"/>
    <hyperlink ref="V41" r:id="rId232" display="http://pbs.twimg.com/profile_images/2173705988/2012-04-28_13-58-56_688_1__normal.jpg"/>
    <hyperlink ref="V42" r:id="rId233" display="http://pbs.twimg.com/profile_images/2173705988/2012-04-28_13-58-56_688_1__normal.jpg"/>
    <hyperlink ref="V43" r:id="rId234" display="http://pbs.twimg.com/profile_images/2173705988/2012-04-28_13-58-56_688_1__normal.jpg"/>
    <hyperlink ref="V44" r:id="rId235" display="http://pbs.twimg.com/profile_images/1082042793911074817/Zcfd7FVy_normal.jpg"/>
    <hyperlink ref="V45" r:id="rId236" display="https://pbs.twimg.com/media/D8cZqIWXsAAN7sT.png"/>
    <hyperlink ref="V46" r:id="rId237" display="http://pbs.twimg.com/profile_images/1080958313532133378/K0P0Yp5f_normal.jpg"/>
    <hyperlink ref="V47" r:id="rId238" display="http://pbs.twimg.com/profile_images/1092519455844896769/aZmBJYcC_normal.jpg"/>
    <hyperlink ref="V48" r:id="rId239" display="http://pbs.twimg.com/profile_images/1137613366745128960/S_4ZwTfx_normal.jpg"/>
    <hyperlink ref="V49" r:id="rId240" display="http://pbs.twimg.com/profile_images/1134678811285622785/zG_purS6_normal.jpg"/>
    <hyperlink ref="V50" r:id="rId241" display="http://pbs.twimg.com/profile_images/430171399760519170/lgOJZ1d3_normal.jpeg"/>
    <hyperlink ref="V51" r:id="rId242" display="http://pbs.twimg.com/profile_images/1069692795588349952/_FfPT1-n_normal.jpg"/>
    <hyperlink ref="V52" r:id="rId243" display="http://pbs.twimg.com/profile_images/727657945740263425/7vc-avWU_normal.jpg"/>
    <hyperlink ref="V53" r:id="rId244" display="https://pbs.twimg.com/media/D86MHT3VsAARSzv.jpg"/>
    <hyperlink ref="V54" r:id="rId245" display="http://pbs.twimg.com/profile_images/1092786664374706177/aqHN4bdn_normal.jpg"/>
    <hyperlink ref="V55" r:id="rId246" display="http://pbs.twimg.com/profile_images/1092786664374706177/aqHN4bdn_normal.jpg"/>
    <hyperlink ref="V56" r:id="rId247" display="http://pbs.twimg.com/profile_images/843312466280960000/lGHSSd0X_normal.jpg"/>
    <hyperlink ref="V57" r:id="rId248" display="http://pbs.twimg.com/profile_images/843312466280960000/lGHSSd0X_normal.jpg"/>
    <hyperlink ref="V58" r:id="rId249" display="http://pbs.twimg.com/profile_images/843312466280960000/lGHSSd0X_normal.jpg"/>
    <hyperlink ref="V59" r:id="rId250" display="http://pbs.twimg.com/profile_images/843312466280960000/lGHSSd0X_normal.jpg"/>
    <hyperlink ref="V60" r:id="rId251" display="http://pbs.twimg.com/profile_images/843312466280960000/lGHSSd0X_normal.jpg"/>
    <hyperlink ref="V61" r:id="rId252" display="http://pbs.twimg.com/profile_images/843312466280960000/lGHSSd0X_normal.jpg"/>
    <hyperlink ref="V62" r:id="rId253" display="http://pbs.twimg.com/profile_images/843312466280960000/lGHSSd0X_normal.jpg"/>
    <hyperlink ref="V63" r:id="rId254" display="http://pbs.twimg.com/profile_images/843312466280960000/lGHSSd0X_normal.jpg"/>
    <hyperlink ref="V64" r:id="rId255" display="http://pbs.twimg.com/profile_images/843312466280960000/lGHSSd0X_normal.jpg"/>
    <hyperlink ref="V65" r:id="rId256" display="http://pbs.twimg.com/profile_images/843312466280960000/lGHSSd0X_normal.jpg"/>
    <hyperlink ref="V66" r:id="rId257" display="http://pbs.twimg.com/profile_images/843312466280960000/lGHSSd0X_normal.jpg"/>
    <hyperlink ref="V67" r:id="rId258" display="http://pbs.twimg.com/profile_images/843312466280960000/lGHSSd0X_normal.jpg"/>
    <hyperlink ref="V68" r:id="rId259" display="http://pbs.twimg.com/profile_images/843312466280960000/lGHSSd0X_normal.jpg"/>
    <hyperlink ref="V69" r:id="rId260" display="http://pbs.twimg.com/profile_images/843312466280960000/lGHSSd0X_normal.jpg"/>
    <hyperlink ref="V70" r:id="rId261" display="http://pbs.twimg.com/profile_images/843312466280960000/lGHSSd0X_normal.jpg"/>
    <hyperlink ref="V71" r:id="rId262" display="http://pbs.twimg.com/profile_images/843312466280960000/lGHSSd0X_normal.jpg"/>
    <hyperlink ref="V72" r:id="rId263" display="http://pbs.twimg.com/profile_images/843312466280960000/lGHSSd0X_normal.jpg"/>
    <hyperlink ref="V73" r:id="rId264" display="https://pbs.twimg.com/media/D9H38z8XYAEeDkC.jpg"/>
    <hyperlink ref="V74" r:id="rId265" display="https://pbs.twimg.com/media/D6elJx_WsAAlQVq.jpg"/>
    <hyperlink ref="V75" r:id="rId266" display="https://pbs.twimg.com/media/D7w4Zk8WsAAuOiE.jpg"/>
    <hyperlink ref="V76" r:id="rId267" display="https://pbs.twimg.com/media/D7w5H4mW0AwL5IA.jpg"/>
    <hyperlink ref="V77" r:id="rId268" display="http://pbs.twimg.com/profile_images/1108400744191967233/DTqBl-kM_normal.png"/>
    <hyperlink ref="V78" r:id="rId269" display="https://pbs.twimg.com/media/D8LDSAMXUAA8jXi.jpg"/>
    <hyperlink ref="V79" r:id="rId270" display="https://pbs.twimg.com/media/D8QFcUsXYAI11zP.png"/>
    <hyperlink ref="V80" r:id="rId271" display="http://pbs.twimg.com/profile_images/1108400744191967233/DTqBl-kM_normal.png"/>
    <hyperlink ref="V81" r:id="rId272" display="http://pbs.twimg.com/profile_images/1108400744191967233/DTqBl-kM_normal.png"/>
    <hyperlink ref="V82" r:id="rId273" display="http://pbs.twimg.com/profile_images/1108400744191967233/DTqBl-kM_normal.png"/>
    <hyperlink ref="V83" r:id="rId274" display="http://pbs.twimg.com/profile_images/1108400744191967233/DTqBl-kM_normal.png"/>
    <hyperlink ref="V84" r:id="rId275" display="https://pbs.twimg.com/media/D9Cgg8RWkAY4-wN.jpg"/>
    <hyperlink ref="V85" r:id="rId276" display="http://pbs.twimg.com/profile_images/1108400744191967233/DTqBl-kM_normal.png"/>
    <hyperlink ref="V86" r:id="rId277" display="http://pbs.twimg.com/profile_images/908327820484501504/WvgTayLK_normal.jpg"/>
    <hyperlink ref="V87" r:id="rId278" display="http://pbs.twimg.com/profile_images/908327820484501504/WvgTayLK_normal.jpg"/>
    <hyperlink ref="V88" r:id="rId279" display="http://pbs.twimg.com/profile_images/908327820484501504/WvgTayLK_normal.jpg"/>
    <hyperlink ref="V89" r:id="rId280" display="http://pbs.twimg.com/profile_images/908327820484501504/WvgTayLK_normal.jpg"/>
    <hyperlink ref="V90" r:id="rId281" display="http://pbs.twimg.com/profile_images/908327820484501504/WvgTayLK_normal.jpg"/>
    <hyperlink ref="V91" r:id="rId282" display="http://pbs.twimg.com/profile_images/908327820484501504/WvgTayLK_normal.jpg"/>
    <hyperlink ref="V92" r:id="rId283" display="http://pbs.twimg.com/profile_images/908327820484501504/WvgTayLK_normal.jpg"/>
    <hyperlink ref="V93" r:id="rId284" display="http://pbs.twimg.com/profile_images/908327820484501504/WvgTayLK_normal.jpg"/>
    <hyperlink ref="V94" r:id="rId285" display="http://pbs.twimg.com/profile_images/908327820484501504/WvgTayLK_normal.jpg"/>
    <hyperlink ref="V95" r:id="rId286" display="http://pbs.twimg.com/profile_images/908327820484501504/WvgTayLK_normal.jpg"/>
    <hyperlink ref="V96" r:id="rId287" display="http://pbs.twimg.com/profile_images/908327820484501504/WvgTayLK_normal.jpg"/>
    <hyperlink ref="V97" r:id="rId288" display="http://pbs.twimg.com/profile_images/908327820484501504/WvgTayLK_normal.jpg"/>
    <hyperlink ref="V98" r:id="rId289" display="http://pbs.twimg.com/profile_images/908327820484501504/WvgTayLK_normal.jpg"/>
    <hyperlink ref="V99" r:id="rId290" display="http://pbs.twimg.com/profile_images/908327820484501504/WvgTayLK_normal.jpg"/>
    <hyperlink ref="V100" r:id="rId291" display="http://pbs.twimg.com/profile_images/908327820484501504/WvgTayLK_normal.jpg"/>
    <hyperlink ref="V101" r:id="rId292" display="http://pbs.twimg.com/profile_images/908327820484501504/WvgTayLK_normal.jpg"/>
    <hyperlink ref="V102" r:id="rId293" display="http://pbs.twimg.com/profile_images/908327820484501504/WvgTayLK_normal.jpg"/>
    <hyperlink ref="V103" r:id="rId294" display="http://pbs.twimg.com/profile_images/908327820484501504/WvgTayLK_normal.jpg"/>
    <hyperlink ref="V104" r:id="rId295" display="http://pbs.twimg.com/profile_images/908327820484501504/WvgTayLK_normal.jpg"/>
    <hyperlink ref="V105" r:id="rId296" display="http://pbs.twimg.com/profile_images/908327820484501504/WvgTayLK_normal.jpg"/>
    <hyperlink ref="V106" r:id="rId297" display="http://pbs.twimg.com/profile_images/908327820484501504/WvgTayLK_normal.jpg"/>
    <hyperlink ref="V107" r:id="rId298" display="http://pbs.twimg.com/profile_images/908327820484501504/WvgTayLK_normal.jpg"/>
    <hyperlink ref="V108" r:id="rId299" display="http://pbs.twimg.com/profile_images/908327820484501504/WvgTayLK_normal.jpg"/>
    <hyperlink ref="V109" r:id="rId300" display="http://pbs.twimg.com/profile_images/908327820484501504/WvgTayLK_normal.jpg"/>
    <hyperlink ref="V110" r:id="rId301" display="http://pbs.twimg.com/profile_images/1127433461306875904/jgj7icyC_normal.jpg"/>
    <hyperlink ref="V111" r:id="rId302" display="http://pbs.twimg.com/profile_images/793300428368654336/o0AieVw3_normal.jpg"/>
    <hyperlink ref="V112" r:id="rId303" display="https://pbs.twimg.com/media/D8JEXJIX4AAbJbS.jpg"/>
    <hyperlink ref="V113" r:id="rId304" display="https://pbs.twimg.com/media/D7vR9TiXoAYM4HM.jpg"/>
    <hyperlink ref="V114" r:id="rId305" display="https://pbs.twimg.com/ext_tw_video_thumb/1136143601187078144/pu/img/NkEGSzZpB6E4ZDf3.jpg"/>
    <hyperlink ref="V115" r:id="rId306" display="https://pbs.twimg.com/ext_tw_video_thumb/1136617524152471553/pu/img/PRAmH0NjFylYopL7.jpg"/>
    <hyperlink ref="V116" r:id="rId307" display="https://pbs.twimg.com/ext_tw_video_thumb/1137760950155694081/pu/img/lQDwavE6lLN8CIhW.jpg"/>
    <hyperlink ref="V117" r:id="rId308" display="https://pbs.twimg.com/media/D89YrvGW4AIqzdy.jpg"/>
    <hyperlink ref="V118" r:id="rId309" display="https://pbs.twimg.com/ext_tw_video_thumb/1140006393010884608/pu/img/swcM2m2wgd9K9w-Q.jpg"/>
    <hyperlink ref="V119" r:id="rId310" display="https://pbs.twimg.com/media/D9WR9hdW4AElUHk.jpg"/>
    <hyperlink ref="V120" r:id="rId311" display="https://pbs.twimg.com/ext_tw_video_thumb/1141382613799772161/pu/img/4NorFphbDep04Z67.jpg"/>
    <hyperlink ref="V121" r:id="rId312" display="http://pbs.twimg.com/profile_images/1030065129092722690/rH_poR4g_normal.jpg"/>
    <hyperlink ref="V122" r:id="rId313" display="http://pbs.twimg.com/profile_images/378800000252550034/e150e4afb19558f7c899a50be7d57797_normal.jpeg"/>
    <hyperlink ref="V123" r:id="rId314" display="http://pbs.twimg.com/profile_images/378800000252550034/e150e4afb19558f7c899a50be7d57797_normal.jpeg"/>
    <hyperlink ref="V124" r:id="rId315" display="http://pbs.twimg.com/profile_images/378800000252550034/e150e4afb19558f7c899a50be7d57797_normal.jpeg"/>
    <hyperlink ref="V125" r:id="rId316" display="http://pbs.twimg.com/profile_images/793498273403199488/OoFtxree_normal.jpg"/>
    <hyperlink ref="V126" r:id="rId317" display="http://pbs.twimg.com/profile_images/793498273403199488/OoFtxree_normal.jpg"/>
    <hyperlink ref="V127" r:id="rId318" display="http://pbs.twimg.com/profile_images/1132049204086476801/PymMSsLb_normal.jpg"/>
    <hyperlink ref="V128" r:id="rId319" display="http://pbs.twimg.com/profile_images/1132049204086476801/PymMSsLb_normal.jpg"/>
    <hyperlink ref="V129" r:id="rId320" display="http://pbs.twimg.com/profile_images/793498273403199488/OoFtxree_normal.jpg"/>
    <hyperlink ref="V130" r:id="rId321" display="http://pbs.twimg.com/profile_images/1019268912238637056/ZvCRqDMw_normal.jpg"/>
    <hyperlink ref="V131" r:id="rId322" display="http://pbs.twimg.com/profile_images/793498273403199488/OoFtxree_normal.jpg"/>
    <hyperlink ref="V132" r:id="rId323" display="http://pbs.twimg.com/profile_images/1078405649996963846/UdlS5bIo_normal.jpg"/>
    <hyperlink ref="V133" r:id="rId324" display="http://pbs.twimg.com/profile_images/793498273403199488/OoFtxree_normal.jpg"/>
    <hyperlink ref="V134" r:id="rId325" display="http://pbs.twimg.com/profile_images/793498273403199488/OoFtxree_normal.jpg"/>
    <hyperlink ref="V135" r:id="rId326" display="http://pbs.twimg.com/profile_images/793498273403199488/OoFtxree_normal.jpg"/>
    <hyperlink ref="V136" r:id="rId327" display="http://pbs.twimg.com/profile_images/793498273403199488/OoFtxree_normal.jpg"/>
    <hyperlink ref="V137" r:id="rId328" display="http://pbs.twimg.com/profile_images/793498273403199488/OoFtxree_normal.jpg"/>
    <hyperlink ref="V138" r:id="rId329" display="http://pbs.twimg.com/profile_images/793498273403199488/OoFtxree_normal.jpg"/>
    <hyperlink ref="V139" r:id="rId330" display="http://pbs.twimg.com/profile_images/727657945740263425/7vc-avWU_normal.jpg"/>
    <hyperlink ref="V140" r:id="rId331" display="http://pbs.twimg.com/profile_images/727657945740263425/7vc-avWU_normal.jpg"/>
    <hyperlink ref="V141" r:id="rId332" display="http://pbs.twimg.com/profile_images/727657945740263425/7vc-avWU_normal.jpg"/>
    <hyperlink ref="V142" r:id="rId333" display="http://pbs.twimg.com/profile_images/727657945740263425/7vc-avWU_normal.jpg"/>
    <hyperlink ref="V143" r:id="rId334" display="http://pbs.twimg.com/profile_images/727657945740263425/7vc-avWU_normal.jpg"/>
    <hyperlink ref="V144" r:id="rId335" display="http://pbs.twimg.com/profile_images/727657945740263425/7vc-avWU_normal.jpg"/>
    <hyperlink ref="V145" r:id="rId336" display="http://pbs.twimg.com/profile_images/727657945740263425/7vc-avWU_normal.jpg"/>
    <hyperlink ref="V146" r:id="rId337" display="http://pbs.twimg.com/profile_images/727657945740263425/7vc-avWU_normal.jpg"/>
    <hyperlink ref="V147" r:id="rId338" display="http://pbs.twimg.com/profile_images/727657945740263425/7vc-avWU_normal.jpg"/>
    <hyperlink ref="V148" r:id="rId339" display="http://pbs.twimg.com/profile_images/727657945740263425/7vc-avWU_normal.jpg"/>
    <hyperlink ref="V149" r:id="rId340" display="http://pbs.twimg.com/profile_images/727657945740263425/7vc-avWU_normal.jpg"/>
    <hyperlink ref="V150" r:id="rId341" display="http://pbs.twimg.com/profile_images/793498273403199488/OoFtxree_normal.jpg"/>
    <hyperlink ref="V151" r:id="rId342" display="https://pbs.twimg.com/tweet_video_thumb/D70_pXVXoAAhViH.jpg"/>
    <hyperlink ref="V152" r:id="rId343" display="http://pbs.twimg.com/profile_images/1600285497/SDIM2073fuzzy2_normal.png"/>
    <hyperlink ref="V153" r:id="rId344" display="http://pbs.twimg.com/profile_images/793498273403199488/OoFtxree_normal.jpg"/>
    <hyperlink ref="V154" r:id="rId345" display="http://pbs.twimg.com/profile_images/793498273403199488/OoFtxree_normal.jpg"/>
    <hyperlink ref="V155" r:id="rId346" display="http://pbs.twimg.com/profile_images/1119294281410281473/6u6LtBd6_normal.png"/>
    <hyperlink ref="V156" r:id="rId347" display="http://pbs.twimg.com/profile_images/793498273403199488/OoFtxree_normal.jpg"/>
    <hyperlink ref="V157" r:id="rId348" display="http://pbs.twimg.com/profile_images/1129118683022921741/O4y72ZOT_normal.png"/>
    <hyperlink ref="V158" r:id="rId349" display="http://pbs.twimg.com/profile_images/793498273403199488/OoFtxree_normal.jpg"/>
    <hyperlink ref="V159" r:id="rId350" display="http://pbs.twimg.com/profile_images/1043929965971075072/JzNWxVl7_normal.jpg"/>
    <hyperlink ref="V160" r:id="rId351" display="http://pbs.twimg.com/profile_images/1043929965971075072/JzNWxVl7_normal.jpg"/>
    <hyperlink ref="V161" r:id="rId352" display="http://pbs.twimg.com/profile_images/793498273403199488/OoFtxree_normal.jpg"/>
    <hyperlink ref="V162" r:id="rId353" display="https://pbs.twimg.com/tweet_video_thumb/D75batpWwAELXTe.jpg"/>
    <hyperlink ref="V163" r:id="rId354" display="http://pbs.twimg.com/profile_images/946074422192066560/gbEcD8bS_normal.jpg"/>
    <hyperlink ref="V164" r:id="rId355" display="http://pbs.twimg.com/profile_images/793498273403199488/OoFtxree_normal.jpg"/>
    <hyperlink ref="V165" r:id="rId356" display="https://pbs.twimg.com/media/D75fdClU8AEYsDI.jpg"/>
    <hyperlink ref="V166" r:id="rId357" display="http://pbs.twimg.com/profile_images/793498273403199488/OoFtxree_normal.jpg"/>
    <hyperlink ref="V167" r:id="rId358" display="http://pbs.twimg.com/profile_images/793498273403199488/OoFtxree_normal.jpg"/>
    <hyperlink ref="V168" r:id="rId359" display="http://abs.twimg.com/sticky/default_profile_images/default_profile_normal.png"/>
    <hyperlink ref="V169" r:id="rId360" display="http://pbs.twimg.com/profile_images/793498273403199488/OoFtxree_normal.jpg"/>
    <hyperlink ref="V170" r:id="rId361" display="http://pbs.twimg.com/profile_images/793498273403199488/OoFtxree_normal.jpg"/>
    <hyperlink ref="V171" r:id="rId362" display="http://pbs.twimg.com/profile_images/946074422192066560/gbEcD8bS_normal.jpg"/>
    <hyperlink ref="V172" r:id="rId363" display="http://pbs.twimg.com/profile_images/793498273403199488/OoFtxree_normal.jpg"/>
    <hyperlink ref="V173" r:id="rId364" display="http://pbs.twimg.com/profile_images/793498273403199488/OoFtxree_normal.jpg"/>
    <hyperlink ref="V174" r:id="rId365" display="http://pbs.twimg.com/profile_images/793498273403199488/OoFtxree_normal.jpg"/>
    <hyperlink ref="V175" r:id="rId366" display="http://pbs.twimg.com/profile_images/793498273403199488/OoFtxree_normal.jpg"/>
    <hyperlink ref="V176" r:id="rId367" display="http://pbs.twimg.com/profile_images/793498273403199488/OoFtxree_normal.jpg"/>
    <hyperlink ref="V177" r:id="rId368" display="https://pbs.twimg.com/tweet_video_thumb/D76fg95W4AEb7oH.jpg"/>
    <hyperlink ref="V178" r:id="rId369" display="https://pbs.twimg.com/media/D724w3WWsAACvPa.jpg"/>
    <hyperlink ref="V179" r:id="rId370" display="http://pbs.twimg.com/profile_images/793498273403199488/OoFtxree_normal.jpg"/>
    <hyperlink ref="V180" r:id="rId371" display="https://pbs.twimg.com/media/D76nottXYAUNC1x.jpg"/>
    <hyperlink ref="V181" r:id="rId372" display="http://pbs.twimg.com/profile_images/793498273403199488/OoFtxree_normal.jpg"/>
    <hyperlink ref="V182" r:id="rId373" display="https://pbs.twimg.com/media/D704DWlWwAA7739.jpg"/>
    <hyperlink ref="V183" r:id="rId374" display="http://pbs.twimg.com/profile_images/793498273403199488/OoFtxree_normal.jpg"/>
    <hyperlink ref="V184" r:id="rId375" display="http://pbs.twimg.com/profile_images/793498273403199488/OoFtxree_normal.jpg"/>
    <hyperlink ref="V185" r:id="rId376" display="https://pbs.twimg.com/media/D75kFdKXoAAGY5q.jpg"/>
    <hyperlink ref="V186" r:id="rId377" display="https://pbs.twimg.com/media/D75kFdKXoAAGY5q.jpg"/>
    <hyperlink ref="V187" r:id="rId378" display="http://pbs.twimg.com/profile_images/793498273403199488/OoFtxree_normal.jpg"/>
    <hyperlink ref="V188" r:id="rId379" display="http://pbs.twimg.com/profile_images/793498273403199488/OoFtxree_normal.jpg"/>
    <hyperlink ref="V189" r:id="rId380" display="http://pbs.twimg.com/profile_images/793498273403199488/OoFtxree_normal.jpg"/>
    <hyperlink ref="V190" r:id="rId381" display="http://pbs.twimg.com/profile_images/1140400849098825731/Q80NqNJY_normal.png"/>
    <hyperlink ref="V191" r:id="rId382" display="http://pbs.twimg.com/profile_images/1140400849098825731/Q80NqNJY_normal.png"/>
    <hyperlink ref="V192" r:id="rId383" display="http://pbs.twimg.com/profile_images/793498273403199488/OoFtxree_normal.jpg"/>
    <hyperlink ref="V193" r:id="rId384" display="https://pbs.twimg.com/media/D7u_WFJWkAEjGjK.png"/>
    <hyperlink ref="V194" r:id="rId385" display="https://pbs.twimg.com/media/D70QpaIW4AQD-Wv.png"/>
    <hyperlink ref="V195" r:id="rId386" display="https://pbs.twimg.com/media/D70Jw9RW4AA0hec.png"/>
    <hyperlink ref="V196" r:id="rId387" display="https://pbs.twimg.com/media/D70O-4qWsAAz78V.png"/>
    <hyperlink ref="V197" r:id="rId388" display="https://pbs.twimg.com/media/D75WQbZWkAAXMbz.png"/>
    <hyperlink ref="V198" r:id="rId389" display="https://pbs.twimg.com/media/D8Iwn18WkAA2Q2z.png"/>
    <hyperlink ref="V199" r:id="rId390" display="http://pbs.twimg.com/profile_images/793498273403199488/OoFtxree_normal.jpg"/>
    <hyperlink ref="V200" r:id="rId391" display="http://pbs.twimg.com/profile_images/793498273403199488/OoFtxree_normal.jpg"/>
    <hyperlink ref="V201" r:id="rId392" display="http://pbs.twimg.com/profile_images/793498273403199488/OoFtxree_normal.jpg"/>
    <hyperlink ref="V202" r:id="rId393" display="https://pbs.twimg.com/media/D70O-4qWsAAz78V.png"/>
    <hyperlink ref="V203" r:id="rId394" display="http://pbs.twimg.com/profile_images/793498273403199488/OoFtxree_normal.jpg"/>
    <hyperlink ref="V204" r:id="rId395" display="http://pbs.twimg.com/profile_images/793498273403199488/OoFtxree_normal.jpg"/>
    <hyperlink ref="V205" r:id="rId396" display="https://pbs.twimg.com/media/D8Q9Qk3UEAAhirl.jpg"/>
    <hyperlink ref="V206" r:id="rId397" display="http://pbs.twimg.com/profile_images/793498273403199488/OoFtxree_normal.jpg"/>
    <hyperlink ref="V207" r:id="rId398" display="http://pbs.twimg.com/profile_images/793498273403199488/OoFtxree_normal.jpg"/>
    <hyperlink ref="V208" r:id="rId399" display="http://pbs.twimg.com/profile_images/1113842429784932354/OerMamLy_normal.jpg"/>
    <hyperlink ref="V209" r:id="rId400" display="http://pbs.twimg.com/profile_images/793498273403199488/OoFtxree_normal.jpg"/>
    <hyperlink ref="V210" r:id="rId401" display="http://pbs.twimg.com/profile_images/793498273403199488/OoFtxree_normal.jpg"/>
    <hyperlink ref="V211" r:id="rId402" display="https://pbs.twimg.com/media/D8KL5yoXsAIAxZL.jpg"/>
    <hyperlink ref="V212" r:id="rId403" display="http://pbs.twimg.com/profile_images/793498273403199488/OoFtxree_normal.jpg"/>
    <hyperlink ref="V213" r:id="rId404" display="http://pbs.twimg.com/profile_images/901170317749571585/wdLRMqgZ_normal.jpg"/>
    <hyperlink ref="V214" r:id="rId405" display="http://pbs.twimg.com/profile_images/793498273403199488/OoFtxree_normal.jpg"/>
    <hyperlink ref="V215" r:id="rId406" display="http://pbs.twimg.com/profile_images/793498273403199488/OoFtxree_normal.jpg"/>
    <hyperlink ref="V216" r:id="rId407" display="http://pbs.twimg.com/profile_images/889113257734230016/sUqQEIoN_normal.jpg"/>
    <hyperlink ref="V217" r:id="rId408" display="http://pbs.twimg.com/profile_images/793498273403199488/OoFtxree_normal.jpg"/>
    <hyperlink ref="V218" r:id="rId409" display="http://pbs.twimg.com/profile_images/1109480390740377600/0xX508Nw_normal.jpg"/>
    <hyperlink ref="V219" r:id="rId410" display="http://pbs.twimg.com/profile_images/793498273403199488/OoFtxree_normal.jpg"/>
    <hyperlink ref="V220" r:id="rId411" display="https://pbs.twimg.com/media/D8pb-3nUIAEGgip.jpg"/>
    <hyperlink ref="V221" r:id="rId412" display="http://pbs.twimg.com/profile_images/1084920961361600512/XEq12JCQ_normal.jpg"/>
    <hyperlink ref="V222" r:id="rId413" display="http://pbs.twimg.com/profile_images/793498273403199488/OoFtxree_normal.jpg"/>
    <hyperlink ref="V223" r:id="rId414" display="http://pbs.twimg.com/profile_images/793498273403199488/OoFtxree_normal.jpg"/>
    <hyperlink ref="V224" r:id="rId415" display="http://pbs.twimg.com/profile_images/1618053519/24af04a0-4f77-4d85-b5b6-c9002de8930b_normal.png"/>
    <hyperlink ref="V225" r:id="rId416" display="http://pbs.twimg.com/profile_images/793498273403199488/OoFtxree_normal.jpg"/>
    <hyperlink ref="V226" r:id="rId417" display="http://pbs.twimg.com/profile_images/793498273403199488/OoFtxree_normal.jpg"/>
    <hyperlink ref="V227" r:id="rId418" display="http://pbs.twimg.com/profile_images/996881289876787210/LnAshaWP_normal.jpg"/>
    <hyperlink ref="V228" r:id="rId419" display="http://pbs.twimg.com/profile_images/793498273403199488/OoFtxree_normal.jpg"/>
    <hyperlink ref="V229" r:id="rId420" display="http://pbs.twimg.com/profile_images/793498273403199488/OoFtxree_normal.jpg"/>
    <hyperlink ref="V230" r:id="rId421" display="http://pbs.twimg.com/profile_images/378800000739460035/caecda512bd9e4cda723efea42a480c8_normal.jpeg"/>
    <hyperlink ref="V231" r:id="rId422" display="http://pbs.twimg.com/profile_images/793498273403199488/OoFtxree_normal.jpg"/>
    <hyperlink ref="V232" r:id="rId423" display="http://pbs.twimg.com/profile_images/793498273403199488/OoFtxree_normal.jpg"/>
    <hyperlink ref="V233" r:id="rId424" display="http://pbs.twimg.com/profile_images/793498273403199488/OoFtxree_normal.jpg"/>
    <hyperlink ref="V234" r:id="rId425" display="http://pbs.twimg.com/profile_images/502107091603976192/K3Kpwasd_normal.jpeg"/>
    <hyperlink ref="V235" r:id="rId426" display="http://pbs.twimg.com/profile_images/502107091603976192/K3Kpwasd_normal.jpeg"/>
    <hyperlink ref="V236" r:id="rId427" display="http://pbs.twimg.com/profile_images/502107091603976192/K3Kpwasd_normal.jpeg"/>
    <hyperlink ref="V237" r:id="rId428" display="http://pbs.twimg.com/profile_images/793498273403199488/OoFtxree_normal.jpg"/>
    <hyperlink ref="V238" r:id="rId429" display="http://pbs.twimg.com/profile_images/793498273403199488/OoFtxree_normal.jpg"/>
    <hyperlink ref="V239" r:id="rId430" display="http://pbs.twimg.com/profile_images/793498273403199488/OoFtxree_normal.jpg"/>
    <hyperlink ref="V240" r:id="rId431" display="https://pbs.twimg.com/media/D8vLXHuX4AEVsba.jpg"/>
    <hyperlink ref="V241" r:id="rId432" display="http://pbs.twimg.com/profile_images/793498273403199488/OoFtxree_normal.jpg"/>
    <hyperlink ref="V242" r:id="rId433" display="http://pbs.twimg.com/profile_images/793498273403199488/OoFtxree_normal.jpg"/>
    <hyperlink ref="V243" r:id="rId434" display="http://pbs.twimg.com/profile_images/793498273403199488/OoFtxree_normal.jpg"/>
    <hyperlink ref="V244" r:id="rId435" display="http://pbs.twimg.com/profile_images/793498273403199488/OoFtxree_normal.jpg"/>
    <hyperlink ref="V245" r:id="rId436" display="http://pbs.twimg.com/profile_images/378800000252550034/e150e4afb19558f7c899a50be7d57797_normal.jpeg"/>
    <hyperlink ref="V246" r:id="rId437" display="http://pbs.twimg.com/profile_images/378800000252550034/e150e4afb19558f7c899a50be7d57797_normal.jpeg"/>
    <hyperlink ref="V247" r:id="rId438" display="http://pbs.twimg.com/profile_images/793498273403199488/OoFtxree_normal.jpg"/>
    <hyperlink ref="V248" r:id="rId439" display="http://pbs.twimg.com/profile_images/793498273403199488/OoFtxree_normal.jpg"/>
    <hyperlink ref="V249" r:id="rId440" display="http://pbs.twimg.com/profile_images/793498273403199488/OoFtxree_normal.jpg"/>
    <hyperlink ref="V250" r:id="rId441" display="http://pbs.twimg.com/profile_images/793498273403199488/OoFtxree_normal.jpg"/>
    <hyperlink ref="V251" r:id="rId442" display="https://pbs.twimg.com/media/D5FdNwoX4AACAOO.jpg"/>
    <hyperlink ref="V252" r:id="rId443" display="https://pbs.twimg.com/ext_tw_video_thumb/1121780711990673408/pu/img/e0c4iKeCQfmzPPP8.jpg"/>
    <hyperlink ref="V253" r:id="rId444" display="https://pbs.twimg.com/media/D7kIA1iW0AAz5xb.jpg"/>
    <hyperlink ref="V254" r:id="rId445" display="https://pbs.twimg.com/media/D7kIrCHWwAEVSkP.jpg"/>
    <hyperlink ref="V255" r:id="rId446" display="https://pbs.twimg.com/media/D7kI3BhXsAAhgEL.jpg"/>
    <hyperlink ref="V256" r:id="rId447" display="https://pbs.twimg.com/media/D7kJK1nWwAEJJSJ.jpg"/>
    <hyperlink ref="V257" r:id="rId448" display="https://pbs.twimg.com/media/D7kJkTnW0AAGIdG.jpg"/>
    <hyperlink ref="V258" r:id="rId449" display="https://pbs.twimg.com/media/D7kJuZyXkAIPVo3.jpg"/>
    <hyperlink ref="V259" r:id="rId450" display="https://pbs.twimg.com/media/D7kKH3JW0AU_d5r.jpg"/>
    <hyperlink ref="V260" r:id="rId451" display="https://pbs.twimg.com/media/D7kKuXFXoAARh24.jpg"/>
    <hyperlink ref="V261" r:id="rId452" display="https://pbs.twimg.com/ext_tw_video_thumb/1132948848672956418/pu/img/EQVFY63iuMStKyji.jpg"/>
    <hyperlink ref="V262" r:id="rId453" display="https://pbs.twimg.com/media/D7kLPIWWwAAl1S1.jpg"/>
    <hyperlink ref="V263" r:id="rId454" display="https://pbs.twimg.com/media/D7kLlTuXkAU0zTh.jpg"/>
    <hyperlink ref="V264" r:id="rId455" display="https://pbs.twimg.com/media/D7kSMNyXsAAmyjJ.jpg"/>
    <hyperlink ref="V265" r:id="rId456" display="https://pbs.twimg.com/media/D7kSoANXoAEZ5z8.jpg"/>
    <hyperlink ref="V266" r:id="rId457" display="http://pbs.twimg.com/profile_images/1129293338002247680/e7IOJlpO_normal.jpg"/>
    <hyperlink ref="V267" r:id="rId458" display="http://pbs.twimg.com/profile_images/2173705988/2012-04-28_13-58-56_688_1__normal.jpg"/>
    <hyperlink ref="V268" r:id="rId459" display="https://pbs.twimg.com/media/D8Tny4XUwAEchcJ.jpg"/>
    <hyperlink ref="V269" r:id="rId460" display="http://pbs.twimg.com/profile_images/2173705988/2012-04-28_13-58-56_688_1__normal.jpg"/>
    <hyperlink ref="V270" r:id="rId461" display="http://pbs.twimg.com/profile_images/2173705988/2012-04-28_13-58-56_688_1__normal.jpg"/>
    <hyperlink ref="V271" r:id="rId462" display="http://pbs.twimg.com/profile_images/793498273403199488/OoFtxree_normal.jpg"/>
    <hyperlink ref="V272" r:id="rId463" display="http://pbs.twimg.com/profile_images/793498273403199488/OoFtxree_normal.jpg"/>
    <hyperlink ref="V273" r:id="rId464" display="http://pbs.twimg.com/profile_images/449530728141684737/rWeG8oOH_normal.png"/>
    <hyperlink ref="V274" r:id="rId465" display="http://pbs.twimg.com/profile_images/793498273403199488/OoFtxree_normal.jpg"/>
    <hyperlink ref="V275" r:id="rId466" display="https://pbs.twimg.com/media/D8s-pMaXoAAJbEG.jpg"/>
    <hyperlink ref="V276" r:id="rId467" display="https://pbs.twimg.com/media/D8XxtPKXkAA5RXu.jpg"/>
    <hyperlink ref="V277" r:id="rId468" display="https://pbs.twimg.com/media/D9cZiWJXkAAZ1Ra.jpg"/>
    <hyperlink ref="V278" r:id="rId469" display="https://pbs.twimg.com/media/D9uZdBCWwAAy7Zz.jpg"/>
    <hyperlink ref="X3" r:id="rId470" display="https://twitter.com/#!/jdrfresearch/status/1134520384122961921"/>
    <hyperlink ref="X4" r:id="rId471" display="https://twitter.com/#!/gingervieira/status/1135535881069170689"/>
    <hyperlink ref="X5" r:id="rId472" display="https://twitter.com/#!/hemadurrehman/status/1133765451698323456"/>
    <hyperlink ref="X6" r:id="rId473" display="https://twitter.com/#!/claire_cropper/status/1133922601661861890"/>
    <hyperlink ref="X7" r:id="rId474" display="https://twitter.com/#!/jafazzone/status/1134089933390589954"/>
    <hyperlink ref="X8" r:id="rId475" display="https://twitter.com/#!/plowboytrading/status/1134562339292950528"/>
    <hyperlink ref="X9" r:id="rId476" display="https://twitter.com/#!/palaceian/status/1134621250054000645"/>
    <hyperlink ref="X10" r:id="rId477" display="https://twitter.com/#!/palaceian/status/1134630378885353473"/>
    <hyperlink ref="X11" r:id="rId478" display="https://twitter.com/#!/portfare/status/1134930802674937856"/>
    <hyperlink ref="X12" r:id="rId479" display="https://twitter.com/#!/portfare/status/1134991308571979776"/>
    <hyperlink ref="X13" r:id="rId480" display="https://twitter.com/#!/alejaddamo/status/1135009503311798272"/>
    <hyperlink ref="X14" r:id="rId481" display="https://twitter.com/#!/ronicolet/status/1135024764576305152"/>
    <hyperlink ref="X15" r:id="rId482" display="https://twitter.com/#!/mmarotis/status/1135271939117899777"/>
    <hyperlink ref="X16" r:id="rId483" display="https://twitter.com/#!/moniquegaitan/status/1135272223399391234"/>
    <hyperlink ref="X17" r:id="rId484" display="https://twitter.com/#!/estherrobotham/status/1135300579683643395"/>
    <hyperlink ref="X18" r:id="rId485" display="https://twitter.com/#!/lilidebeni/status/1135310534499328000"/>
    <hyperlink ref="X19" r:id="rId486" display="https://twitter.com/#!/aivliscuca/status/1135311749341745153"/>
    <hyperlink ref="X20" r:id="rId487" display="https://twitter.com/#!/gastonmarraok/status/1135322595224674308"/>
    <hyperlink ref="X21" r:id="rId488" display="https://twitter.com/#!/monica_b123/status/1135322789592870916"/>
    <hyperlink ref="X22" r:id="rId489" display="https://twitter.com/#!/kdvin/status/1135323071404003332"/>
    <hyperlink ref="X23" r:id="rId490" display="https://twitter.com/#!/graciela266/status/1135323893453996032"/>
    <hyperlink ref="X24" r:id="rId491" display="https://twitter.com/#!/lvarangot/status/1135364633726992386"/>
    <hyperlink ref="X25" r:id="rId492" display="https://twitter.com/#!/myribeatriz/status/1135365066017128448"/>
    <hyperlink ref="X26" r:id="rId493" display="https://twitter.com/#!/maredondos72/status/1135367972279767041"/>
    <hyperlink ref="X27" r:id="rId494" display="https://twitter.com/#!/xeneixexxx/status/1135504343497609221"/>
    <hyperlink ref="X28" r:id="rId495" display="https://twitter.com/#!/exitosaabogada/status/1135550580850593793"/>
    <hyperlink ref="X29" r:id="rId496" display="https://twitter.com/#!/rodoteescribe/status/1135558036330831872"/>
    <hyperlink ref="X30" r:id="rId497" display="https://twitter.com/#!/caovaequipos/status/1136009761516924929"/>
    <hyperlink ref="X31" r:id="rId498" display="https://twitter.com/#!/oar6lsee0alzk4t/status/1136169797136334849"/>
    <hyperlink ref="X32" r:id="rId499" display="https://twitter.com/#!/semarroy72/status/1136336005814988801"/>
    <hyperlink ref="X33" r:id="rId500" display="https://twitter.com/#!/helvelyn1960/status/1136338172542160897"/>
    <hyperlink ref="X34" r:id="rId501" display="https://twitter.com/#!/katybowers87/status/1136338626311274496"/>
    <hyperlink ref="X35" r:id="rId502" display="https://twitter.com/#!/tillybather/status/1136345053385940992"/>
    <hyperlink ref="X36" r:id="rId503" display="https://twitter.com/#!/iammrswild/status/1136345161640947713"/>
    <hyperlink ref="X37" r:id="rId504" display="https://twitter.com/#!/wilby71/status/1136379130256269313"/>
    <hyperlink ref="X38" r:id="rId505" display="https://twitter.com/#!/lesleydmwest/status/1136382012703612930"/>
    <hyperlink ref="X39" r:id="rId506" display="https://twitter.com/#!/diabetes_leeds/status/1136537647978098688"/>
    <hyperlink ref="X40" r:id="rId507" display="https://twitter.com/#!/steelhoof/status/1136651407619006466"/>
    <hyperlink ref="X41" r:id="rId508" display="https://twitter.com/#!/steelhoof/status/1136456918560415745"/>
    <hyperlink ref="X42" r:id="rId509" display="https://twitter.com/#!/steelhoof/status/1136622420075302912"/>
    <hyperlink ref="X43" r:id="rId510" display="https://twitter.com/#!/steelhoof/status/1136671752442875905"/>
    <hyperlink ref="X44" r:id="rId511" display="https://twitter.com/#!/omissyangel/status/1136870338766225415"/>
    <hyperlink ref="X45" r:id="rId512" display="https://twitter.com/#!/diabetesforo/status/1136905644626366464"/>
    <hyperlink ref="X46" r:id="rId513" display="https://twitter.com/#!/jamerz1826/status/1136982538222755840"/>
    <hyperlink ref="X47" r:id="rId514" display="https://twitter.com/#!/mum_type/status/1137273293483008000"/>
    <hyperlink ref="X48" r:id="rId515" display="https://twitter.com/#!/moyaelgueta/status/1137752047766450176"/>
    <hyperlink ref="X49" r:id="rId516" display="https://twitter.com/#!/stuffbydelle/status/1138225993536200704"/>
    <hyperlink ref="X50" r:id="rId517" display="https://twitter.com/#!/abhinshah/status/1138490015594483714"/>
    <hyperlink ref="X51" r:id="rId518" display="https://twitter.com/#!/juntos_salud/status/1138840067395350529"/>
    <hyperlink ref="X52" r:id="rId519" display="https://twitter.com/#!/t1djohnny/status/1133805901230596099"/>
    <hyperlink ref="X53" r:id="rId520" display="https://twitter.com/#!/gogobli/status/1139002009464365061"/>
    <hyperlink ref="X54" r:id="rId521" display="https://twitter.com/#!/organiclemon/status/1139116062295953408"/>
    <hyperlink ref="X55" r:id="rId522" display="https://twitter.com/#!/organiclemon/status/1139151284068585474"/>
    <hyperlink ref="X56" r:id="rId523" display="https://twitter.com/#!/sweetpeagifts/status/1133910297025138690"/>
    <hyperlink ref="X57" r:id="rId524" display="https://twitter.com/#!/sweetpeagifts/status/1133910356676481025"/>
    <hyperlink ref="X58" r:id="rId525" display="https://twitter.com/#!/sweetpeagifts/status/1134536223727521794"/>
    <hyperlink ref="X59" r:id="rId526" display="https://twitter.com/#!/sweetpeagifts/status/1134629330598998016"/>
    <hyperlink ref="X60" r:id="rId527" display="https://twitter.com/#!/sweetpeagifts/status/1134846040467791872"/>
    <hyperlink ref="X61" r:id="rId528" display="https://twitter.com/#!/sweetpeagifts/status/1134861204470607872"/>
    <hyperlink ref="X62" r:id="rId529" display="https://twitter.com/#!/sweetpeagifts/status/1135221303349321728"/>
    <hyperlink ref="X63" r:id="rId530" display="https://twitter.com/#!/sweetpeagifts/status/1135616483088904193"/>
    <hyperlink ref="X64" r:id="rId531" display="https://twitter.com/#!/sweetpeagifts/status/1135988772624117762"/>
    <hyperlink ref="X65" r:id="rId532" display="https://twitter.com/#!/sweetpeagifts/status/1136438930025451521"/>
    <hyperlink ref="X66" r:id="rId533" display="https://twitter.com/#!/sweetpeagifts/status/1137764693249069056"/>
    <hyperlink ref="X67" r:id="rId534" display="https://twitter.com/#!/sweetpeagifts/status/1137766920390926336"/>
    <hyperlink ref="X68" r:id="rId535" display="https://twitter.com/#!/sweetpeagifts/status/1138403155899801605"/>
    <hyperlink ref="X69" r:id="rId536" display="https://twitter.com/#!/sweetpeagifts/status/1138531233007374342"/>
    <hyperlink ref="X70" r:id="rId537" display="https://twitter.com/#!/sweetpeagifts/status/1138531654698446850"/>
    <hyperlink ref="X71" r:id="rId538" display="https://twitter.com/#!/sweetpeagifts/status/1138589533409284097"/>
    <hyperlink ref="X72" r:id="rId539" display="https://twitter.com/#!/sweetpeagifts/status/1139197433232220160"/>
    <hyperlink ref="X73" r:id="rId540" display="https://twitter.com/#!/shafiq_ahmed/status/1139964811352166402"/>
    <hyperlink ref="X74" r:id="rId541" display="https://twitter.com/#!/accuchekchile/status/1128283821978279939"/>
    <hyperlink ref="X75" r:id="rId542" display="https://twitter.com/#!/accuchekchile/status/1134172625716928513"/>
    <hyperlink ref="X76" r:id="rId543" display="https://twitter.com/#!/accuchekchile/status/1134444421091606528"/>
    <hyperlink ref="X77" r:id="rId544" display="https://twitter.com/#!/accuchekchile/status/1135531582725459969"/>
    <hyperlink ref="X78" r:id="rId545" display="https://twitter.com/#!/accuchekchile/status/1135893972847595520"/>
    <hyperlink ref="X79" r:id="rId546" display="https://twitter.com/#!/accuchekchile/status/1136618745831383041"/>
    <hyperlink ref="X80" r:id="rId547" display="https://twitter.com/#!/accuchekchile/status/1136981132774445056"/>
    <hyperlink ref="X81" r:id="rId548" display="https://twitter.com/#!/accuchekchile/status/1137343521298366464"/>
    <hyperlink ref="X82" r:id="rId549" display="https://twitter.com/#!/accuchekchile/status/1137434116985507841"/>
    <hyperlink ref="X83" r:id="rId550" display="https://twitter.com/#!/accuchekchile/status/1138068298317402112"/>
    <hyperlink ref="X84" r:id="rId551" display="https://twitter.com/#!/accuchekchile/status/1140303019541594112"/>
    <hyperlink ref="X85" r:id="rId552" display="https://twitter.com/#!/accuchekchile/status/1140393616000466946"/>
    <hyperlink ref="X86" r:id="rId553" display="https://twitter.com/#!/lipbalmdesigns/status/1134926549373870080"/>
    <hyperlink ref="X87" r:id="rId554" display="https://twitter.com/#!/lipbalmdesigns/status/1134926719620718593"/>
    <hyperlink ref="X88" r:id="rId555" display="https://twitter.com/#!/lipbalmdesigns/status/1134951576563527680"/>
    <hyperlink ref="X89" r:id="rId556" display="https://twitter.com/#!/lipbalmdesigns/status/1134951889194369025"/>
    <hyperlink ref="X90" r:id="rId557" display="https://twitter.com/#!/lipbalmdesigns/status/1134990298134786049"/>
    <hyperlink ref="X91" r:id="rId558" display="https://twitter.com/#!/lipbalmdesigns/status/1135198659216384001"/>
    <hyperlink ref="X92" r:id="rId559" display="https://twitter.com/#!/lipbalmdesigns/status/1135221015133544449"/>
    <hyperlink ref="X93" r:id="rId560" display="https://twitter.com/#!/lipbalmdesigns/status/1135620938203107329"/>
    <hyperlink ref="X94" r:id="rId561" display="https://twitter.com/#!/lipbalmdesigns/status/1135621555080376321"/>
    <hyperlink ref="X95" r:id="rId562" display="https://twitter.com/#!/lipbalmdesigns/status/1135655813836615681"/>
    <hyperlink ref="X96" r:id="rId563" display="https://twitter.com/#!/lipbalmdesigns/status/1137862970791342082"/>
    <hyperlink ref="X97" r:id="rId564" display="https://twitter.com/#!/lipbalmdesigns/status/1137864068138700802"/>
    <hyperlink ref="X98" r:id="rId565" display="https://twitter.com/#!/lipbalmdesigns/status/1137874769188216832"/>
    <hyperlink ref="X99" r:id="rId566" display="https://twitter.com/#!/lipbalmdesigns/status/1137875232210001921"/>
    <hyperlink ref="X100" r:id="rId567" display="https://twitter.com/#!/lipbalmdesigns/status/1137906862161113089"/>
    <hyperlink ref="X101" r:id="rId568" display="https://twitter.com/#!/lipbalmdesigns/status/1138096968339771392"/>
    <hyperlink ref="X102" r:id="rId569" display="https://twitter.com/#!/lipbalmdesigns/status/1138100295387504642"/>
    <hyperlink ref="X103" r:id="rId570" display="https://twitter.com/#!/lipbalmdesigns/status/1138166174611640320"/>
    <hyperlink ref="X104" r:id="rId571" display="https://twitter.com/#!/lipbalmdesigns/status/1138196411978326016"/>
    <hyperlink ref="X105" r:id="rId572" display="https://twitter.com/#!/lipbalmdesigns/status/1138232536310722561"/>
    <hyperlink ref="X106" r:id="rId573" display="https://twitter.com/#!/lipbalmdesigns/status/1138235979645554693"/>
    <hyperlink ref="X107" r:id="rId574" display="https://twitter.com/#!/lipbalmdesigns/status/1138639527373922304"/>
    <hyperlink ref="X108" r:id="rId575" display="https://twitter.com/#!/lipbalmdesigns/status/1139246008628592641"/>
    <hyperlink ref="X109" r:id="rId576" display="https://twitter.com/#!/lipbalmdesigns/status/1140710825558192129"/>
    <hyperlink ref="X110" r:id="rId577" display="https://twitter.com/#!/sumitsh25408426/status/1139934578464813056"/>
    <hyperlink ref="X111" r:id="rId578" display="https://twitter.com/#!/accuchekindia/status/1141002263063695360"/>
    <hyperlink ref="X112" r:id="rId579" display="https://twitter.com/#!/accuchek_pk/status/1135545227907936257"/>
    <hyperlink ref="X113" r:id="rId580" display="https://twitter.com/#!/accuchek_pk/status/1133730595908071424"/>
    <hyperlink ref="X114" r:id="rId581" display="https://twitter.com/#!/accuchek_pk/status/1136143713665736704"/>
    <hyperlink ref="X115" r:id="rId582" display="https://twitter.com/#!/accuchek_pk/status/1136618060503310342"/>
    <hyperlink ref="X116" r:id="rId583" display="https://twitter.com/#!/accuchek_pk/status/1137760976550465536"/>
    <hyperlink ref="X117" r:id="rId584" display="https://twitter.com/#!/accuchek_pk/status/1139226750225932288"/>
    <hyperlink ref="X118" r:id="rId585" display="https://twitter.com/#!/accuchek_pk/status/1140006416826216448"/>
    <hyperlink ref="X119" r:id="rId586" display="https://twitter.com/#!/accuchek_pk/status/1140978575644024832"/>
    <hyperlink ref="X120" r:id="rId587" display="https://twitter.com/#!/accuchek_pk/status/1141382736969719809"/>
    <hyperlink ref="X121" r:id="rId588" display="https://twitter.com/#!/nextwavet2d/status/1141426583263174656"/>
    <hyperlink ref="X122" r:id="rId589" display="https://twitter.com/#!/rlapedis/status/1139603590601854976"/>
    <hyperlink ref="X123" r:id="rId590" display="https://twitter.com/#!/rlapedis/status/1140261556350939137"/>
    <hyperlink ref="X124" r:id="rId591" display="https://twitter.com/#!/rlapedis/status/1141699976168214528"/>
    <hyperlink ref="X125" r:id="rId592" display="https://twitter.com/#!/accuchek_us/status/1133724872817991680"/>
    <hyperlink ref="X126" r:id="rId593" display="https://twitter.com/#!/accuchek_us/status/1133830758756491264"/>
    <hyperlink ref="X127" r:id="rId594" display="https://twitter.com/#!/marie_thompson1/status/1133778208908820481"/>
    <hyperlink ref="X128" r:id="rId595" display="https://twitter.com/#!/marie_thompson1/status/1133832495349293056"/>
    <hyperlink ref="X129" r:id="rId596" display="https://twitter.com/#!/accuchek_us/status/1133831878987927552"/>
    <hyperlink ref="X130" r:id="rId597" display="https://twitter.com/#!/carmarky/status/1133835753643921408"/>
    <hyperlink ref="X131" r:id="rId598" display="https://twitter.com/#!/accuchek_us/status/1133832090976444416"/>
    <hyperlink ref="X132" r:id="rId599" display="https://twitter.com/#!/anniecoops/status/1133833168405061634"/>
    <hyperlink ref="X133" r:id="rId600" display="https://twitter.com/#!/accuchek_us/status/1133832812526788608"/>
    <hyperlink ref="X134" r:id="rId601" display="https://twitter.com/#!/accuchek_us/status/1133834211692089345"/>
    <hyperlink ref="X135" r:id="rId602" display="https://twitter.com/#!/accuchek_us/status/1133841292729999361"/>
    <hyperlink ref="X136" r:id="rId603" display="https://twitter.com/#!/accuchek_us/status/1133829234340892672"/>
    <hyperlink ref="X137" r:id="rId604" display="https://twitter.com/#!/accuchek_us/status/1134078600339214337"/>
    <hyperlink ref="X138" r:id="rId605" display="https://twitter.com/#!/accuchek_us/status/1134079730184007681"/>
    <hyperlink ref="X139" r:id="rId606" display="https://twitter.com/#!/t1djohnny/status/1133855077779869697"/>
    <hyperlink ref="X140" r:id="rId607" display="https://twitter.com/#!/t1djohnny/status/1133857852777467909"/>
    <hyperlink ref="X141" r:id="rId608" display="https://twitter.com/#!/t1djohnny/status/1133860076228366336"/>
    <hyperlink ref="X142" r:id="rId609" display="https://twitter.com/#!/t1djohnny/status/1133861404065304576"/>
    <hyperlink ref="X143" r:id="rId610" display="https://twitter.com/#!/t1djohnny/status/1133875011918401536"/>
    <hyperlink ref="X144" r:id="rId611" display="https://twitter.com/#!/t1djohnny/status/1133920746718289920"/>
    <hyperlink ref="X145" r:id="rId612" display="https://twitter.com/#!/t1djohnny/status/1133926993895022592"/>
    <hyperlink ref="X146" r:id="rId613" display="https://twitter.com/#!/t1djohnny/status/1134181216352182272"/>
    <hyperlink ref="X147" r:id="rId614" display="https://twitter.com/#!/t1djohnny/status/1134345590140276736"/>
    <hyperlink ref="X148" r:id="rId615" display="https://twitter.com/#!/t1djohnny/status/1134489026034118656"/>
    <hyperlink ref="X149" r:id="rId616" display="https://twitter.com/#!/t1djohnny/status/1138929190160539649"/>
    <hyperlink ref="X150" r:id="rId617" display="https://twitter.com/#!/accuchek_us/status/1134116659185291265"/>
    <hyperlink ref="X151" r:id="rId618" display="https://twitter.com/#!/accuchek_us/status/1134132667191103488"/>
    <hyperlink ref="X152" r:id="rId619" display="https://twitter.com/#!/joltdude/status/1134594748143013889"/>
    <hyperlink ref="X153" r:id="rId620" display="https://twitter.com/#!/accuchek_us/status/1134152136340791296"/>
    <hyperlink ref="X154" r:id="rId621" display="https://twitter.com/#!/accuchek_us/status/1134155376897724416"/>
    <hyperlink ref="X155" r:id="rId622" display="https://twitter.com/#!/ieatkillerbees/status/1134171889818058753"/>
    <hyperlink ref="X156" r:id="rId623" display="https://twitter.com/#!/accuchek_us/status/1134155940259880963"/>
    <hyperlink ref="X157" r:id="rId624" display="https://twitter.com/#!/t2dremission/status/1133756231137599488"/>
    <hyperlink ref="X158" r:id="rId625" display="https://twitter.com/#!/accuchek_us/status/1134156657649442818"/>
    <hyperlink ref="X159" r:id="rId626" display="https://twitter.com/#!/thehangrywoman/status/1134097643779579904"/>
    <hyperlink ref="X160" r:id="rId627" display="https://twitter.com/#!/thehangrywoman/status/1134459659388108801"/>
    <hyperlink ref="X161" r:id="rId628" display="https://twitter.com/#!/accuchek_us/status/1134132885018042369"/>
    <hyperlink ref="X162" r:id="rId629" display="https://twitter.com/#!/accuchek_us/status/1134444681113346048"/>
    <hyperlink ref="X163" r:id="rId630" display="https://twitter.com/#!/hispurpleshirt/status/1134459541972815873"/>
    <hyperlink ref="X164" r:id="rId631" display="https://twitter.com/#!/accuchek_us/status/1134449278875766784"/>
    <hyperlink ref="X165" r:id="rId632" display="https://twitter.com/#!/cdcdiabetes/status/1134449241764458499"/>
    <hyperlink ref="X166" r:id="rId633" display="https://twitter.com/#!/accuchek_us/status/1134458064487297024"/>
    <hyperlink ref="X167" r:id="rId634" display="https://twitter.com/#!/accuchek_us/status/1134478748450004993"/>
    <hyperlink ref="X168" r:id="rId635" display="https://twitter.com/#!/sharmilacommins/status/1134203945675444224"/>
    <hyperlink ref="X169" r:id="rId636" display="https://twitter.com/#!/accuchek_us/status/1134479140109848576"/>
    <hyperlink ref="X170" r:id="rId637" display="https://twitter.com/#!/accuchek_us/status/1134479172737404933"/>
    <hyperlink ref="X171" r:id="rId638" display="https://twitter.com/#!/hispurpleshirt/status/1134543769905352704"/>
    <hyperlink ref="X172" r:id="rId639" display="https://twitter.com/#!/accuchek_us/status/1134480058754719744"/>
    <hyperlink ref="X173" r:id="rId640" display="https://twitter.com/#!/accuchek_us/status/1134510781851209728"/>
    <hyperlink ref="X174" r:id="rId641" display="https://twitter.com/#!/accuchek_us/status/1134511858122186753"/>
    <hyperlink ref="X175" r:id="rId642" display="https://twitter.com/#!/accuchek_us/status/1134517341713293312"/>
    <hyperlink ref="X176" r:id="rId643" display="https://twitter.com/#!/accuchek_us/status/1134517627798396929"/>
    <hyperlink ref="X177" r:id="rId644" display="https://twitter.com/#!/accuchek_us/status/1134519555269758976"/>
    <hyperlink ref="X178" r:id="rId645" display="https://twitter.com/#!/justalittlesuga/status/1134265896686563328"/>
    <hyperlink ref="X179" r:id="rId646" display="https://twitter.com/#!/accuchek_us/status/1134520541208109056"/>
    <hyperlink ref="X180" r:id="rId647" display="https://twitter.com/#!/aadediabetes/status/1134528477313548288"/>
    <hyperlink ref="X181" r:id="rId648" display="https://twitter.com/#!/accuchek_us/status/1134534888563105792"/>
    <hyperlink ref="X182" r:id="rId649" display="https://twitter.com/#!/aadediabetes/status/1134124314515689474"/>
    <hyperlink ref="X183" r:id="rId650" display="https://twitter.com/#!/accuchek_us/status/1134152066174263296"/>
    <hyperlink ref="X184" r:id="rId651" display="https://twitter.com/#!/accuchek_us/status/1134544330406973440"/>
    <hyperlink ref="X185" r:id="rId652" display="https://twitter.com/#!/diabetes4cast/status/1134557663059038208"/>
    <hyperlink ref="X186" r:id="rId653" display="https://twitter.com/#!/accuchek_us/status/1134564024232873985"/>
    <hyperlink ref="X187" r:id="rId654" display="https://twitter.com/#!/accuchek_us/status/1134566270723133441"/>
    <hyperlink ref="X188" r:id="rId655" display="https://twitter.com/#!/accuchek_us/status/1134566795002679297"/>
    <hyperlink ref="X189" r:id="rId656" display="https://twitter.com/#!/accuchek_us/status/1135538646398984193"/>
    <hyperlink ref="X190" r:id="rId657" display="https://twitter.com/#!/soylapolaca/status/1135271241689047046"/>
    <hyperlink ref="X191" r:id="rId658" display="https://twitter.com/#!/soylapolaca/status/1135307144235032582"/>
    <hyperlink ref="X192" r:id="rId659" display="https://twitter.com/#!/accuchek_us/status/1135576349756788736"/>
    <hyperlink ref="X193" r:id="rId660" display="https://twitter.com/#!/diabetesmine/status/1133710127129923585"/>
    <hyperlink ref="X194" r:id="rId661" display="https://twitter.com/#!/diabetesmine/status/1134104677568507904"/>
    <hyperlink ref="X195" r:id="rId662" display="https://twitter.com/#!/diabetesmine/status/1134089578610974720"/>
    <hyperlink ref="X196" r:id="rId663" display="https://twitter.com/#!/diabetesmine/status/1134180174172319745"/>
    <hyperlink ref="X197" r:id="rId664" display="https://twitter.com/#!/diabetesmine/status/1134542562990133248"/>
    <hyperlink ref="X198" r:id="rId665" display="https://twitter.com/#!/diabetesmine/status/1135584429634547717"/>
    <hyperlink ref="X199" r:id="rId666" display="https://twitter.com/#!/accuchek_us/status/1133842037919195136"/>
    <hyperlink ref="X200" r:id="rId667" display="https://twitter.com/#!/accuchek_us/status/1134111651479904256"/>
    <hyperlink ref="X201" r:id="rId668" display="https://twitter.com/#!/accuchek_us/status/1134152593758982144"/>
    <hyperlink ref="X202" r:id="rId669" display="https://twitter.com/#!/accuchek_us/status/1134194353700839424"/>
    <hyperlink ref="X203" r:id="rId670" display="https://twitter.com/#!/accuchek_us/status/1134545624412622848"/>
    <hyperlink ref="X204" r:id="rId671" display="https://twitter.com/#!/accuchek_us/status/1135613876584759296"/>
    <hyperlink ref="X205" r:id="rId672" display="https://twitter.com/#!/steelhoof/status/1136102590368763906"/>
    <hyperlink ref="X206" r:id="rId673" display="https://twitter.com/#!/accuchek_us/status/1135654379263025158"/>
    <hyperlink ref="X207" r:id="rId674" display="https://twitter.com/#!/accuchek_us/status/1136305405846536192"/>
    <hyperlink ref="X208" r:id="rId675" display="https://twitter.com/#!/stubblefie1/status/1136973500776943618"/>
    <hyperlink ref="X209" r:id="rId676" display="https://twitter.com/#!/accuchek_us/status/1136960024557830149"/>
    <hyperlink ref="X210" r:id="rId677" display="https://twitter.com/#!/accuchek_us/status/1138098464687083521"/>
    <hyperlink ref="X211" r:id="rId678" display="https://twitter.com/#!/accuchek_us/status/1135667477613023232"/>
    <hyperlink ref="X212" r:id="rId679" display="https://twitter.com/#!/accuchek_us/status/1138099104704319489"/>
    <hyperlink ref="X213" r:id="rId680" display="https://twitter.com/#!/grumpy_pumper/status/1134444331589390337"/>
    <hyperlink ref="X214" r:id="rId681" display="https://twitter.com/#!/accuchek_us/status/1134444073119617026"/>
    <hyperlink ref="X215" r:id="rId682" display="https://twitter.com/#!/accuchek_us/status/1134444794967658497"/>
    <hyperlink ref="X216" r:id="rId683" display="https://twitter.com/#!/lividlipids/status/1138110041301639168"/>
    <hyperlink ref="X217" r:id="rId684" display="https://twitter.com/#!/accuchek_us/status/1138126758346199041"/>
    <hyperlink ref="X218" r:id="rId685" display="https://twitter.com/#!/princessxtia/status/1138138298273193984"/>
    <hyperlink ref="X219" r:id="rId686" display="https://twitter.com/#!/accuchek_us/status/1138136855340290049"/>
    <hyperlink ref="X220" r:id="rId687" display="https://twitter.com/#!/beyondtype2/status/1137822997115310080"/>
    <hyperlink ref="X221" r:id="rId688" display="https://twitter.com/#!/beyondtype2/status/1134141624546496513"/>
    <hyperlink ref="X222" r:id="rId689" display="https://twitter.com/#!/accuchek_us/status/1134142508458553344"/>
    <hyperlink ref="X223" r:id="rId690" display="https://twitter.com/#!/accuchek_us/status/1138141667373080576"/>
    <hyperlink ref="X224" r:id="rId691" display="https://twitter.com/#!/diabetesalish/status/1138086894107893760"/>
    <hyperlink ref="X225" r:id="rId692" display="https://twitter.com/#!/accuchek_us/status/1138151275642703872"/>
    <hyperlink ref="X226" r:id="rId693" display="https://twitter.com/#!/accuchek_us/status/1138151962313187335"/>
    <hyperlink ref="X227" r:id="rId694" display="https://twitter.com/#!/jeezecriminy/status/1138154305251418113"/>
    <hyperlink ref="X228" r:id="rId695" display="https://twitter.com/#!/accuchek_us/status/1138152635364773889"/>
    <hyperlink ref="X229" r:id="rId696" display="https://twitter.com/#!/accuchek_us/status/1138162038352613376"/>
    <hyperlink ref="X230" r:id="rId697" display="https://twitter.com/#!/kikisbetes/status/1138153163209490432"/>
    <hyperlink ref="X231" r:id="rId698" display="https://twitter.com/#!/accuchek_us/status/1134551946369613824"/>
    <hyperlink ref="X232" r:id="rId699" display="https://twitter.com/#!/accuchek_us/status/1138150399372869633"/>
    <hyperlink ref="X233" r:id="rId700" display="https://twitter.com/#!/accuchek_us/status/1138162177402163202"/>
    <hyperlink ref="X234" r:id="rId701" display="https://twitter.com/#!/rrobinson1216/status/1137101860148563968"/>
    <hyperlink ref="X235" r:id="rId702" display="https://twitter.com/#!/rrobinson1216/status/1138110971527008256"/>
    <hyperlink ref="X236" r:id="rId703" display="https://twitter.com/#!/rrobinson1216/status/1138166276910649345"/>
    <hyperlink ref="X237" r:id="rId704" display="https://twitter.com/#!/accuchek_us/status/1138102083348062208"/>
    <hyperlink ref="X238" r:id="rId705" display="https://twitter.com/#!/accuchek_us/status/1138124749777899522"/>
    <hyperlink ref="X239" r:id="rId706" display="https://twitter.com/#!/accuchek_us/status/1138173461514395648"/>
    <hyperlink ref="X240" r:id="rId707" display="https://twitter.com/#!/diabetessisters/status/1138226931160231936"/>
    <hyperlink ref="X241" r:id="rId708" display="https://twitter.com/#!/accuchek_us/status/1134459376360656896"/>
    <hyperlink ref="X242" r:id="rId709" display="https://twitter.com/#!/accuchek_us/status/1138414114714394629"/>
    <hyperlink ref="X243" r:id="rId710" display="https://twitter.com/#!/accuchek_us/status/1140634620217700352"/>
    <hyperlink ref="X244" r:id="rId711" display="https://twitter.com/#!/accuchek_us/status/1140646317917687809"/>
    <hyperlink ref="X245" r:id="rId712" display="https://twitter.com/#!/rlapedis/status/1140808263778258944"/>
    <hyperlink ref="X246" r:id="rId713" display="https://twitter.com/#!/rlapedis/status/1141071430471147521"/>
    <hyperlink ref="X247" r:id="rId714" display="https://twitter.com/#!/accuchek_us/status/1140632004003807233"/>
    <hyperlink ref="X248" r:id="rId715" display="https://twitter.com/#!/accuchek_us/status/1140999253101297670"/>
    <hyperlink ref="X249" r:id="rId716" display="https://twitter.com/#!/accuchek_us/status/1141079921726566401"/>
    <hyperlink ref="X250" r:id="rId717" display="https://twitter.com/#!/accuchek_us/status/1141734148891140097"/>
    <hyperlink ref="X251" r:id="rId718" display="https://twitter.com/#!/accuchek_nl/status/1134106438849220609"/>
    <hyperlink ref="X252" r:id="rId719" display="https://twitter.com/#!/accuchek_nl/status/1134469329536266240"/>
    <hyperlink ref="X253" r:id="rId720" display="https://twitter.com/#!/accuchek_nl/status/1135426889387057153"/>
    <hyperlink ref="X254" r:id="rId721" display="https://twitter.com/#!/accuchek_nl/status/1136152419803357185"/>
    <hyperlink ref="X255" r:id="rId722" display="https://twitter.com/#!/accuchek_nl/status/1136545258185998338"/>
    <hyperlink ref="X256" r:id="rId723" display="https://twitter.com/#!/accuchek_nl/status/1136636107351842822"/>
    <hyperlink ref="X257" r:id="rId724" display="https://twitter.com/#!/accuchek_nl/status/1137995313317367808"/>
    <hyperlink ref="X258" r:id="rId725" display="https://twitter.com/#!/accuchek_nl/status/1138358204251852800"/>
    <hyperlink ref="X259" r:id="rId726" display="https://twitter.com/#!/accuchek_nl/status/1138690896772440067"/>
    <hyperlink ref="X260" r:id="rId727" display="https://twitter.com/#!/accuchek_nl/status/1139099086320263170"/>
    <hyperlink ref="X261" r:id="rId728" display="https://twitter.com/#!/accuchek_nl/status/1139537223764840450"/>
    <hyperlink ref="X262" r:id="rId729" display="https://twitter.com/#!/accuchek_nl/status/1140156554009649152"/>
    <hyperlink ref="X263" r:id="rId730" display="https://twitter.com/#!/accuchek_nl/status/1140534292977635328"/>
    <hyperlink ref="X264" r:id="rId731" display="https://twitter.com/#!/accuchek_nl/status/1141281466443161601"/>
    <hyperlink ref="X265" r:id="rId732" display="https://twitter.com/#!/accuchek_nl/status/1141961447053778947"/>
    <hyperlink ref="X266" r:id="rId733" display="https://twitter.com/#!/nikimatts/status/1142388505915592704"/>
    <hyperlink ref="X267" r:id="rId734" display="https://twitter.com/#!/steelhoof/status/1136286723900469248"/>
    <hyperlink ref="X268" r:id="rId735" display="https://twitter.com/#!/steelhoof/status/1136287947391553539"/>
    <hyperlink ref="X269" r:id="rId736" display="https://twitter.com/#!/steelhoof/status/1136456213309222913"/>
    <hyperlink ref="X270" r:id="rId737" display="https://twitter.com/#!/steelhoof/status/1136614941270560768"/>
    <hyperlink ref="X271" r:id="rId738" display="https://twitter.com/#!/accuchek_us/status/1136269988984164355"/>
    <hyperlink ref="X272" r:id="rId739" display="https://twitter.com/#!/accuchek_us/status/1136355014035816448"/>
    <hyperlink ref="X273" r:id="rId740" display="https://twitter.com/#!/mysugr/status/1136577869889581056"/>
    <hyperlink ref="X274" r:id="rId741" display="https://twitter.com/#!/accuchek_us/status/1134136607576076288"/>
    <hyperlink ref="X275" r:id="rId742" display="https://twitter.com/#!/accuchek_us/status/1138083399434813443"/>
    <hyperlink ref="X276" r:id="rId743" display="https://twitter.com/#!/mysugr/status/1136580243689496576"/>
    <hyperlink ref="X277" r:id="rId744" display="https://twitter.com/#!/mysugr/status/1141409111495598080"/>
    <hyperlink ref="X278" r:id="rId745" display="https://twitter.com/#!/mysugr/status/1142675656561614850"/>
    <hyperlink ref="AZ7" r:id="rId746" display="https://api.twitter.com/1.1/geo/id/008a6343d42a42f3.json"/>
    <hyperlink ref="AZ40" r:id="rId747" display="https://api.twitter.com/1.1/geo/id/d98e7ce217ade2c5.json"/>
  </hyperlinks>
  <printOptions/>
  <pageMargins left="0.7" right="0.7" top="0.75" bottom="0.75" header="0.3" footer="0.3"/>
  <pageSetup horizontalDpi="600" verticalDpi="600" orientation="portrait" r:id="rId751"/>
  <legacyDrawing r:id="rId749"/>
  <tableParts>
    <tablePart r:id="rId75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3671</v>
      </c>
      <c r="B1" s="13" t="s">
        <v>34</v>
      </c>
    </row>
    <row r="2" spans="1:2" ht="15">
      <c r="A2" s="114" t="s">
        <v>268</v>
      </c>
      <c r="B2" s="78">
        <v>11299.333333</v>
      </c>
    </row>
    <row r="3" spans="1:2" ht="15">
      <c r="A3" s="114" t="s">
        <v>306</v>
      </c>
      <c r="B3" s="78">
        <v>3363</v>
      </c>
    </row>
    <row r="4" spans="1:2" ht="15">
      <c r="A4" s="114" t="s">
        <v>239</v>
      </c>
      <c r="B4" s="78">
        <v>3308</v>
      </c>
    </row>
    <row r="5" spans="1:2" ht="15">
      <c r="A5" s="114" t="s">
        <v>247</v>
      </c>
      <c r="B5" s="78">
        <v>915.666667</v>
      </c>
    </row>
    <row r="6" spans="1:2" ht="15">
      <c r="A6" s="114" t="s">
        <v>232</v>
      </c>
      <c r="B6" s="78">
        <v>878</v>
      </c>
    </row>
    <row r="7" spans="1:2" ht="15">
      <c r="A7" s="114" t="s">
        <v>282</v>
      </c>
      <c r="B7" s="78">
        <v>485</v>
      </c>
    </row>
    <row r="8" spans="1:2" ht="15">
      <c r="A8" s="114" t="s">
        <v>256</v>
      </c>
      <c r="B8" s="78">
        <v>446</v>
      </c>
    </row>
    <row r="9" spans="1:2" ht="15">
      <c r="A9" s="114" t="s">
        <v>221</v>
      </c>
      <c r="B9" s="78">
        <v>446</v>
      </c>
    </row>
    <row r="10" spans="1:2" ht="15">
      <c r="A10" s="114" t="s">
        <v>215</v>
      </c>
      <c r="B10" s="78">
        <v>402</v>
      </c>
    </row>
    <row r="11" spans="1:2" ht="15">
      <c r="A11" s="114" t="s">
        <v>212</v>
      </c>
      <c r="B11" s="78">
        <v>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3673</v>
      </c>
      <c r="B25" t="s">
        <v>3672</v>
      </c>
    </row>
    <row r="26" spans="1:2" ht="15">
      <c r="A26" s="125" t="s">
        <v>3347</v>
      </c>
      <c r="B26" s="3"/>
    </row>
    <row r="27" spans="1:2" ht="15">
      <c r="A27" s="126" t="s">
        <v>3675</v>
      </c>
      <c r="B27" s="3"/>
    </row>
    <row r="28" spans="1:2" ht="15">
      <c r="A28" s="127" t="s">
        <v>3676</v>
      </c>
      <c r="B28" s="3"/>
    </row>
    <row r="29" spans="1:2" ht="15">
      <c r="A29" s="128" t="s">
        <v>3677</v>
      </c>
      <c r="B29" s="3">
        <v>1</v>
      </c>
    </row>
    <row r="30" spans="1:2" ht="15">
      <c r="A30" s="127" t="s">
        <v>3678</v>
      </c>
      <c r="B30" s="3"/>
    </row>
    <row r="31" spans="1:2" ht="15">
      <c r="A31" s="128" t="s">
        <v>3679</v>
      </c>
      <c r="B31" s="3">
        <v>1</v>
      </c>
    </row>
    <row r="32" spans="1:2" ht="15">
      <c r="A32" s="128" t="s">
        <v>3677</v>
      </c>
      <c r="B32" s="3">
        <v>2</v>
      </c>
    </row>
    <row r="33" spans="1:2" ht="15">
      <c r="A33" s="128" t="s">
        <v>3680</v>
      </c>
      <c r="B33" s="3">
        <v>1</v>
      </c>
    </row>
    <row r="34" spans="1:2" ht="15">
      <c r="A34" s="128" t="s">
        <v>3681</v>
      </c>
      <c r="B34" s="3">
        <v>2</v>
      </c>
    </row>
    <row r="35" spans="1:2" ht="15">
      <c r="A35" s="128" t="s">
        <v>3682</v>
      </c>
      <c r="B35" s="3">
        <v>1</v>
      </c>
    </row>
    <row r="36" spans="1:2" ht="15">
      <c r="A36" s="128" t="s">
        <v>3683</v>
      </c>
      <c r="B36" s="3">
        <v>9</v>
      </c>
    </row>
    <row r="37" spans="1:2" ht="15">
      <c r="A37" s="128" t="s">
        <v>3684</v>
      </c>
      <c r="B37" s="3">
        <v>3</v>
      </c>
    </row>
    <row r="38" spans="1:2" ht="15">
      <c r="A38" s="128" t="s">
        <v>3685</v>
      </c>
      <c r="B38" s="3">
        <v>3</v>
      </c>
    </row>
    <row r="39" spans="1:2" ht="15">
      <c r="A39" s="128" t="s">
        <v>3686</v>
      </c>
      <c r="B39" s="3">
        <v>1</v>
      </c>
    </row>
    <row r="40" spans="1:2" ht="15">
      <c r="A40" s="127" t="s">
        <v>3687</v>
      </c>
      <c r="B40" s="3"/>
    </row>
    <row r="41" spans="1:2" ht="15">
      <c r="A41" s="128" t="s">
        <v>3688</v>
      </c>
      <c r="B41" s="3">
        <v>2</v>
      </c>
    </row>
    <row r="42" spans="1:2" ht="15">
      <c r="A42" s="128" t="s">
        <v>3689</v>
      </c>
      <c r="B42" s="3">
        <v>3</v>
      </c>
    </row>
    <row r="43" spans="1:2" ht="15">
      <c r="A43" s="128" t="s">
        <v>3679</v>
      </c>
      <c r="B43" s="3">
        <v>2</v>
      </c>
    </row>
    <row r="44" spans="1:2" ht="15">
      <c r="A44" s="128" t="s">
        <v>3677</v>
      </c>
      <c r="B44" s="3">
        <v>2</v>
      </c>
    </row>
    <row r="45" spans="1:2" ht="15">
      <c r="A45" s="128" t="s">
        <v>3690</v>
      </c>
      <c r="B45" s="3">
        <v>4</v>
      </c>
    </row>
    <row r="46" spans="1:2" ht="15">
      <c r="A46" s="128" t="s">
        <v>3680</v>
      </c>
      <c r="B46" s="3">
        <v>2</v>
      </c>
    </row>
    <row r="47" spans="1:2" ht="15">
      <c r="A47" s="128" t="s">
        <v>3681</v>
      </c>
      <c r="B47" s="3">
        <v>4</v>
      </c>
    </row>
    <row r="48" spans="1:2" ht="15">
      <c r="A48" s="128" t="s">
        <v>3691</v>
      </c>
      <c r="B48" s="3">
        <v>7</v>
      </c>
    </row>
    <row r="49" spans="1:2" ht="15">
      <c r="A49" s="128" t="s">
        <v>3682</v>
      </c>
      <c r="B49" s="3">
        <v>1</v>
      </c>
    </row>
    <row r="50" spans="1:2" ht="15">
      <c r="A50" s="128" t="s">
        <v>3692</v>
      </c>
      <c r="B50" s="3">
        <v>3</v>
      </c>
    </row>
    <row r="51" spans="1:2" ht="15">
      <c r="A51" s="128" t="s">
        <v>3683</v>
      </c>
      <c r="B51" s="3">
        <v>1</v>
      </c>
    </row>
    <row r="52" spans="1:2" ht="15">
      <c r="A52" s="128" t="s">
        <v>3684</v>
      </c>
      <c r="B52" s="3">
        <v>1</v>
      </c>
    </row>
    <row r="53" spans="1:2" ht="15">
      <c r="A53" s="127" t="s">
        <v>3693</v>
      </c>
      <c r="B53" s="3"/>
    </row>
    <row r="54" spans="1:2" ht="15">
      <c r="A54" s="128" t="s">
        <v>3688</v>
      </c>
      <c r="B54" s="3">
        <v>1</v>
      </c>
    </row>
    <row r="55" spans="1:2" ht="15">
      <c r="A55" s="128" t="s">
        <v>3694</v>
      </c>
      <c r="B55" s="3">
        <v>1</v>
      </c>
    </row>
    <row r="56" spans="1:2" ht="15">
      <c r="A56" s="128" t="s">
        <v>3679</v>
      </c>
      <c r="B56" s="3">
        <v>2</v>
      </c>
    </row>
    <row r="57" spans="1:2" ht="15">
      <c r="A57" s="128" t="s">
        <v>3677</v>
      </c>
      <c r="B57" s="3">
        <v>7</v>
      </c>
    </row>
    <row r="58" spans="1:2" ht="15">
      <c r="A58" s="128" t="s">
        <v>3690</v>
      </c>
      <c r="B58" s="3">
        <v>3</v>
      </c>
    </row>
    <row r="59" spans="1:2" ht="15">
      <c r="A59" s="128" t="s">
        <v>3680</v>
      </c>
      <c r="B59" s="3">
        <v>5</v>
      </c>
    </row>
    <row r="60" spans="1:2" ht="15">
      <c r="A60" s="128" t="s">
        <v>3691</v>
      </c>
      <c r="B60" s="3">
        <v>5</v>
      </c>
    </row>
    <row r="61" spans="1:2" ht="15">
      <c r="A61" s="128" t="s">
        <v>3682</v>
      </c>
      <c r="B61" s="3">
        <v>4</v>
      </c>
    </row>
    <row r="62" spans="1:2" ht="15">
      <c r="A62" s="128" t="s">
        <v>3692</v>
      </c>
      <c r="B62" s="3">
        <v>5</v>
      </c>
    </row>
    <row r="63" spans="1:2" ht="15">
      <c r="A63" s="128" t="s">
        <v>3683</v>
      </c>
      <c r="B63" s="3">
        <v>4</v>
      </c>
    </row>
    <row r="64" spans="1:2" ht="15">
      <c r="A64" s="128" t="s">
        <v>3684</v>
      </c>
      <c r="B64" s="3">
        <v>2</v>
      </c>
    </row>
    <row r="65" spans="1:2" ht="15">
      <c r="A65" s="128" t="s">
        <v>3685</v>
      </c>
      <c r="B65" s="3">
        <v>1</v>
      </c>
    </row>
    <row r="66" spans="1:2" ht="15">
      <c r="A66" s="126" t="s">
        <v>3695</v>
      </c>
      <c r="B66" s="3"/>
    </row>
    <row r="67" spans="1:2" ht="15">
      <c r="A67" s="127" t="s">
        <v>3696</v>
      </c>
      <c r="B67" s="3"/>
    </row>
    <row r="68" spans="1:2" ht="15">
      <c r="A68" s="128" t="s">
        <v>3697</v>
      </c>
      <c r="B68" s="3">
        <v>1</v>
      </c>
    </row>
    <row r="69" spans="1:2" ht="15">
      <c r="A69" s="128" t="s">
        <v>3688</v>
      </c>
      <c r="B69" s="3">
        <v>2</v>
      </c>
    </row>
    <row r="70" spans="1:2" ht="15">
      <c r="A70" s="128" t="s">
        <v>3680</v>
      </c>
      <c r="B70" s="3">
        <v>1</v>
      </c>
    </row>
    <row r="71" spans="1:2" ht="15">
      <c r="A71" s="128" t="s">
        <v>3681</v>
      </c>
      <c r="B71" s="3">
        <v>1</v>
      </c>
    </row>
    <row r="72" spans="1:2" ht="15">
      <c r="A72" s="128" t="s">
        <v>3683</v>
      </c>
      <c r="B72" s="3">
        <v>2</v>
      </c>
    </row>
    <row r="73" spans="1:2" ht="15">
      <c r="A73" s="128" t="s">
        <v>3684</v>
      </c>
      <c r="B73" s="3">
        <v>1</v>
      </c>
    </row>
    <row r="74" spans="1:2" ht="15">
      <c r="A74" s="128" t="s">
        <v>3685</v>
      </c>
      <c r="B74" s="3">
        <v>2</v>
      </c>
    </row>
    <row r="75" spans="1:2" ht="15">
      <c r="A75" s="127" t="s">
        <v>3698</v>
      </c>
      <c r="B75" s="3"/>
    </row>
    <row r="76" spans="1:2" ht="15">
      <c r="A76" s="128" t="s">
        <v>3688</v>
      </c>
      <c r="B76" s="3">
        <v>2</v>
      </c>
    </row>
    <row r="77" spans="1:2" ht="15">
      <c r="A77" s="128" t="s">
        <v>3689</v>
      </c>
      <c r="B77" s="3">
        <v>1</v>
      </c>
    </row>
    <row r="78" spans="1:2" ht="15">
      <c r="A78" s="128" t="s">
        <v>3699</v>
      </c>
      <c r="B78" s="3">
        <v>1</v>
      </c>
    </row>
    <row r="79" spans="1:2" ht="15">
      <c r="A79" s="128" t="s">
        <v>3690</v>
      </c>
      <c r="B79" s="3">
        <v>1</v>
      </c>
    </row>
    <row r="80" spans="1:2" ht="15">
      <c r="A80" s="128" t="s">
        <v>3681</v>
      </c>
      <c r="B80" s="3">
        <v>2</v>
      </c>
    </row>
    <row r="81" spans="1:2" ht="15">
      <c r="A81" s="128" t="s">
        <v>3692</v>
      </c>
      <c r="B81" s="3">
        <v>3</v>
      </c>
    </row>
    <row r="82" spans="1:2" ht="15">
      <c r="A82" s="128" t="s">
        <v>3684</v>
      </c>
      <c r="B82" s="3">
        <v>1</v>
      </c>
    </row>
    <row r="83" spans="1:2" ht="15">
      <c r="A83" s="128" t="s">
        <v>3685</v>
      </c>
      <c r="B83" s="3">
        <v>3</v>
      </c>
    </row>
    <row r="84" spans="1:2" ht="15">
      <c r="A84" s="128" t="s">
        <v>3686</v>
      </c>
      <c r="B84" s="3">
        <v>4</v>
      </c>
    </row>
    <row r="85" spans="1:2" ht="15">
      <c r="A85" s="127" t="s">
        <v>3700</v>
      </c>
      <c r="B85" s="3"/>
    </row>
    <row r="86" spans="1:2" ht="15">
      <c r="A86" s="128" t="s">
        <v>3688</v>
      </c>
      <c r="B86" s="3">
        <v>2</v>
      </c>
    </row>
    <row r="87" spans="1:2" ht="15">
      <c r="A87" s="128" t="s">
        <v>3689</v>
      </c>
      <c r="B87" s="3">
        <v>1</v>
      </c>
    </row>
    <row r="88" spans="1:2" ht="15">
      <c r="A88" s="128" t="s">
        <v>3694</v>
      </c>
      <c r="B88" s="3">
        <v>1</v>
      </c>
    </row>
    <row r="89" spans="1:2" ht="15">
      <c r="A89" s="128" t="s">
        <v>3701</v>
      </c>
      <c r="B89" s="3">
        <v>1</v>
      </c>
    </row>
    <row r="90" spans="1:2" ht="15">
      <c r="A90" s="128" t="s">
        <v>3677</v>
      </c>
      <c r="B90" s="3">
        <v>4</v>
      </c>
    </row>
    <row r="91" spans="1:2" ht="15">
      <c r="A91" s="128" t="s">
        <v>3690</v>
      </c>
      <c r="B91" s="3">
        <v>2</v>
      </c>
    </row>
    <row r="92" spans="1:2" ht="15">
      <c r="A92" s="128" t="s">
        <v>3680</v>
      </c>
      <c r="B92" s="3">
        <v>1</v>
      </c>
    </row>
    <row r="93" spans="1:2" ht="15">
      <c r="A93" s="128" t="s">
        <v>3681</v>
      </c>
      <c r="B93" s="3">
        <v>1</v>
      </c>
    </row>
    <row r="94" spans="1:2" ht="15">
      <c r="A94" s="128" t="s">
        <v>3682</v>
      </c>
      <c r="B94" s="3">
        <v>4</v>
      </c>
    </row>
    <row r="95" spans="1:2" ht="15">
      <c r="A95" s="128" t="s">
        <v>3684</v>
      </c>
      <c r="B95" s="3">
        <v>2</v>
      </c>
    </row>
    <row r="96" spans="1:2" ht="15">
      <c r="A96" s="128" t="s">
        <v>3685</v>
      </c>
      <c r="B96" s="3">
        <v>1</v>
      </c>
    </row>
    <row r="97" spans="1:2" ht="15">
      <c r="A97" s="127" t="s">
        <v>3702</v>
      </c>
      <c r="B97" s="3"/>
    </row>
    <row r="98" spans="1:2" ht="15">
      <c r="A98" s="128" t="s">
        <v>3677</v>
      </c>
      <c r="B98" s="3">
        <v>1</v>
      </c>
    </row>
    <row r="99" spans="1:2" ht="15">
      <c r="A99" s="128" t="s">
        <v>3692</v>
      </c>
      <c r="B99" s="3">
        <v>1</v>
      </c>
    </row>
    <row r="100" spans="1:2" ht="15">
      <c r="A100" s="128" t="s">
        <v>3683</v>
      </c>
      <c r="B100" s="3">
        <v>1</v>
      </c>
    </row>
    <row r="101" spans="1:2" ht="15">
      <c r="A101" s="127" t="s">
        <v>3703</v>
      </c>
      <c r="B101" s="3"/>
    </row>
    <row r="102" spans="1:2" ht="15">
      <c r="A102" s="128" t="s">
        <v>3689</v>
      </c>
      <c r="B102" s="3">
        <v>1</v>
      </c>
    </row>
    <row r="103" spans="1:2" ht="15">
      <c r="A103" s="128" t="s">
        <v>3704</v>
      </c>
      <c r="B103" s="3">
        <v>1</v>
      </c>
    </row>
    <row r="104" spans="1:2" ht="15">
      <c r="A104" s="128" t="s">
        <v>3694</v>
      </c>
      <c r="B104" s="3">
        <v>1</v>
      </c>
    </row>
    <row r="105" spans="1:2" ht="15">
      <c r="A105" s="128" t="s">
        <v>3705</v>
      </c>
      <c r="B105" s="3">
        <v>1</v>
      </c>
    </row>
    <row r="106" spans="1:2" ht="15">
      <c r="A106" s="128" t="s">
        <v>3677</v>
      </c>
      <c r="B106" s="3">
        <v>1</v>
      </c>
    </row>
    <row r="107" spans="1:2" ht="15">
      <c r="A107" s="128" t="s">
        <v>3680</v>
      </c>
      <c r="B107" s="3">
        <v>2</v>
      </c>
    </row>
    <row r="108" spans="1:2" ht="15">
      <c r="A108" s="128" t="s">
        <v>3681</v>
      </c>
      <c r="B108" s="3">
        <v>1</v>
      </c>
    </row>
    <row r="109" spans="1:2" ht="15">
      <c r="A109" s="128" t="s">
        <v>3682</v>
      </c>
      <c r="B109" s="3">
        <v>5</v>
      </c>
    </row>
    <row r="110" spans="1:2" ht="15">
      <c r="A110" s="128" t="s">
        <v>3692</v>
      </c>
      <c r="B110" s="3">
        <v>1</v>
      </c>
    </row>
    <row r="111" spans="1:2" ht="15">
      <c r="A111" s="128" t="s">
        <v>3684</v>
      </c>
      <c r="B111" s="3">
        <v>2</v>
      </c>
    </row>
    <row r="112" spans="1:2" ht="15">
      <c r="A112" s="127" t="s">
        <v>3706</v>
      </c>
      <c r="B112" s="3"/>
    </row>
    <row r="113" spans="1:2" ht="15">
      <c r="A113" s="128" t="s">
        <v>3688</v>
      </c>
      <c r="B113" s="3">
        <v>1</v>
      </c>
    </row>
    <row r="114" spans="1:2" ht="15">
      <c r="A114" s="128" t="s">
        <v>3689</v>
      </c>
      <c r="B114" s="3">
        <v>2</v>
      </c>
    </row>
    <row r="115" spans="1:2" ht="15">
      <c r="A115" s="128" t="s">
        <v>3705</v>
      </c>
      <c r="B115" s="3">
        <v>1</v>
      </c>
    </row>
    <row r="116" spans="1:2" ht="15">
      <c r="A116" s="128" t="s">
        <v>3707</v>
      </c>
      <c r="B116" s="3">
        <v>1</v>
      </c>
    </row>
    <row r="117" spans="1:2" ht="15">
      <c r="A117" s="128" t="s">
        <v>3708</v>
      </c>
      <c r="B117" s="3">
        <v>2</v>
      </c>
    </row>
    <row r="118" spans="1:2" ht="15">
      <c r="A118" s="128" t="s">
        <v>3679</v>
      </c>
      <c r="B118" s="3">
        <v>2</v>
      </c>
    </row>
    <row r="119" spans="1:2" ht="15">
      <c r="A119" s="128" t="s">
        <v>3677</v>
      </c>
      <c r="B119" s="3">
        <v>2</v>
      </c>
    </row>
    <row r="120" spans="1:2" ht="15">
      <c r="A120" s="128" t="s">
        <v>3690</v>
      </c>
      <c r="B120" s="3">
        <v>1</v>
      </c>
    </row>
    <row r="121" spans="1:2" ht="15">
      <c r="A121" s="128" t="s">
        <v>3680</v>
      </c>
      <c r="B121" s="3">
        <v>1</v>
      </c>
    </row>
    <row r="122" spans="1:2" ht="15">
      <c r="A122" s="128" t="s">
        <v>3681</v>
      </c>
      <c r="B122" s="3">
        <v>1</v>
      </c>
    </row>
    <row r="123" spans="1:2" ht="15">
      <c r="A123" s="127" t="s">
        <v>3709</v>
      </c>
      <c r="B123" s="3"/>
    </row>
    <row r="124" spans="1:2" ht="15">
      <c r="A124" s="128" t="s">
        <v>3704</v>
      </c>
      <c r="B124" s="3">
        <v>1</v>
      </c>
    </row>
    <row r="125" spans="1:2" ht="15">
      <c r="A125" s="128" t="s">
        <v>3707</v>
      </c>
      <c r="B125" s="3">
        <v>1</v>
      </c>
    </row>
    <row r="126" spans="1:2" ht="15">
      <c r="A126" s="128" t="s">
        <v>3701</v>
      </c>
      <c r="B126" s="3">
        <v>1</v>
      </c>
    </row>
    <row r="127" spans="1:2" ht="15">
      <c r="A127" s="128" t="s">
        <v>3679</v>
      </c>
      <c r="B127" s="3">
        <v>1</v>
      </c>
    </row>
    <row r="128" spans="1:2" ht="15">
      <c r="A128" s="128" t="s">
        <v>3677</v>
      </c>
      <c r="B128" s="3">
        <v>2</v>
      </c>
    </row>
    <row r="129" spans="1:2" ht="15">
      <c r="A129" s="128" t="s">
        <v>3683</v>
      </c>
      <c r="B129" s="3">
        <v>1</v>
      </c>
    </row>
    <row r="130" spans="1:2" ht="15">
      <c r="A130" s="127" t="s">
        <v>3710</v>
      </c>
      <c r="B130" s="3"/>
    </row>
    <row r="131" spans="1:2" ht="15">
      <c r="A131" s="128" t="s">
        <v>3707</v>
      </c>
      <c r="B131" s="3">
        <v>1</v>
      </c>
    </row>
    <row r="132" spans="1:2" ht="15">
      <c r="A132" s="128" t="s">
        <v>3677</v>
      </c>
      <c r="B132" s="3">
        <v>1</v>
      </c>
    </row>
    <row r="133" spans="1:2" ht="15">
      <c r="A133" s="128" t="s">
        <v>3692</v>
      </c>
      <c r="B133" s="3">
        <v>1</v>
      </c>
    </row>
    <row r="134" spans="1:2" ht="15">
      <c r="A134" s="127" t="s">
        <v>3711</v>
      </c>
      <c r="B134" s="3"/>
    </row>
    <row r="135" spans="1:2" ht="15">
      <c r="A135" s="128" t="s">
        <v>3681</v>
      </c>
      <c r="B135" s="3">
        <v>3</v>
      </c>
    </row>
    <row r="136" spans="1:2" ht="15">
      <c r="A136" s="128" t="s">
        <v>3691</v>
      </c>
      <c r="B136" s="3">
        <v>1</v>
      </c>
    </row>
    <row r="137" spans="1:2" ht="15">
      <c r="A137" s="128" t="s">
        <v>3683</v>
      </c>
      <c r="B137" s="3">
        <v>1</v>
      </c>
    </row>
    <row r="138" spans="1:2" ht="15">
      <c r="A138" s="128" t="s">
        <v>3686</v>
      </c>
      <c r="B138" s="3">
        <v>2</v>
      </c>
    </row>
    <row r="139" spans="1:2" ht="15">
      <c r="A139" s="127" t="s">
        <v>3712</v>
      </c>
      <c r="B139" s="3"/>
    </row>
    <row r="140" spans="1:2" ht="15">
      <c r="A140" s="128" t="s">
        <v>3697</v>
      </c>
      <c r="B140" s="3">
        <v>2</v>
      </c>
    </row>
    <row r="141" spans="1:2" ht="15">
      <c r="A141" s="128" t="s">
        <v>3689</v>
      </c>
      <c r="B141" s="3">
        <v>1</v>
      </c>
    </row>
    <row r="142" spans="1:2" ht="15">
      <c r="A142" s="128" t="s">
        <v>3707</v>
      </c>
      <c r="B142" s="3">
        <v>1</v>
      </c>
    </row>
    <row r="143" spans="1:2" ht="15">
      <c r="A143" s="128" t="s">
        <v>3677</v>
      </c>
      <c r="B143" s="3">
        <v>1</v>
      </c>
    </row>
    <row r="144" spans="1:2" ht="15">
      <c r="A144" s="128" t="s">
        <v>3690</v>
      </c>
      <c r="B144" s="3">
        <v>4</v>
      </c>
    </row>
    <row r="145" spans="1:2" ht="15">
      <c r="A145" s="128" t="s">
        <v>3680</v>
      </c>
      <c r="B145" s="3">
        <v>5</v>
      </c>
    </row>
    <row r="146" spans="1:2" ht="15">
      <c r="A146" s="128" t="s">
        <v>3681</v>
      </c>
      <c r="B146" s="3">
        <v>2</v>
      </c>
    </row>
    <row r="147" spans="1:2" ht="15">
      <c r="A147" s="128" t="s">
        <v>3691</v>
      </c>
      <c r="B147" s="3">
        <v>3</v>
      </c>
    </row>
    <row r="148" spans="1:2" ht="15">
      <c r="A148" s="128" t="s">
        <v>3682</v>
      </c>
      <c r="B148" s="3">
        <v>6</v>
      </c>
    </row>
    <row r="149" spans="1:2" ht="15">
      <c r="A149" s="128" t="s">
        <v>3692</v>
      </c>
      <c r="B149" s="3">
        <v>5</v>
      </c>
    </row>
    <row r="150" spans="1:2" ht="15">
      <c r="A150" s="128" t="s">
        <v>3684</v>
      </c>
      <c r="B150" s="3">
        <v>1</v>
      </c>
    </row>
    <row r="151" spans="1:2" ht="15">
      <c r="A151" s="128" t="s">
        <v>3686</v>
      </c>
      <c r="B151" s="3">
        <v>3</v>
      </c>
    </row>
    <row r="152" spans="1:2" ht="15">
      <c r="A152" s="127" t="s">
        <v>3713</v>
      </c>
      <c r="B152" s="3"/>
    </row>
    <row r="153" spans="1:2" ht="15">
      <c r="A153" s="128" t="s">
        <v>3697</v>
      </c>
      <c r="B153" s="3">
        <v>1</v>
      </c>
    </row>
    <row r="154" spans="1:2" ht="15">
      <c r="A154" s="128" t="s">
        <v>3707</v>
      </c>
      <c r="B154" s="3">
        <v>1</v>
      </c>
    </row>
    <row r="155" spans="1:2" ht="15">
      <c r="A155" s="128" t="s">
        <v>3701</v>
      </c>
      <c r="B155" s="3">
        <v>2</v>
      </c>
    </row>
    <row r="156" spans="1:2" ht="15">
      <c r="A156" s="128" t="s">
        <v>3681</v>
      </c>
      <c r="B156" s="3">
        <v>1</v>
      </c>
    </row>
    <row r="157" spans="1:2" ht="15">
      <c r="A157" s="128" t="s">
        <v>3692</v>
      </c>
      <c r="B157" s="3">
        <v>2</v>
      </c>
    </row>
    <row r="158" spans="1:2" ht="15">
      <c r="A158" s="128" t="s">
        <v>3686</v>
      </c>
      <c r="B158" s="3">
        <v>1</v>
      </c>
    </row>
    <row r="159" spans="1:2" ht="15">
      <c r="A159" s="127" t="s">
        <v>3714</v>
      </c>
      <c r="B159" s="3"/>
    </row>
    <row r="160" spans="1:2" ht="15">
      <c r="A160" s="128" t="s">
        <v>3689</v>
      </c>
      <c r="B160" s="3">
        <v>1</v>
      </c>
    </row>
    <row r="161" spans="1:2" ht="15">
      <c r="A161" s="128" t="s">
        <v>3694</v>
      </c>
      <c r="B161" s="3">
        <v>1</v>
      </c>
    </row>
    <row r="162" spans="1:2" ht="15">
      <c r="A162" s="128" t="s">
        <v>3681</v>
      </c>
      <c r="B162" s="3">
        <v>1</v>
      </c>
    </row>
    <row r="163" spans="1:2" ht="15">
      <c r="A163" s="128" t="s">
        <v>3685</v>
      </c>
      <c r="B163" s="3">
        <v>1</v>
      </c>
    </row>
    <row r="164" spans="1:2" ht="15">
      <c r="A164" s="127" t="s">
        <v>3715</v>
      </c>
      <c r="B164" s="3"/>
    </row>
    <row r="165" spans="1:2" ht="15">
      <c r="A165" s="128" t="s">
        <v>3689</v>
      </c>
      <c r="B165" s="3">
        <v>1</v>
      </c>
    </row>
    <row r="166" spans="1:2" ht="15">
      <c r="A166" s="128" t="s">
        <v>3716</v>
      </c>
      <c r="B166" s="3">
        <v>1</v>
      </c>
    </row>
    <row r="167" spans="1:2" ht="15">
      <c r="A167" s="128" t="s">
        <v>3708</v>
      </c>
      <c r="B167" s="3">
        <v>1</v>
      </c>
    </row>
    <row r="168" spans="1:2" ht="15">
      <c r="A168" s="128" t="s">
        <v>3679</v>
      </c>
      <c r="B168" s="3">
        <v>1</v>
      </c>
    </row>
    <row r="169" spans="1:2" ht="15">
      <c r="A169" s="128" t="s">
        <v>3680</v>
      </c>
      <c r="B169" s="3">
        <v>1</v>
      </c>
    </row>
    <row r="170" spans="1:2" ht="15">
      <c r="A170" s="128" t="s">
        <v>3691</v>
      </c>
      <c r="B170" s="3">
        <v>1</v>
      </c>
    </row>
    <row r="171" spans="1:2" ht="15">
      <c r="A171" s="128" t="s">
        <v>3682</v>
      </c>
      <c r="B171" s="3">
        <v>1</v>
      </c>
    </row>
    <row r="172" spans="1:2" ht="15">
      <c r="A172" s="127" t="s">
        <v>3717</v>
      </c>
      <c r="B172" s="3"/>
    </row>
    <row r="173" spans="1:2" ht="15">
      <c r="A173" s="128" t="s">
        <v>3690</v>
      </c>
      <c r="B173" s="3">
        <v>1</v>
      </c>
    </row>
    <row r="174" spans="1:2" ht="15">
      <c r="A174" s="128" t="s">
        <v>3682</v>
      </c>
      <c r="B174" s="3">
        <v>1</v>
      </c>
    </row>
    <row r="175" spans="1:2" ht="15">
      <c r="A175" s="127" t="s">
        <v>3718</v>
      </c>
      <c r="B175" s="3"/>
    </row>
    <row r="176" spans="1:2" ht="15">
      <c r="A176" s="128" t="s">
        <v>3681</v>
      </c>
      <c r="B176" s="3">
        <v>1</v>
      </c>
    </row>
    <row r="177" spans="1:2" ht="15">
      <c r="A177" s="128" t="s">
        <v>3682</v>
      </c>
      <c r="B177" s="3">
        <v>1</v>
      </c>
    </row>
    <row r="178" spans="1:2" ht="15">
      <c r="A178" s="128" t="s">
        <v>3684</v>
      </c>
      <c r="B178" s="3">
        <v>1</v>
      </c>
    </row>
    <row r="179" spans="1:2" ht="15">
      <c r="A179" s="127" t="s">
        <v>3719</v>
      </c>
      <c r="B179" s="3"/>
    </row>
    <row r="180" spans="1:2" ht="15">
      <c r="A180" s="128" t="s">
        <v>3705</v>
      </c>
      <c r="B180" s="3">
        <v>1</v>
      </c>
    </row>
    <row r="181" spans="1:2" ht="15">
      <c r="A181" s="128" t="s">
        <v>3690</v>
      </c>
      <c r="B181" s="3">
        <v>1</v>
      </c>
    </row>
    <row r="182" spans="1:2" ht="15">
      <c r="A182" s="128" t="s">
        <v>3691</v>
      </c>
      <c r="B182" s="3">
        <v>1</v>
      </c>
    </row>
    <row r="183" spans="1:2" ht="15">
      <c r="A183" s="128" t="s">
        <v>3686</v>
      </c>
      <c r="B183" s="3">
        <v>1</v>
      </c>
    </row>
    <row r="184" spans="1:2" ht="15">
      <c r="A184" s="127" t="s">
        <v>3720</v>
      </c>
      <c r="B184" s="3"/>
    </row>
    <row r="185" spans="1:2" ht="15">
      <c r="A185" s="128" t="s">
        <v>3707</v>
      </c>
      <c r="B185" s="3">
        <v>1</v>
      </c>
    </row>
    <row r="186" spans="1:2" ht="15">
      <c r="A186" s="128" t="s">
        <v>3690</v>
      </c>
      <c r="B186" s="3">
        <v>2</v>
      </c>
    </row>
    <row r="187" spans="1:2" ht="15">
      <c r="A187" s="128" t="s">
        <v>3680</v>
      </c>
      <c r="B187" s="3">
        <v>1</v>
      </c>
    </row>
    <row r="188" spans="1:2" ht="15">
      <c r="A188" s="128" t="s">
        <v>3683</v>
      </c>
      <c r="B188" s="3">
        <v>1</v>
      </c>
    </row>
    <row r="189" spans="1:2" ht="15">
      <c r="A189" s="127" t="s">
        <v>3721</v>
      </c>
      <c r="B189" s="3"/>
    </row>
    <row r="190" spans="1:2" ht="15">
      <c r="A190" s="128" t="s">
        <v>3689</v>
      </c>
      <c r="B190" s="3">
        <v>1</v>
      </c>
    </row>
    <row r="191" spans="1:2" ht="15">
      <c r="A191" s="128" t="s">
        <v>3677</v>
      </c>
      <c r="B191" s="3">
        <v>1</v>
      </c>
    </row>
    <row r="192" spans="1:2" ht="15">
      <c r="A192" s="128" t="s">
        <v>3680</v>
      </c>
      <c r="B192" s="3">
        <v>2</v>
      </c>
    </row>
    <row r="193" spans="1:2" ht="15">
      <c r="A193" s="128" t="s">
        <v>3692</v>
      </c>
      <c r="B193" s="3">
        <v>1</v>
      </c>
    </row>
    <row r="194" spans="1:2" ht="15">
      <c r="A194" s="128" t="s">
        <v>3683</v>
      </c>
      <c r="B194" s="3">
        <v>1</v>
      </c>
    </row>
    <row r="195" spans="1:2" ht="15">
      <c r="A195" s="127" t="s">
        <v>3722</v>
      </c>
      <c r="B195" s="3"/>
    </row>
    <row r="196" spans="1:2" ht="15">
      <c r="A196" s="128" t="s">
        <v>3716</v>
      </c>
      <c r="B196" s="3">
        <v>1</v>
      </c>
    </row>
    <row r="197" spans="1:2" ht="15">
      <c r="A197" s="128" t="s">
        <v>3681</v>
      </c>
      <c r="B197" s="3">
        <v>1</v>
      </c>
    </row>
    <row r="198" spans="1:2" ht="15">
      <c r="A198" s="128" t="s">
        <v>3682</v>
      </c>
      <c r="B198" s="3">
        <v>1</v>
      </c>
    </row>
    <row r="199" spans="1:2" ht="15">
      <c r="A199" s="128" t="s">
        <v>3692</v>
      </c>
      <c r="B199" s="3">
        <v>1</v>
      </c>
    </row>
    <row r="200" spans="1:2" ht="15">
      <c r="A200" s="127" t="s">
        <v>3723</v>
      </c>
      <c r="B200" s="3"/>
    </row>
    <row r="201" spans="1:2" ht="15">
      <c r="A201" s="128" t="s">
        <v>3677</v>
      </c>
      <c r="B201" s="3">
        <v>1</v>
      </c>
    </row>
    <row r="202" spans="1:2" ht="15">
      <c r="A202" s="128" t="s">
        <v>3680</v>
      </c>
      <c r="B202" s="3">
        <v>1</v>
      </c>
    </row>
    <row r="203" spans="1:2" ht="15">
      <c r="A203" s="127" t="s">
        <v>3724</v>
      </c>
      <c r="B203" s="3"/>
    </row>
    <row r="204" spans="1:2" ht="15">
      <c r="A204" s="128" t="s">
        <v>3694</v>
      </c>
      <c r="B204" s="3">
        <v>1</v>
      </c>
    </row>
    <row r="205" spans="1:2" ht="15">
      <c r="A205" s="127" t="s">
        <v>3725</v>
      </c>
      <c r="B205" s="3"/>
    </row>
    <row r="206" spans="1:2" ht="15">
      <c r="A206" s="128" t="s">
        <v>3701</v>
      </c>
      <c r="B206" s="3">
        <v>1</v>
      </c>
    </row>
    <row r="207" spans="1:2" ht="15">
      <c r="A207" s="127" t="s">
        <v>3726</v>
      </c>
      <c r="B207" s="3"/>
    </row>
    <row r="208" spans="1:2" ht="15">
      <c r="A208" s="128" t="s">
        <v>3694</v>
      </c>
      <c r="B208" s="3">
        <v>1</v>
      </c>
    </row>
    <row r="209" spans="1:2" ht="15">
      <c r="A209" s="125" t="s">
        <v>3674</v>
      </c>
      <c r="B209" s="3">
        <v>276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1596</v>
      </c>
      <c r="AE2" s="13" t="s">
        <v>1597</v>
      </c>
      <c r="AF2" s="13" t="s">
        <v>1598</v>
      </c>
      <c r="AG2" s="13" t="s">
        <v>1599</v>
      </c>
      <c r="AH2" s="13" t="s">
        <v>1600</v>
      </c>
      <c r="AI2" s="13" t="s">
        <v>1601</v>
      </c>
      <c r="AJ2" s="13" t="s">
        <v>1602</v>
      </c>
      <c r="AK2" s="13" t="s">
        <v>1603</v>
      </c>
      <c r="AL2" s="13" t="s">
        <v>1604</v>
      </c>
      <c r="AM2" s="13" t="s">
        <v>1605</v>
      </c>
      <c r="AN2" s="13" t="s">
        <v>1606</v>
      </c>
      <c r="AO2" s="13" t="s">
        <v>1607</v>
      </c>
      <c r="AP2" s="13" t="s">
        <v>1608</v>
      </c>
      <c r="AQ2" s="13" t="s">
        <v>1609</v>
      </c>
      <c r="AR2" s="13" t="s">
        <v>1610</v>
      </c>
      <c r="AS2" s="13" t="s">
        <v>192</v>
      </c>
      <c r="AT2" s="13" t="s">
        <v>1611</v>
      </c>
      <c r="AU2" s="13" t="s">
        <v>1612</v>
      </c>
      <c r="AV2" s="13" t="s">
        <v>1613</v>
      </c>
      <c r="AW2" s="13" t="s">
        <v>1614</v>
      </c>
      <c r="AX2" s="13" t="s">
        <v>1615</v>
      </c>
      <c r="AY2" s="13" t="s">
        <v>1616</v>
      </c>
      <c r="AZ2" s="13" t="s">
        <v>2590</v>
      </c>
      <c r="BA2" s="119" t="s">
        <v>2971</v>
      </c>
      <c r="BB2" s="119" t="s">
        <v>2981</v>
      </c>
      <c r="BC2" s="119" t="s">
        <v>2983</v>
      </c>
      <c r="BD2" s="119" t="s">
        <v>2986</v>
      </c>
      <c r="BE2" s="119" t="s">
        <v>2987</v>
      </c>
      <c r="BF2" s="119" t="s">
        <v>2997</v>
      </c>
      <c r="BG2" s="119" t="s">
        <v>3005</v>
      </c>
      <c r="BH2" s="119" t="s">
        <v>3068</v>
      </c>
      <c r="BI2" s="119" t="s">
        <v>3088</v>
      </c>
      <c r="BJ2" s="119" t="s">
        <v>3149</v>
      </c>
      <c r="BK2" s="119" t="s">
        <v>3659</v>
      </c>
      <c r="BL2" s="119" t="s">
        <v>3660</v>
      </c>
      <c r="BM2" s="119" t="s">
        <v>3661</v>
      </c>
      <c r="BN2" s="119" t="s">
        <v>3662</v>
      </c>
      <c r="BO2" s="119" t="s">
        <v>3663</v>
      </c>
      <c r="BP2" s="119" t="s">
        <v>3664</v>
      </c>
      <c r="BQ2" s="119" t="s">
        <v>3665</v>
      </c>
      <c r="BR2" s="119" t="s">
        <v>3666</v>
      </c>
      <c r="BS2" s="119" t="s">
        <v>3668</v>
      </c>
      <c r="BT2" s="3"/>
      <c r="BU2" s="3"/>
    </row>
    <row r="3" spans="1:73" ht="15" customHeight="1">
      <c r="A3" s="64" t="s">
        <v>212</v>
      </c>
      <c r="B3" s="65"/>
      <c r="C3" s="65" t="s">
        <v>64</v>
      </c>
      <c r="D3" s="66">
        <v>162.9298746831653</v>
      </c>
      <c r="E3" s="68"/>
      <c r="F3" s="100" t="s">
        <v>2181</v>
      </c>
      <c r="G3" s="65"/>
      <c r="H3" s="69" t="s">
        <v>212</v>
      </c>
      <c r="I3" s="70"/>
      <c r="J3" s="70"/>
      <c r="K3" s="69" t="s">
        <v>2385</v>
      </c>
      <c r="L3" s="73">
        <v>199.20213582506938</v>
      </c>
      <c r="M3" s="74">
        <v>9462.9912109375</v>
      </c>
      <c r="N3" s="74">
        <v>3023.22705078125</v>
      </c>
      <c r="O3" s="75"/>
      <c r="P3" s="76"/>
      <c r="Q3" s="76"/>
      <c r="R3" s="48"/>
      <c r="S3" s="48">
        <v>1</v>
      </c>
      <c r="T3" s="48">
        <v>1</v>
      </c>
      <c r="U3" s="49">
        <v>224</v>
      </c>
      <c r="V3" s="49">
        <v>0.003584</v>
      </c>
      <c r="W3" s="49">
        <v>0.010019</v>
      </c>
      <c r="X3" s="49">
        <v>0.877463</v>
      </c>
      <c r="Y3" s="49">
        <v>0</v>
      </c>
      <c r="Z3" s="49">
        <v>0</v>
      </c>
      <c r="AA3" s="71">
        <v>3</v>
      </c>
      <c r="AB3" s="71"/>
      <c r="AC3" s="72"/>
      <c r="AD3" s="78" t="s">
        <v>1617</v>
      </c>
      <c r="AE3" s="78">
        <v>74</v>
      </c>
      <c r="AF3" s="78">
        <v>971</v>
      </c>
      <c r="AG3" s="78">
        <v>375</v>
      </c>
      <c r="AH3" s="78">
        <v>181</v>
      </c>
      <c r="AI3" s="78"/>
      <c r="AJ3" s="78" t="s">
        <v>1752</v>
      </c>
      <c r="AK3" s="78" t="s">
        <v>1878</v>
      </c>
      <c r="AL3" s="78"/>
      <c r="AM3" s="78"/>
      <c r="AN3" s="80">
        <v>43166.91443287037</v>
      </c>
      <c r="AO3" s="83" t="s">
        <v>2045</v>
      </c>
      <c r="AP3" s="78" t="b">
        <v>1</v>
      </c>
      <c r="AQ3" s="78" t="b">
        <v>0</v>
      </c>
      <c r="AR3" s="78" t="b">
        <v>0</v>
      </c>
      <c r="AS3" s="78" t="s">
        <v>1553</v>
      </c>
      <c r="AT3" s="78">
        <v>10</v>
      </c>
      <c r="AU3" s="78"/>
      <c r="AV3" s="78" t="b">
        <v>0</v>
      </c>
      <c r="AW3" s="78" t="s">
        <v>2247</v>
      </c>
      <c r="AX3" s="83" t="s">
        <v>2248</v>
      </c>
      <c r="AY3" s="78" t="s">
        <v>66</v>
      </c>
      <c r="AZ3" s="78" t="str">
        <f>REPLACE(INDEX(GroupVertices[Group],MATCH(Vertices[[#This Row],[Vertex]],GroupVertices[Vertex],0)),1,1,"")</f>
        <v>17</v>
      </c>
      <c r="BA3" s="48" t="s">
        <v>598</v>
      </c>
      <c r="BB3" s="48" t="s">
        <v>598</v>
      </c>
      <c r="BC3" s="48" t="s">
        <v>681</v>
      </c>
      <c r="BD3" s="48" t="s">
        <v>681</v>
      </c>
      <c r="BE3" s="48" t="s">
        <v>343</v>
      </c>
      <c r="BF3" s="48" t="s">
        <v>343</v>
      </c>
      <c r="BG3" s="120" t="s">
        <v>3006</v>
      </c>
      <c r="BH3" s="120" t="s">
        <v>3006</v>
      </c>
      <c r="BI3" s="120" t="s">
        <v>3089</v>
      </c>
      <c r="BJ3" s="120" t="s">
        <v>3089</v>
      </c>
      <c r="BK3" s="120">
        <v>0</v>
      </c>
      <c r="BL3" s="123">
        <v>0</v>
      </c>
      <c r="BM3" s="120">
        <v>3</v>
      </c>
      <c r="BN3" s="123">
        <v>7.6923076923076925</v>
      </c>
      <c r="BO3" s="120">
        <v>0</v>
      </c>
      <c r="BP3" s="123">
        <v>0</v>
      </c>
      <c r="BQ3" s="120">
        <v>36</v>
      </c>
      <c r="BR3" s="123">
        <v>92.3076923076923</v>
      </c>
      <c r="BS3" s="120">
        <v>39</v>
      </c>
      <c r="BT3" s="3"/>
      <c r="BU3" s="3"/>
    </row>
    <row r="4" spans="1:76" ht="15">
      <c r="A4" s="64" t="s">
        <v>297</v>
      </c>
      <c r="B4" s="65"/>
      <c r="C4" s="65" t="s">
        <v>64</v>
      </c>
      <c r="D4" s="66">
        <v>219.86482786362566</v>
      </c>
      <c r="E4" s="68"/>
      <c r="F4" s="100" t="s">
        <v>2182</v>
      </c>
      <c r="G4" s="65"/>
      <c r="H4" s="69" t="s">
        <v>297</v>
      </c>
      <c r="I4" s="70"/>
      <c r="J4" s="70"/>
      <c r="K4" s="69" t="s">
        <v>2386</v>
      </c>
      <c r="L4" s="73">
        <v>1</v>
      </c>
      <c r="M4" s="74">
        <v>9462.9912109375</v>
      </c>
      <c r="N4" s="74">
        <v>3634.9306640625</v>
      </c>
      <c r="O4" s="75"/>
      <c r="P4" s="76"/>
      <c r="Q4" s="76"/>
      <c r="R4" s="86"/>
      <c r="S4" s="48">
        <v>1</v>
      </c>
      <c r="T4" s="48">
        <v>0</v>
      </c>
      <c r="U4" s="49">
        <v>0</v>
      </c>
      <c r="V4" s="49">
        <v>0.002558</v>
      </c>
      <c r="W4" s="49">
        <v>0.001012</v>
      </c>
      <c r="X4" s="49">
        <v>0.522922</v>
      </c>
      <c r="Y4" s="49">
        <v>0</v>
      </c>
      <c r="Z4" s="49">
        <v>0</v>
      </c>
      <c r="AA4" s="71">
        <v>4</v>
      </c>
      <c r="AB4" s="71"/>
      <c r="AC4" s="72"/>
      <c r="AD4" s="78" t="s">
        <v>1618</v>
      </c>
      <c r="AE4" s="78">
        <v>1806</v>
      </c>
      <c r="AF4" s="78">
        <v>60424</v>
      </c>
      <c r="AG4" s="78">
        <v>11998</v>
      </c>
      <c r="AH4" s="78">
        <v>4714</v>
      </c>
      <c r="AI4" s="78"/>
      <c r="AJ4" s="78" t="s">
        <v>1753</v>
      </c>
      <c r="AK4" s="78" t="s">
        <v>1879</v>
      </c>
      <c r="AL4" s="83" t="s">
        <v>1972</v>
      </c>
      <c r="AM4" s="78"/>
      <c r="AN4" s="80">
        <v>39869.926828703705</v>
      </c>
      <c r="AO4" s="83" t="s">
        <v>2046</v>
      </c>
      <c r="AP4" s="78" t="b">
        <v>1</v>
      </c>
      <c r="AQ4" s="78" t="b">
        <v>0</v>
      </c>
      <c r="AR4" s="78" t="b">
        <v>0</v>
      </c>
      <c r="AS4" s="78" t="s">
        <v>1553</v>
      </c>
      <c r="AT4" s="78">
        <v>752</v>
      </c>
      <c r="AU4" s="83" t="s">
        <v>2166</v>
      </c>
      <c r="AV4" s="78" t="b">
        <v>1</v>
      </c>
      <c r="AW4" s="78" t="s">
        <v>2247</v>
      </c>
      <c r="AX4" s="83" t="s">
        <v>2249</v>
      </c>
      <c r="AY4" s="78" t="s">
        <v>65</v>
      </c>
      <c r="AZ4" s="78" t="str">
        <f>REPLACE(INDEX(GroupVertices[Group],MATCH(Vertices[[#This Row],[Vertex]],GroupVertices[Vertex],0)),1,1,"")</f>
        <v>17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168.41431578562432</v>
      </c>
      <c r="E5" s="68"/>
      <c r="F5" s="100" t="s">
        <v>845</v>
      </c>
      <c r="G5" s="65"/>
      <c r="H5" s="69" t="s">
        <v>213</v>
      </c>
      <c r="I5" s="70"/>
      <c r="J5" s="70"/>
      <c r="K5" s="69" t="s">
        <v>2387</v>
      </c>
      <c r="L5" s="73">
        <v>199.20213582506938</v>
      </c>
      <c r="M5" s="74">
        <v>8585.8857421875</v>
      </c>
      <c r="N5" s="74">
        <v>3023.22705078125</v>
      </c>
      <c r="O5" s="75"/>
      <c r="P5" s="76"/>
      <c r="Q5" s="76"/>
      <c r="R5" s="86"/>
      <c r="S5" s="48">
        <v>1</v>
      </c>
      <c r="T5" s="48">
        <v>1</v>
      </c>
      <c r="U5" s="49">
        <v>224</v>
      </c>
      <c r="V5" s="49">
        <v>0.003584</v>
      </c>
      <c r="W5" s="49">
        <v>0.010019</v>
      </c>
      <c r="X5" s="49">
        <v>0.877463</v>
      </c>
      <c r="Y5" s="49">
        <v>0</v>
      </c>
      <c r="Z5" s="49">
        <v>0</v>
      </c>
      <c r="AA5" s="71">
        <v>5</v>
      </c>
      <c r="AB5" s="71"/>
      <c r="AC5" s="72"/>
      <c r="AD5" s="78" t="s">
        <v>1619</v>
      </c>
      <c r="AE5" s="78">
        <v>4724</v>
      </c>
      <c r="AF5" s="78">
        <v>6698</v>
      </c>
      <c r="AG5" s="78">
        <v>14459</v>
      </c>
      <c r="AH5" s="78">
        <v>3193</v>
      </c>
      <c r="AI5" s="78"/>
      <c r="AJ5" s="78" t="s">
        <v>1754</v>
      </c>
      <c r="AK5" s="78" t="s">
        <v>1880</v>
      </c>
      <c r="AL5" s="83" t="s">
        <v>1973</v>
      </c>
      <c r="AM5" s="78"/>
      <c r="AN5" s="80">
        <v>39806.97509259259</v>
      </c>
      <c r="AO5" s="83" t="s">
        <v>2047</v>
      </c>
      <c r="AP5" s="78" t="b">
        <v>0</v>
      </c>
      <c r="AQ5" s="78" t="b">
        <v>0</v>
      </c>
      <c r="AR5" s="78" t="b">
        <v>0</v>
      </c>
      <c r="AS5" s="78" t="s">
        <v>1553</v>
      </c>
      <c r="AT5" s="78">
        <v>277</v>
      </c>
      <c r="AU5" s="83" t="s">
        <v>2167</v>
      </c>
      <c r="AV5" s="78" t="b">
        <v>0</v>
      </c>
      <c r="AW5" s="78" t="s">
        <v>2247</v>
      </c>
      <c r="AX5" s="83" t="s">
        <v>2250</v>
      </c>
      <c r="AY5" s="78" t="s">
        <v>66</v>
      </c>
      <c r="AZ5" s="78" t="str">
        <f>REPLACE(INDEX(GroupVertices[Group],MATCH(Vertices[[#This Row],[Vertex]],GroupVertices[Vertex],0)),1,1,"")</f>
        <v>16</v>
      </c>
      <c r="BA5" s="48" t="s">
        <v>599</v>
      </c>
      <c r="BB5" s="48" t="s">
        <v>599</v>
      </c>
      <c r="BC5" s="48" t="s">
        <v>682</v>
      </c>
      <c r="BD5" s="48" t="s">
        <v>682</v>
      </c>
      <c r="BE5" s="48" t="s">
        <v>717</v>
      </c>
      <c r="BF5" s="48" t="s">
        <v>717</v>
      </c>
      <c r="BG5" s="120" t="s">
        <v>3007</v>
      </c>
      <c r="BH5" s="120" t="s">
        <v>3007</v>
      </c>
      <c r="BI5" s="120" t="s">
        <v>3090</v>
      </c>
      <c r="BJ5" s="120" t="s">
        <v>3090</v>
      </c>
      <c r="BK5" s="120">
        <v>0</v>
      </c>
      <c r="BL5" s="123">
        <v>0</v>
      </c>
      <c r="BM5" s="120">
        <v>1</v>
      </c>
      <c r="BN5" s="123">
        <v>4</v>
      </c>
      <c r="BO5" s="120">
        <v>0</v>
      </c>
      <c r="BP5" s="123">
        <v>0</v>
      </c>
      <c r="BQ5" s="120">
        <v>24</v>
      </c>
      <c r="BR5" s="123">
        <v>96</v>
      </c>
      <c r="BS5" s="120">
        <v>25</v>
      </c>
      <c r="BT5" s="2"/>
      <c r="BU5" s="3"/>
      <c r="BV5" s="3"/>
      <c r="BW5" s="3"/>
      <c r="BX5" s="3"/>
    </row>
    <row r="6" spans="1:76" ht="15">
      <c r="A6" s="64" t="s">
        <v>298</v>
      </c>
      <c r="B6" s="65"/>
      <c r="C6" s="65" t="s">
        <v>64</v>
      </c>
      <c r="D6" s="66">
        <v>163.8903940520786</v>
      </c>
      <c r="E6" s="68"/>
      <c r="F6" s="100" t="s">
        <v>2183</v>
      </c>
      <c r="G6" s="65"/>
      <c r="H6" s="69" t="s">
        <v>298</v>
      </c>
      <c r="I6" s="70"/>
      <c r="J6" s="70"/>
      <c r="K6" s="69" t="s">
        <v>2388</v>
      </c>
      <c r="L6" s="73">
        <v>1</v>
      </c>
      <c r="M6" s="74">
        <v>8585.8857421875</v>
      </c>
      <c r="N6" s="74">
        <v>3634.9306640625</v>
      </c>
      <c r="O6" s="75"/>
      <c r="P6" s="76"/>
      <c r="Q6" s="76"/>
      <c r="R6" s="86"/>
      <c r="S6" s="48">
        <v>1</v>
      </c>
      <c r="T6" s="48">
        <v>0</v>
      </c>
      <c r="U6" s="49">
        <v>0</v>
      </c>
      <c r="V6" s="49">
        <v>0.002558</v>
      </c>
      <c r="W6" s="49">
        <v>0.001012</v>
      </c>
      <c r="X6" s="49">
        <v>0.522922</v>
      </c>
      <c r="Y6" s="49">
        <v>0</v>
      </c>
      <c r="Z6" s="49">
        <v>0</v>
      </c>
      <c r="AA6" s="71">
        <v>6</v>
      </c>
      <c r="AB6" s="71"/>
      <c r="AC6" s="72"/>
      <c r="AD6" s="78" t="s">
        <v>1620</v>
      </c>
      <c r="AE6" s="78">
        <v>748</v>
      </c>
      <c r="AF6" s="78">
        <v>1974</v>
      </c>
      <c r="AG6" s="78">
        <v>5025</v>
      </c>
      <c r="AH6" s="78">
        <v>6144</v>
      </c>
      <c r="AI6" s="78"/>
      <c r="AJ6" s="78" t="s">
        <v>1755</v>
      </c>
      <c r="AK6" s="78" t="s">
        <v>1881</v>
      </c>
      <c r="AL6" s="83" t="s">
        <v>1974</v>
      </c>
      <c r="AM6" s="78"/>
      <c r="AN6" s="80">
        <v>41768.98451388889</v>
      </c>
      <c r="AO6" s="83" t="s">
        <v>2048</v>
      </c>
      <c r="AP6" s="78" t="b">
        <v>0</v>
      </c>
      <c r="AQ6" s="78" t="b">
        <v>0</v>
      </c>
      <c r="AR6" s="78" t="b">
        <v>1</v>
      </c>
      <c r="AS6" s="78" t="s">
        <v>1553</v>
      </c>
      <c r="AT6" s="78">
        <v>155</v>
      </c>
      <c r="AU6" s="83" t="s">
        <v>2166</v>
      </c>
      <c r="AV6" s="78" t="b">
        <v>0</v>
      </c>
      <c r="AW6" s="78" t="s">
        <v>2247</v>
      </c>
      <c r="AX6" s="83" t="s">
        <v>2251</v>
      </c>
      <c r="AY6" s="78" t="s">
        <v>65</v>
      </c>
      <c r="AZ6" s="78" t="str">
        <f>REPLACE(INDEX(GroupVertices[Group],MATCH(Vertices[[#This Row],[Vertex]],GroupVertices[Vertex],0)),1,1,"")</f>
        <v>16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163.52361546953244</v>
      </c>
      <c r="E7" s="68"/>
      <c r="F7" s="100" t="s">
        <v>2184</v>
      </c>
      <c r="G7" s="65"/>
      <c r="H7" s="69" t="s">
        <v>214</v>
      </c>
      <c r="I7" s="70"/>
      <c r="J7" s="70"/>
      <c r="K7" s="69" t="s">
        <v>2389</v>
      </c>
      <c r="L7" s="73">
        <v>1</v>
      </c>
      <c r="M7" s="74">
        <v>9462.9912109375</v>
      </c>
      <c r="N7" s="74">
        <v>5969.9912109375</v>
      </c>
      <c r="O7" s="75"/>
      <c r="P7" s="76"/>
      <c r="Q7" s="76"/>
      <c r="R7" s="86"/>
      <c r="S7" s="48">
        <v>0</v>
      </c>
      <c r="T7" s="48">
        <v>1</v>
      </c>
      <c r="U7" s="49">
        <v>0</v>
      </c>
      <c r="V7" s="49">
        <v>0.333333</v>
      </c>
      <c r="W7" s="49">
        <v>0</v>
      </c>
      <c r="X7" s="49">
        <v>0.638296</v>
      </c>
      <c r="Y7" s="49">
        <v>0</v>
      </c>
      <c r="Z7" s="49">
        <v>0</v>
      </c>
      <c r="AA7" s="71">
        <v>7</v>
      </c>
      <c r="AB7" s="71"/>
      <c r="AC7" s="72"/>
      <c r="AD7" s="78" t="s">
        <v>1621</v>
      </c>
      <c r="AE7" s="78">
        <v>1513</v>
      </c>
      <c r="AF7" s="78">
        <v>1591</v>
      </c>
      <c r="AG7" s="78">
        <v>1030</v>
      </c>
      <c r="AH7" s="78">
        <v>140</v>
      </c>
      <c r="AI7" s="78"/>
      <c r="AJ7" s="78" t="s">
        <v>1756</v>
      </c>
      <c r="AK7" s="78" t="s">
        <v>1882</v>
      </c>
      <c r="AL7" s="78"/>
      <c r="AM7" s="78"/>
      <c r="AN7" s="80">
        <v>41512.610763888886</v>
      </c>
      <c r="AO7" s="83" t="s">
        <v>2049</v>
      </c>
      <c r="AP7" s="78" t="b">
        <v>1</v>
      </c>
      <c r="AQ7" s="78" t="b">
        <v>0</v>
      </c>
      <c r="AR7" s="78" t="b">
        <v>0</v>
      </c>
      <c r="AS7" s="78" t="s">
        <v>2163</v>
      </c>
      <c r="AT7" s="78">
        <v>0</v>
      </c>
      <c r="AU7" s="83" t="s">
        <v>2166</v>
      </c>
      <c r="AV7" s="78" t="b">
        <v>0</v>
      </c>
      <c r="AW7" s="78" t="s">
        <v>2247</v>
      </c>
      <c r="AX7" s="83" t="s">
        <v>2252</v>
      </c>
      <c r="AY7" s="78" t="s">
        <v>66</v>
      </c>
      <c r="AZ7" s="78" t="str">
        <f>REPLACE(INDEX(GroupVertices[Group],MATCH(Vertices[[#This Row],[Vertex]],GroupVertices[Vertex],0)),1,1,"")</f>
        <v>8</v>
      </c>
      <c r="BA7" s="48"/>
      <c r="BB7" s="48"/>
      <c r="BC7" s="48"/>
      <c r="BD7" s="48"/>
      <c r="BE7" s="48" t="s">
        <v>718</v>
      </c>
      <c r="BF7" s="48" t="s">
        <v>718</v>
      </c>
      <c r="BG7" s="120" t="s">
        <v>3008</v>
      </c>
      <c r="BH7" s="120" t="s">
        <v>3008</v>
      </c>
      <c r="BI7" s="120" t="s">
        <v>3091</v>
      </c>
      <c r="BJ7" s="120" t="s">
        <v>3091</v>
      </c>
      <c r="BK7" s="120">
        <v>0</v>
      </c>
      <c r="BL7" s="123">
        <v>0</v>
      </c>
      <c r="BM7" s="120">
        <v>0</v>
      </c>
      <c r="BN7" s="123">
        <v>0</v>
      </c>
      <c r="BO7" s="120">
        <v>0</v>
      </c>
      <c r="BP7" s="123">
        <v>0</v>
      </c>
      <c r="BQ7" s="120">
        <v>14</v>
      </c>
      <c r="BR7" s="123">
        <v>100</v>
      </c>
      <c r="BS7" s="120">
        <v>14</v>
      </c>
      <c r="BT7" s="2"/>
      <c r="BU7" s="3"/>
      <c r="BV7" s="3"/>
      <c r="BW7" s="3"/>
      <c r="BX7" s="3"/>
    </row>
    <row r="8" spans="1:76" ht="15">
      <c r="A8" s="64" t="s">
        <v>265</v>
      </c>
      <c r="B8" s="65"/>
      <c r="C8" s="65" t="s">
        <v>64</v>
      </c>
      <c r="D8" s="66">
        <v>162.0201105750221</v>
      </c>
      <c r="E8" s="68"/>
      <c r="F8" s="100" t="s">
        <v>2185</v>
      </c>
      <c r="G8" s="65"/>
      <c r="H8" s="69" t="s">
        <v>265</v>
      </c>
      <c r="I8" s="70"/>
      <c r="J8" s="70"/>
      <c r="K8" s="69" t="s">
        <v>2390</v>
      </c>
      <c r="L8" s="73">
        <v>2.769661927009548</v>
      </c>
      <c r="M8" s="74">
        <v>9462.9912109375</v>
      </c>
      <c r="N8" s="74">
        <v>4628.94873046875</v>
      </c>
      <c r="O8" s="75"/>
      <c r="P8" s="76"/>
      <c r="Q8" s="76"/>
      <c r="R8" s="86"/>
      <c r="S8" s="48">
        <v>2</v>
      </c>
      <c r="T8" s="48">
        <v>2</v>
      </c>
      <c r="U8" s="49">
        <v>2</v>
      </c>
      <c r="V8" s="49">
        <v>0.5</v>
      </c>
      <c r="W8" s="49">
        <v>0</v>
      </c>
      <c r="X8" s="49">
        <v>1.723398</v>
      </c>
      <c r="Y8" s="49">
        <v>0</v>
      </c>
      <c r="Z8" s="49">
        <v>0</v>
      </c>
      <c r="AA8" s="71">
        <v>8</v>
      </c>
      <c r="AB8" s="71"/>
      <c r="AC8" s="72"/>
      <c r="AD8" s="78" t="s">
        <v>1622</v>
      </c>
      <c r="AE8" s="78">
        <v>1</v>
      </c>
      <c r="AF8" s="78">
        <v>21</v>
      </c>
      <c r="AG8" s="78">
        <v>179</v>
      </c>
      <c r="AH8" s="78">
        <v>2</v>
      </c>
      <c r="AI8" s="78"/>
      <c r="AJ8" s="78" t="s">
        <v>1757</v>
      </c>
      <c r="AK8" s="78" t="s">
        <v>1883</v>
      </c>
      <c r="AL8" s="78"/>
      <c r="AM8" s="78"/>
      <c r="AN8" s="80">
        <v>43270.4846412037</v>
      </c>
      <c r="AO8" s="83" t="s">
        <v>2050</v>
      </c>
      <c r="AP8" s="78" t="b">
        <v>1</v>
      </c>
      <c r="AQ8" s="78" t="b">
        <v>0</v>
      </c>
      <c r="AR8" s="78" t="b">
        <v>0</v>
      </c>
      <c r="AS8" s="78" t="s">
        <v>1553</v>
      </c>
      <c r="AT8" s="78">
        <v>0</v>
      </c>
      <c r="AU8" s="78"/>
      <c r="AV8" s="78" t="b">
        <v>0</v>
      </c>
      <c r="AW8" s="78" t="s">
        <v>2247</v>
      </c>
      <c r="AX8" s="83" t="s">
        <v>2253</v>
      </c>
      <c r="AY8" s="78" t="s">
        <v>66</v>
      </c>
      <c r="AZ8" s="78" t="str">
        <f>REPLACE(INDEX(GroupVertices[Group],MATCH(Vertices[[#This Row],[Vertex]],GroupVertices[Vertex],0)),1,1,"")</f>
        <v>8</v>
      </c>
      <c r="BA8" s="48"/>
      <c r="BB8" s="48"/>
      <c r="BC8" s="48"/>
      <c r="BD8" s="48"/>
      <c r="BE8" s="48" t="s">
        <v>2988</v>
      </c>
      <c r="BF8" s="48" t="s">
        <v>2998</v>
      </c>
      <c r="BG8" s="120" t="s">
        <v>3009</v>
      </c>
      <c r="BH8" s="120" t="s">
        <v>3069</v>
      </c>
      <c r="BI8" s="120" t="s">
        <v>3092</v>
      </c>
      <c r="BJ8" s="120" t="s">
        <v>3150</v>
      </c>
      <c r="BK8" s="120">
        <v>8</v>
      </c>
      <c r="BL8" s="123">
        <v>4.519774011299435</v>
      </c>
      <c r="BM8" s="120">
        <v>0</v>
      </c>
      <c r="BN8" s="123">
        <v>0</v>
      </c>
      <c r="BO8" s="120">
        <v>0</v>
      </c>
      <c r="BP8" s="123">
        <v>0</v>
      </c>
      <c r="BQ8" s="120">
        <v>169</v>
      </c>
      <c r="BR8" s="123">
        <v>95.48022598870057</v>
      </c>
      <c r="BS8" s="120">
        <v>177</v>
      </c>
      <c r="BT8" s="2"/>
      <c r="BU8" s="3"/>
      <c r="BV8" s="3"/>
      <c r="BW8" s="3"/>
      <c r="BX8" s="3"/>
    </row>
    <row r="9" spans="1:76" ht="15">
      <c r="A9" s="64" t="s">
        <v>215</v>
      </c>
      <c r="B9" s="65"/>
      <c r="C9" s="65" t="s">
        <v>64</v>
      </c>
      <c r="D9" s="66">
        <v>162.015322342874</v>
      </c>
      <c r="E9" s="68"/>
      <c r="F9" s="100" t="s">
        <v>846</v>
      </c>
      <c r="G9" s="65"/>
      <c r="H9" s="69" t="s">
        <v>215</v>
      </c>
      <c r="I9" s="70"/>
      <c r="J9" s="70"/>
      <c r="K9" s="69" t="s">
        <v>2391</v>
      </c>
      <c r="L9" s="73">
        <v>356.70204732891915</v>
      </c>
      <c r="M9" s="74">
        <v>4216.37255859375</v>
      </c>
      <c r="N9" s="74">
        <v>8785.4521484375</v>
      </c>
      <c r="O9" s="75"/>
      <c r="P9" s="76"/>
      <c r="Q9" s="76"/>
      <c r="R9" s="86"/>
      <c r="S9" s="48">
        <v>0</v>
      </c>
      <c r="T9" s="48">
        <v>3</v>
      </c>
      <c r="U9" s="49">
        <v>402</v>
      </c>
      <c r="V9" s="49">
        <v>0.003846</v>
      </c>
      <c r="W9" s="49">
        <v>0.010143</v>
      </c>
      <c r="X9" s="49">
        <v>1.164138</v>
      </c>
      <c r="Y9" s="49">
        <v>0</v>
      </c>
      <c r="Z9" s="49">
        <v>0</v>
      </c>
      <c r="AA9" s="71">
        <v>9</v>
      </c>
      <c r="AB9" s="71"/>
      <c r="AC9" s="72"/>
      <c r="AD9" s="78" t="s">
        <v>1623</v>
      </c>
      <c r="AE9" s="78">
        <v>50</v>
      </c>
      <c r="AF9" s="78">
        <v>16</v>
      </c>
      <c r="AG9" s="78">
        <v>38</v>
      </c>
      <c r="AH9" s="78">
        <v>332</v>
      </c>
      <c r="AI9" s="78"/>
      <c r="AJ9" s="78" t="s">
        <v>1758</v>
      </c>
      <c r="AK9" s="78"/>
      <c r="AL9" s="78"/>
      <c r="AM9" s="78"/>
      <c r="AN9" s="80">
        <v>42978.61193287037</v>
      </c>
      <c r="AO9" s="83" t="s">
        <v>2051</v>
      </c>
      <c r="AP9" s="78" t="b">
        <v>1</v>
      </c>
      <c r="AQ9" s="78" t="b">
        <v>0</v>
      </c>
      <c r="AR9" s="78" t="b">
        <v>0</v>
      </c>
      <c r="AS9" s="78" t="s">
        <v>1553</v>
      </c>
      <c r="AT9" s="78">
        <v>0</v>
      </c>
      <c r="AU9" s="78"/>
      <c r="AV9" s="78" t="b">
        <v>0</v>
      </c>
      <c r="AW9" s="78" t="s">
        <v>2247</v>
      </c>
      <c r="AX9" s="83" t="s">
        <v>2254</v>
      </c>
      <c r="AY9" s="78" t="s">
        <v>66</v>
      </c>
      <c r="AZ9" s="78" t="str">
        <f>REPLACE(INDEX(GroupVertices[Group],MATCH(Vertices[[#This Row],[Vertex]],GroupVertices[Vertex],0)),1,1,"")</f>
        <v>2</v>
      </c>
      <c r="BA9" s="48"/>
      <c r="BB9" s="48"/>
      <c r="BC9" s="48"/>
      <c r="BD9" s="48"/>
      <c r="BE9" s="48"/>
      <c r="BF9" s="48"/>
      <c r="BG9" s="120" t="s">
        <v>3010</v>
      </c>
      <c r="BH9" s="120" t="s">
        <v>3010</v>
      </c>
      <c r="BI9" s="120" t="s">
        <v>3093</v>
      </c>
      <c r="BJ9" s="120" t="s">
        <v>3093</v>
      </c>
      <c r="BK9" s="120">
        <v>0</v>
      </c>
      <c r="BL9" s="123">
        <v>0</v>
      </c>
      <c r="BM9" s="120">
        <v>2</v>
      </c>
      <c r="BN9" s="123">
        <v>4.081632653061225</v>
      </c>
      <c r="BO9" s="120">
        <v>0</v>
      </c>
      <c r="BP9" s="123">
        <v>0</v>
      </c>
      <c r="BQ9" s="120">
        <v>47</v>
      </c>
      <c r="BR9" s="123">
        <v>95.91836734693878</v>
      </c>
      <c r="BS9" s="120">
        <v>49</v>
      </c>
      <c r="BT9" s="2"/>
      <c r="BU9" s="3"/>
      <c r="BV9" s="3"/>
      <c r="BW9" s="3"/>
      <c r="BX9" s="3"/>
    </row>
    <row r="10" spans="1:76" ht="15">
      <c r="A10" s="64" t="s">
        <v>299</v>
      </c>
      <c r="B10" s="65"/>
      <c r="C10" s="65" t="s">
        <v>64</v>
      </c>
      <c r="D10" s="66">
        <v>209.76261567751772</v>
      </c>
      <c r="E10" s="68"/>
      <c r="F10" s="100" t="s">
        <v>2186</v>
      </c>
      <c r="G10" s="65"/>
      <c r="H10" s="69" t="s">
        <v>299</v>
      </c>
      <c r="I10" s="70"/>
      <c r="J10" s="70"/>
      <c r="K10" s="69" t="s">
        <v>2392</v>
      </c>
      <c r="L10" s="73">
        <v>1</v>
      </c>
      <c r="M10" s="74">
        <v>3846.26904296875</v>
      </c>
      <c r="N10" s="74">
        <v>9646.09375</v>
      </c>
      <c r="O10" s="75"/>
      <c r="P10" s="76"/>
      <c r="Q10" s="76"/>
      <c r="R10" s="86"/>
      <c r="S10" s="48">
        <v>1</v>
      </c>
      <c r="T10" s="48">
        <v>0</v>
      </c>
      <c r="U10" s="49">
        <v>0</v>
      </c>
      <c r="V10" s="49">
        <v>0.002688</v>
      </c>
      <c r="W10" s="49">
        <v>0.001025</v>
      </c>
      <c r="X10" s="49">
        <v>0.479839</v>
      </c>
      <c r="Y10" s="49">
        <v>0</v>
      </c>
      <c r="Z10" s="49">
        <v>0</v>
      </c>
      <c r="AA10" s="71">
        <v>10</v>
      </c>
      <c r="AB10" s="71"/>
      <c r="AC10" s="72"/>
      <c r="AD10" s="78" t="s">
        <v>1624</v>
      </c>
      <c r="AE10" s="78">
        <v>2341</v>
      </c>
      <c r="AF10" s="78">
        <v>49875</v>
      </c>
      <c r="AG10" s="78">
        <v>9639</v>
      </c>
      <c r="AH10" s="78">
        <v>865</v>
      </c>
      <c r="AI10" s="78"/>
      <c r="AJ10" s="78" t="s">
        <v>1759</v>
      </c>
      <c r="AK10" s="78" t="s">
        <v>1884</v>
      </c>
      <c r="AL10" s="83" t="s">
        <v>1975</v>
      </c>
      <c r="AM10" s="78"/>
      <c r="AN10" s="80">
        <v>40840.77425925926</v>
      </c>
      <c r="AO10" s="83" t="s">
        <v>2052</v>
      </c>
      <c r="AP10" s="78" t="b">
        <v>0</v>
      </c>
      <c r="AQ10" s="78" t="b">
        <v>0</v>
      </c>
      <c r="AR10" s="78" t="b">
        <v>0</v>
      </c>
      <c r="AS10" s="78" t="s">
        <v>1553</v>
      </c>
      <c r="AT10" s="78">
        <v>536</v>
      </c>
      <c r="AU10" s="83" t="s">
        <v>2166</v>
      </c>
      <c r="AV10" s="78" t="b">
        <v>1</v>
      </c>
      <c r="AW10" s="78" t="s">
        <v>2247</v>
      </c>
      <c r="AX10" s="83" t="s">
        <v>2255</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268</v>
      </c>
      <c r="B11" s="65"/>
      <c r="C11" s="65" t="s">
        <v>64</v>
      </c>
      <c r="D11" s="66">
        <v>173.4410018947229</v>
      </c>
      <c r="E11" s="68"/>
      <c r="F11" s="100" t="s">
        <v>894</v>
      </c>
      <c r="G11" s="65"/>
      <c r="H11" s="69" t="s">
        <v>268</v>
      </c>
      <c r="I11" s="70"/>
      <c r="J11" s="70"/>
      <c r="K11" s="69" t="s">
        <v>2393</v>
      </c>
      <c r="L11" s="73">
        <v>9999</v>
      </c>
      <c r="M11" s="74">
        <v>1928.7486572265625</v>
      </c>
      <c r="N11" s="74">
        <v>5016.5205078125</v>
      </c>
      <c r="O11" s="75"/>
      <c r="P11" s="76"/>
      <c r="Q11" s="76"/>
      <c r="R11" s="86"/>
      <c r="S11" s="48">
        <v>43</v>
      </c>
      <c r="T11" s="48">
        <v>57</v>
      </c>
      <c r="U11" s="49">
        <v>11299.333333</v>
      </c>
      <c r="V11" s="49">
        <v>0.005917</v>
      </c>
      <c r="W11" s="49">
        <v>0.098184</v>
      </c>
      <c r="X11" s="49">
        <v>25.9676</v>
      </c>
      <c r="Y11" s="49">
        <v>0.004955570745044429</v>
      </c>
      <c r="Z11" s="49">
        <v>0.2727272727272727</v>
      </c>
      <c r="AA11" s="71">
        <v>11</v>
      </c>
      <c r="AB11" s="71"/>
      <c r="AC11" s="72"/>
      <c r="AD11" s="78" t="s">
        <v>1625</v>
      </c>
      <c r="AE11" s="78">
        <v>7680</v>
      </c>
      <c r="AF11" s="78">
        <v>11947</v>
      </c>
      <c r="AG11" s="78">
        <v>19044</v>
      </c>
      <c r="AH11" s="78">
        <v>3277</v>
      </c>
      <c r="AI11" s="78"/>
      <c r="AJ11" s="78" t="s">
        <v>1760</v>
      </c>
      <c r="AK11" s="78" t="s">
        <v>1585</v>
      </c>
      <c r="AL11" s="83" t="s">
        <v>1976</v>
      </c>
      <c r="AM11" s="78"/>
      <c r="AN11" s="80">
        <v>40499.605729166666</v>
      </c>
      <c r="AO11" s="78"/>
      <c r="AP11" s="78" t="b">
        <v>0</v>
      </c>
      <c r="AQ11" s="78" t="b">
        <v>0</v>
      </c>
      <c r="AR11" s="78" t="b">
        <v>1</v>
      </c>
      <c r="AS11" s="78" t="s">
        <v>1553</v>
      </c>
      <c r="AT11" s="78">
        <v>246</v>
      </c>
      <c r="AU11" s="83" t="s">
        <v>2166</v>
      </c>
      <c r="AV11" s="78" t="b">
        <v>0</v>
      </c>
      <c r="AW11" s="78" t="s">
        <v>2247</v>
      </c>
      <c r="AX11" s="83" t="s">
        <v>2256</v>
      </c>
      <c r="AY11" s="78" t="s">
        <v>66</v>
      </c>
      <c r="AZ11" s="78" t="str">
        <f>REPLACE(INDEX(GroupVertices[Group],MATCH(Vertices[[#This Row],[Vertex]],GroupVertices[Vertex],0)),1,1,"")</f>
        <v>1</v>
      </c>
      <c r="BA11" s="48" t="s">
        <v>2972</v>
      </c>
      <c r="BB11" s="48" t="s">
        <v>2972</v>
      </c>
      <c r="BC11" s="48" t="s">
        <v>2984</v>
      </c>
      <c r="BD11" s="48" t="s">
        <v>2984</v>
      </c>
      <c r="BE11" s="48" t="s">
        <v>2989</v>
      </c>
      <c r="BF11" s="48" t="s">
        <v>2999</v>
      </c>
      <c r="BG11" s="120" t="s">
        <v>3011</v>
      </c>
      <c r="BH11" s="120" t="s">
        <v>3070</v>
      </c>
      <c r="BI11" s="120" t="s">
        <v>3094</v>
      </c>
      <c r="BJ11" s="120" t="s">
        <v>3094</v>
      </c>
      <c r="BK11" s="120">
        <v>85</v>
      </c>
      <c r="BL11" s="123">
        <v>4.913294797687861</v>
      </c>
      <c r="BM11" s="120">
        <v>38</v>
      </c>
      <c r="BN11" s="123">
        <v>2.1965317919075145</v>
      </c>
      <c r="BO11" s="120">
        <v>0</v>
      </c>
      <c r="BP11" s="123">
        <v>0</v>
      </c>
      <c r="BQ11" s="120">
        <v>1607</v>
      </c>
      <c r="BR11" s="123">
        <v>92.89017341040463</v>
      </c>
      <c r="BS11" s="120">
        <v>1730</v>
      </c>
      <c r="BT11" s="2"/>
      <c r="BU11" s="3"/>
      <c r="BV11" s="3"/>
      <c r="BW11" s="3"/>
      <c r="BX11" s="3"/>
    </row>
    <row r="12" spans="1:76" ht="15">
      <c r="A12" s="64" t="s">
        <v>300</v>
      </c>
      <c r="B12" s="65"/>
      <c r="C12" s="65" t="s">
        <v>64</v>
      </c>
      <c r="D12" s="66">
        <v>214.10554223586445</v>
      </c>
      <c r="E12" s="68"/>
      <c r="F12" s="100" t="s">
        <v>2187</v>
      </c>
      <c r="G12" s="65"/>
      <c r="H12" s="69" t="s">
        <v>300</v>
      </c>
      <c r="I12" s="70"/>
      <c r="J12" s="70"/>
      <c r="K12" s="69" t="s">
        <v>2394</v>
      </c>
      <c r="L12" s="73">
        <v>61.168505518324636</v>
      </c>
      <c r="M12" s="74">
        <v>4607.6865234375</v>
      </c>
      <c r="N12" s="74">
        <v>7806.99609375</v>
      </c>
      <c r="O12" s="75"/>
      <c r="P12" s="76"/>
      <c r="Q12" s="76"/>
      <c r="R12" s="86"/>
      <c r="S12" s="48">
        <v>2</v>
      </c>
      <c r="T12" s="48">
        <v>0</v>
      </c>
      <c r="U12" s="49">
        <v>68</v>
      </c>
      <c r="V12" s="49">
        <v>0.002976</v>
      </c>
      <c r="W12" s="49">
        <v>0.001215</v>
      </c>
      <c r="X12" s="49">
        <v>0.760695</v>
      </c>
      <c r="Y12" s="49">
        <v>0</v>
      </c>
      <c r="Z12" s="49">
        <v>0</v>
      </c>
      <c r="AA12" s="71">
        <v>12</v>
      </c>
      <c r="AB12" s="71"/>
      <c r="AC12" s="72"/>
      <c r="AD12" s="78" t="s">
        <v>1626</v>
      </c>
      <c r="AE12" s="78">
        <v>392</v>
      </c>
      <c r="AF12" s="78">
        <v>54410</v>
      </c>
      <c r="AG12" s="78">
        <v>3520</v>
      </c>
      <c r="AH12" s="78">
        <v>208</v>
      </c>
      <c r="AI12" s="78"/>
      <c r="AJ12" s="78" t="s">
        <v>1761</v>
      </c>
      <c r="AK12" s="78" t="s">
        <v>1885</v>
      </c>
      <c r="AL12" s="83" t="s">
        <v>1977</v>
      </c>
      <c r="AM12" s="78"/>
      <c r="AN12" s="80">
        <v>39995.86680555555</v>
      </c>
      <c r="AO12" s="83" t="s">
        <v>2053</v>
      </c>
      <c r="AP12" s="78" t="b">
        <v>0</v>
      </c>
      <c r="AQ12" s="78" t="b">
        <v>0</v>
      </c>
      <c r="AR12" s="78" t="b">
        <v>0</v>
      </c>
      <c r="AS12" s="78" t="s">
        <v>1553</v>
      </c>
      <c r="AT12" s="78">
        <v>929</v>
      </c>
      <c r="AU12" s="83" t="s">
        <v>2168</v>
      </c>
      <c r="AV12" s="78" t="b">
        <v>0</v>
      </c>
      <c r="AW12" s="78" t="s">
        <v>2247</v>
      </c>
      <c r="AX12" s="83" t="s">
        <v>2257</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162.11204463226605</v>
      </c>
      <c r="E13" s="68"/>
      <c r="F13" s="100" t="s">
        <v>847</v>
      </c>
      <c r="G13" s="65"/>
      <c r="H13" s="69" t="s">
        <v>216</v>
      </c>
      <c r="I13" s="70"/>
      <c r="J13" s="70"/>
      <c r="K13" s="69" t="s">
        <v>2395</v>
      </c>
      <c r="L13" s="73">
        <v>1</v>
      </c>
      <c r="M13" s="74">
        <v>3411.845947265625</v>
      </c>
      <c r="N13" s="74">
        <v>2770.48046875</v>
      </c>
      <c r="O13" s="75"/>
      <c r="P13" s="76"/>
      <c r="Q13" s="76"/>
      <c r="R13" s="86"/>
      <c r="S13" s="48">
        <v>0</v>
      </c>
      <c r="T13" s="48">
        <v>2</v>
      </c>
      <c r="U13" s="49">
        <v>0</v>
      </c>
      <c r="V13" s="49">
        <v>0.003571</v>
      </c>
      <c r="W13" s="49">
        <v>0.011031</v>
      </c>
      <c r="X13" s="49">
        <v>0.753008</v>
      </c>
      <c r="Y13" s="49">
        <v>0.5</v>
      </c>
      <c r="Z13" s="49">
        <v>0</v>
      </c>
      <c r="AA13" s="71">
        <v>13</v>
      </c>
      <c r="AB13" s="71"/>
      <c r="AC13" s="72"/>
      <c r="AD13" s="78" t="s">
        <v>1627</v>
      </c>
      <c r="AE13" s="78">
        <v>676</v>
      </c>
      <c r="AF13" s="78">
        <v>117</v>
      </c>
      <c r="AG13" s="78">
        <v>312</v>
      </c>
      <c r="AH13" s="78">
        <v>3438</v>
      </c>
      <c r="AI13" s="78"/>
      <c r="AJ13" s="78"/>
      <c r="AK13" s="78"/>
      <c r="AL13" s="78"/>
      <c r="AM13" s="78"/>
      <c r="AN13" s="80">
        <v>41334.9687037037</v>
      </c>
      <c r="AO13" s="78"/>
      <c r="AP13" s="78" t="b">
        <v>1</v>
      </c>
      <c r="AQ13" s="78" t="b">
        <v>0</v>
      </c>
      <c r="AR13" s="78" t="b">
        <v>1</v>
      </c>
      <c r="AS13" s="78" t="s">
        <v>1553</v>
      </c>
      <c r="AT13" s="78">
        <v>0</v>
      </c>
      <c r="AU13" s="83" t="s">
        <v>2166</v>
      </c>
      <c r="AV13" s="78" t="b">
        <v>0</v>
      </c>
      <c r="AW13" s="78" t="s">
        <v>2247</v>
      </c>
      <c r="AX13" s="83" t="s">
        <v>2258</v>
      </c>
      <c r="AY13" s="78" t="s">
        <v>66</v>
      </c>
      <c r="AZ13" s="78" t="str">
        <f>REPLACE(INDEX(GroupVertices[Group],MATCH(Vertices[[#This Row],[Vertex]],GroupVertices[Vertex],0)),1,1,"")</f>
        <v>1</v>
      </c>
      <c r="BA13" s="48"/>
      <c r="BB13" s="48"/>
      <c r="BC13" s="48"/>
      <c r="BD13" s="48"/>
      <c r="BE13" s="48"/>
      <c r="BF13" s="48"/>
      <c r="BG13" s="120" t="s">
        <v>3012</v>
      </c>
      <c r="BH13" s="120" t="s">
        <v>3012</v>
      </c>
      <c r="BI13" s="120" t="s">
        <v>3095</v>
      </c>
      <c r="BJ13" s="120" t="s">
        <v>3095</v>
      </c>
      <c r="BK13" s="120">
        <v>0</v>
      </c>
      <c r="BL13" s="123">
        <v>0</v>
      </c>
      <c r="BM13" s="120">
        <v>0</v>
      </c>
      <c r="BN13" s="123">
        <v>0</v>
      </c>
      <c r="BO13" s="120">
        <v>0</v>
      </c>
      <c r="BP13" s="123">
        <v>0</v>
      </c>
      <c r="BQ13" s="120">
        <v>2</v>
      </c>
      <c r="BR13" s="123">
        <v>100</v>
      </c>
      <c r="BS13" s="120">
        <v>2</v>
      </c>
      <c r="BT13" s="2"/>
      <c r="BU13" s="3"/>
      <c r="BV13" s="3"/>
      <c r="BW13" s="3"/>
      <c r="BX13" s="3"/>
    </row>
    <row r="14" spans="1:76" ht="15">
      <c r="A14" s="64" t="s">
        <v>301</v>
      </c>
      <c r="B14" s="65"/>
      <c r="C14" s="65" t="s">
        <v>64</v>
      </c>
      <c r="D14" s="66">
        <v>162.2777174645911</v>
      </c>
      <c r="E14" s="68"/>
      <c r="F14" s="100" t="s">
        <v>2188</v>
      </c>
      <c r="G14" s="65"/>
      <c r="H14" s="69" t="s">
        <v>301</v>
      </c>
      <c r="I14" s="70"/>
      <c r="J14" s="70"/>
      <c r="K14" s="69" t="s">
        <v>2396</v>
      </c>
      <c r="L14" s="73">
        <v>1</v>
      </c>
      <c r="M14" s="74">
        <v>3149.486083984375</v>
      </c>
      <c r="N14" s="74">
        <v>3486.360107421875</v>
      </c>
      <c r="O14" s="75"/>
      <c r="P14" s="76"/>
      <c r="Q14" s="76"/>
      <c r="R14" s="86"/>
      <c r="S14" s="48">
        <v>2</v>
      </c>
      <c r="T14" s="48">
        <v>0</v>
      </c>
      <c r="U14" s="49">
        <v>0</v>
      </c>
      <c r="V14" s="49">
        <v>0.003571</v>
      </c>
      <c r="W14" s="49">
        <v>0.011031</v>
      </c>
      <c r="X14" s="49">
        <v>0.753008</v>
      </c>
      <c r="Y14" s="49">
        <v>0.5</v>
      </c>
      <c r="Z14" s="49">
        <v>0</v>
      </c>
      <c r="AA14" s="71">
        <v>14</v>
      </c>
      <c r="AB14" s="71"/>
      <c r="AC14" s="72"/>
      <c r="AD14" s="78" t="s">
        <v>1628</v>
      </c>
      <c r="AE14" s="78">
        <v>1657</v>
      </c>
      <c r="AF14" s="78">
        <v>290</v>
      </c>
      <c r="AG14" s="78">
        <v>4640</v>
      </c>
      <c r="AH14" s="78">
        <v>1893</v>
      </c>
      <c r="AI14" s="78"/>
      <c r="AJ14" s="78" t="s">
        <v>1762</v>
      </c>
      <c r="AK14" s="78"/>
      <c r="AL14" s="78"/>
      <c r="AM14" s="78"/>
      <c r="AN14" s="80">
        <v>40644.127847222226</v>
      </c>
      <c r="AO14" s="83" t="s">
        <v>2054</v>
      </c>
      <c r="AP14" s="78" t="b">
        <v>1</v>
      </c>
      <c r="AQ14" s="78" t="b">
        <v>0</v>
      </c>
      <c r="AR14" s="78" t="b">
        <v>1</v>
      </c>
      <c r="AS14" s="78" t="s">
        <v>1553</v>
      </c>
      <c r="AT14" s="78">
        <v>3</v>
      </c>
      <c r="AU14" s="83" t="s">
        <v>2166</v>
      </c>
      <c r="AV14" s="78" t="b">
        <v>0</v>
      </c>
      <c r="AW14" s="78" t="s">
        <v>2247</v>
      </c>
      <c r="AX14" s="83" t="s">
        <v>2259</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217</v>
      </c>
      <c r="B15" s="65"/>
      <c r="C15" s="65" t="s">
        <v>64</v>
      </c>
      <c r="D15" s="66">
        <v>162.2786751110207</v>
      </c>
      <c r="E15" s="68"/>
      <c r="F15" s="100" t="s">
        <v>848</v>
      </c>
      <c r="G15" s="65"/>
      <c r="H15" s="69" t="s">
        <v>217</v>
      </c>
      <c r="I15" s="70"/>
      <c r="J15" s="70"/>
      <c r="K15" s="69" t="s">
        <v>2397</v>
      </c>
      <c r="L15" s="73">
        <v>1</v>
      </c>
      <c r="M15" s="74">
        <v>6643.03515625</v>
      </c>
      <c r="N15" s="74">
        <v>3152.6259765625</v>
      </c>
      <c r="O15" s="75"/>
      <c r="P15" s="76"/>
      <c r="Q15" s="76"/>
      <c r="R15" s="86"/>
      <c r="S15" s="48">
        <v>0</v>
      </c>
      <c r="T15" s="48">
        <v>1</v>
      </c>
      <c r="U15" s="49">
        <v>0</v>
      </c>
      <c r="V15" s="49">
        <v>0.142857</v>
      </c>
      <c r="W15" s="49">
        <v>0</v>
      </c>
      <c r="X15" s="49">
        <v>0.560269</v>
      </c>
      <c r="Y15" s="49">
        <v>0</v>
      </c>
      <c r="Z15" s="49">
        <v>0</v>
      </c>
      <c r="AA15" s="71">
        <v>15</v>
      </c>
      <c r="AB15" s="71"/>
      <c r="AC15" s="72"/>
      <c r="AD15" s="78" t="s">
        <v>1629</v>
      </c>
      <c r="AE15" s="78">
        <v>297</v>
      </c>
      <c r="AF15" s="78">
        <v>291</v>
      </c>
      <c r="AG15" s="78">
        <v>197</v>
      </c>
      <c r="AH15" s="78">
        <v>62</v>
      </c>
      <c r="AI15" s="78"/>
      <c r="AJ15" s="78" t="s">
        <v>1763</v>
      </c>
      <c r="AK15" s="78" t="s">
        <v>1886</v>
      </c>
      <c r="AL15" s="83" t="s">
        <v>1978</v>
      </c>
      <c r="AM15" s="78"/>
      <c r="AN15" s="80">
        <v>41546.1619212963</v>
      </c>
      <c r="AO15" s="83" t="s">
        <v>2055</v>
      </c>
      <c r="AP15" s="78" t="b">
        <v>0</v>
      </c>
      <c r="AQ15" s="78" t="b">
        <v>0</v>
      </c>
      <c r="AR15" s="78" t="b">
        <v>0</v>
      </c>
      <c r="AS15" s="78" t="s">
        <v>1553</v>
      </c>
      <c r="AT15" s="78">
        <v>72</v>
      </c>
      <c r="AU15" s="83" t="s">
        <v>2169</v>
      </c>
      <c r="AV15" s="78" t="b">
        <v>0</v>
      </c>
      <c r="AW15" s="78" t="s">
        <v>2247</v>
      </c>
      <c r="AX15" s="83" t="s">
        <v>2260</v>
      </c>
      <c r="AY15" s="78" t="s">
        <v>66</v>
      </c>
      <c r="AZ15" s="78" t="str">
        <f>REPLACE(INDEX(GroupVertices[Group],MATCH(Vertices[[#This Row],[Vertex]],GroupVertices[Vertex],0)),1,1,"")</f>
        <v>6</v>
      </c>
      <c r="BA15" s="48" t="s">
        <v>600</v>
      </c>
      <c r="BB15" s="48" t="s">
        <v>600</v>
      </c>
      <c r="BC15" s="48" t="s">
        <v>683</v>
      </c>
      <c r="BD15" s="48" t="s">
        <v>683</v>
      </c>
      <c r="BE15" s="48" t="s">
        <v>718</v>
      </c>
      <c r="BF15" s="48" t="s">
        <v>718</v>
      </c>
      <c r="BG15" s="120" t="s">
        <v>3013</v>
      </c>
      <c r="BH15" s="120" t="s">
        <v>3013</v>
      </c>
      <c r="BI15" s="120" t="s">
        <v>3096</v>
      </c>
      <c r="BJ15" s="120" t="s">
        <v>3096</v>
      </c>
      <c r="BK15" s="120">
        <v>1</v>
      </c>
      <c r="BL15" s="123">
        <v>6.25</v>
      </c>
      <c r="BM15" s="120">
        <v>0</v>
      </c>
      <c r="BN15" s="123">
        <v>0</v>
      </c>
      <c r="BO15" s="120">
        <v>0</v>
      </c>
      <c r="BP15" s="123">
        <v>0</v>
      </c>
      <c r="BQ15" s="120">
        <v>15</v>
      </c>
      <c r="BR15" s="123">
        <v>93.75</v>
      </c>
      <c r="BS15" s="120">
        <v>16</v>
      </c>
      <c r="BT15" s="2"/>
      <c r="BU15" s="3"/>
      <c r="BV15" s="3"/>
      <c r="BW15" s="3"/>
      <c r="BX15" s="3"/>
    </row>
    <row r="16" spans="1:76" ht="15">
      <c r="A16" s="64" t="s">
        <v>302</v>
      </c>
      <c r="B16" s="65"/>
      <c r="C16" s="65" t="s">
        <v>64</v>
      </c>
      <c r="D16" s="66">
        <v>833.9814573138817</v>
      </c>
      <c r="E16" s="68"/>
      <c r="F16" s="100" t="s">
        <v>2189</v>
      </c>
      <c r="G16" s="65"/>
      <c r="H16" s="69" t="s">
        <v>302</v>
      </c>
      <c r="I16" s="70"/>
      <c r="J16" s="70"/>
      <c r="K16" s="69" t="s">
        <v>2398</v>
      </c>
      <c r="L16" s="73">
        <v>9.848309635047741</v>
      </c>
      <c r="M16" s="74">
        <v>6726.60546875</v>
      </c>
      <c r="N16" s="74">
        <v>1753.2218017578125</v>
      </c>
      <c r="O16" s="75"/>
      <c r="P16" s="76"/>
      <c r="Q16" s="76"/>
      <c r="R16" s="86"/>
      <c r="S16" s="48">
        <v>4</v>
      </c>
      <c r="T16" s="48">
        <v>0</v>
      </c>
      <c r="U16" s="49">
        <v>10</v>
      </c>
      <c r="V16" s="49">
        <v>0.25</v>
      </c>
      <c r="W16" s="49">
        <v>0</v>
      </c>
      <c r="X16" s="49">
        <v>1.930681</v>
      </c>
      <c r="Y16" s="49">
        <v>0.08333333333333333</v>
      </c>
      <c r="Z16" s="49">
        <v>0</v>
      </c>
      <c r="AA16" s="71">
        <v>16</v>
      </c>
      <c r="AB16" s="71"/>
      <c r="AC16" s="72"/>
      <c r="AD16" s="78" t="s">
        <v>1630</v>
      </c>
      <c r="AE16" s="78">
        <v>1259</v>
      </c>
      <c r="AF16" s="78">
        <v>701701</v>
      </c>
      <c r="AG16" s="78">
        <v>30678</v>
      </c>
      <c r="AH16" s="78">
        <v>2324</v>
      </c>
      <c r="AI16" s="78"/>
      <c r="AJ16" s="78" t="s">
        <v>1764</v>
      </c>
      <c r="AK16" s="78" t="s">
        <v>1887</v>
      </c>
      <c r="AL16" s="83" t="s">
        <v>1979</v>
      </c>
      <c r="AM16" s="78"/>
      <c r="AN16" s="80">
        <v>39842.534479166665</v>
      </c>
      <c r="AO16" s="83" t="s">
        <v>2056</v>
      </c>
      <c r="AP16" s="78" t="b">
        <v>0</v>
      </c>
      <c r="AQ16" s="78" t="b">
        <v>0</v>
      </c>
      <c r="AR16" s="78" t="b">
        <v>1</v>
      </c>
      <c r="AS16" s="78" t="s">
        <v>1553</v>
      </c>
      <c r="AT16" s="78">
        <v>4076</v>
      </c>
      <c r="AU16" s="83" t="s">
        <v>2166</v>
      </c>
      <c r="AV16" s="78" t="b">
        <v>1</v>
      </c>
      <c r="AW16" s="78" t="s">
        <v>2247</v>
      </c>
      <c r="AX16" s="83" t="s">
        <v>2261</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162.55830786847105</v>
      </c>
      <c r="E17" s="68"/>
      <c r="F17" s="100" t="s">
        <v>849</v>
      </c>
      <c r="G17" s="65"/>
      <c r="H17" s="69" t="s">
        <v>218</v>
      </c>
      <c r="I17" s="70"/>
      <c r="J17" s="70"/>
      <c r="K17" s="69" t="s">
        <v>2399</v>
      </c>
      <c r="L17" s="73">
        <v>199.20213582506938</v>
      </c>
      <c r="M17" s="74">
        <v>7712.029296875</v>
      </c>
      <c r="N17" s="74">
        <v>658.7576293945312</v>
      </c>
      <c r="O17" s="75"/>
      <c r="P17" s="76"/>
      <c r="Q17" s="76"/>
      <c r="R17" s="86"/>
      <c r="S17" s="48">
        <v>0</v>
      </c>
      <c r="T17" s="48">
        <v>2</v>
      </c>
      <c r="U17" s="49">
        <v>224</v>
      </c>
      <c r="V17" s="49">
        <v>0.003584</v>
      </c>
      <c r="W17" s="49">
        <v>0.010019</v>
      </c>
      <c r="X17" s="49">
        <v>0.877463</v>
      </c>
      <c r="Y17" s="49">
        <v>0</v>
      </c>
      <c r="Z17" s="49">
        <v>0</v>
      </c>
      <c r="AA17" s="71">
        <v>17</v>
      </c>
      <c r="AB17" s="71"/>
      <c r="AC17" s="72"/>
      <c r="AD17" s="78" t="s">
        <v>1631</v>
      </c>
      <c r="AE17" s="78">
        <v>2155</v>
      </c>
      <c r="AF17" s="78">
        <v>583</v>
      </c>
      <c r="AG17" s="78">
        <v>13000</v>
      </c>
      <c r="AH17" s="78">
        <v>872</v>
      </c>
      <c r="AI17" s="78"/>
      <c r="AJ17" s="78"/>
      <c r="AK17" s="78"/>
      <c r="AL17" s="78"/>
      <c r="AM17" s="78"/>
      <c r="AN17" s="80">
        <v>42108.57944444445</v>
      </c>
      <c r="AO17" s="83" t="s">
        <v>2057</v>
      </c>
      <c r="AP17" s="78" t="b">
        <v>0</v>
      </c>
      <c r="AQ17" s="78" t="b">
        <v>0</v>
      </c>
      <c r="AR17" s="78" t="b">
        <v>1</v>
      </c>
      <c r="AS17" s="78" t="s">
        <v>1553</v>
      </c>
      <c r="AT17" s="78">
        <v>16</v>
      </c>
      <c r="AU17" s="83" t="s">
        <v>2166</v>
      </c>
      <c r="AV17" s="78" t="b">
        <v>0</v>
      </c>
      <c r="AW17" s="78" t="s">
        <v>2247</v>
      </c>
      <c r="AX17" s="83" t="s">
        <v>2262</v>
      </c>
      <c r="AY17" s="78" t="s">
        <v>66</v>
      </c>
      <c r="AZ17" s="78" t="str">
        <f>REPLACE(INDEX(GroupVertices[Group],MATCH(Vertices[[#This Row],[Vertex]],GroupVertices[Vertex],0)),1,1,"")</f>
        <v>15</v>
      </c>
      <c r="BA17" s="48" t="s">
        <v>2635</v>
      </c>
      <c r="BB17" s="48" t="s">
        <v>2635</v>
      </c>
      <c r="BC17" s="48" t="s">
        <v>2654</v>
      </c>
      <c r="BD17" s="48" t="s">
        <v>2654</v>
      </c>
      <c r="BE17" s="48"/>
      <c r="BF17" s="48"/>
      <c r="BG17" s="120" t="s">
        <v>3014</v>
      </c>
      <c r="BH17" s="120" t="s">
        <v>3071</v>
      </c>
      <c r="BI17" s="120" t="s">
        <v>3097</v>
      </c>
      <c r="BJ17" s="120" t="s">
        <v>3151</v>
      </c>
      <c r="BK17" s="120">
        <v>2</v>
      </c>
      <c r="BL17" s="123">
        <v>5.882352941176471</v>
      </c>
      <c r="BM17" s="120">
        <v>0</v>
      </c>
      <c r="BN17" s="123">
        <v>0</v>
      </c>
      <c r="BO17" s="120">
        <v>0</v>
      </c>
      <c r="BP17" s="123">
        <v>0</v>
      </c>
      <c r="BQ17" s="120">
        <v>32</v>
      </c>
      <c r="BR17" s="123">
        <v>94.11764705882354</v>
      </c>
      <c r="BS17" s="120">
        <v>34</v>
      </c>
      <c r="BT17" s="2"/>
      <c r="BU17" s="3"/>
      <c r="BV17" s="3"/>
      <c r="BW17" s="3"/>
      <c r="BX17" s="3"/>
    </row>
    <row r="18" spans="1:76" ht="15">
      <c r="A18" s="64" t="s">
        <v>303</v>
      </c>
      <c r="B18" s="65"/>
      <c r="C18" s="65" t="s">
        <v>64</v>
      </c>
      <c r="D18" s="66">
        <v>213.7435518854664</v>
      </c>
      <c r="E18" s="68"/>
      <c r="F18" s="100" t="s">
        <v>2190</v>
      </c>
      <c r="G18" s="65"/>
      <c r="H18" s="69" t="s">
        <v>303</v>
      </c>
      <c r="I18" s="70"/>
      <c r="J18" s="70"/>
      <c r="K18" s="69" t="s">
        <v>2400</v>
      </c>
      <c r="L18" s="73">
        <v>1</v>
      </c>
      <c r="M18" s="74">
        <v>7712.029296875</v>
      </c>
      <c r="N18" s="74">
        <v>1270.461181640625</v>
      </c>
      <c r="O18" s="75"/>
      <c r="P18" s="76"/>
      <c r="Q18" s="76"/>
      <c r="R18" s="86"/>
      <c r="S18" s="48">
        <v>1</v>
      </c>
      <c r="T18" s="48">
        <v>0</v>
      </c>
      <c r="U18" s="49">
        <v>0</v>
      </c>
      <c r="V18" s="49">
        <v>0.002558</v>
      </c>
      <c r="W18" s="49">
        <v>0.001012</v>
      </c>
      <c r="X18" s="49">
        <v>0.522922</v>
      </c>
      <c r="Y18" s="49">
        <v>0</v>
      </c>
      <c r="Z18" s="49">
        <v>0</v>
      </c>
      <c r="AA18" s="71">
        <v>18</v>
      </c>
      <c r="AB18" s="71"/>
      <c r="AC18" s="72"/>
      <c r="AD18" s="78" t="s">
        <v>1568</v>
      </c>
      <c r="AE18" s="78">
        <v>26</v>
      </c>
      <c r="AF18" s="78">
        <v>54032</v>
      </c>
      <c r="AG18" s="78">
        <v>1444</v>
      </c>
      <c r="AH18" s="78">
        <v>4183</v>
      </c>
      <c r="AI18" s="78"/>
      <c r="AJ18" s="78" t="s">
        <v>1765</v>
      </c>
      <c r="AK18" s="78" t="s">
        <v>1888</v>
      </c>
      <c r="AL18" s="83" t="s">
        <v>1980</v>
      </c>
      <c r="AM18" s="78"/>
      <c r="AN18" s="80">
        <v>41779.939791666664</v>
      </c>
      <c r="AO18" s="83" t="s">
        <v>2058</v>
      </c>
      <c r="AP18" s="78" t="b">
        <v>1</v>
      </c>
      <c r="AQ18" s="78" t="b">
        <v>0</v>
      </c>
      <c r="AR18" s="78" t="b">
        <v>0</v>
      </c>
      <c r="AS18" s="78" t="s">
        <v>1553</v>
      </c>
      <c r="AT18" s="78">
        <v>586</v>
      </c>
      <c r="AU18" s="83" t="s">
        <v>2166</v>
      </c>
      <c r="AV18" s="78" t="b">
        <v>0</v>
      </c>
      <c r="AW18" s="78" t="s">
        <v>2247</v>
      </c>
      <c r="AX18" s="83" t="s">
        <v>2263</v>
      </c>
      <c r="AY18" s="78" t="s">
        <v>65</v>
      </c>
      <c r="AZ18" s="78" t="str">
        <f>REPLACE(INDEX(GroupVertices[Group],MATCH(Vertices[[#This Row],[Vertex]],GroupVertices[Vertex],0)),1,1,"")</f>
        <v>15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219</v>
      </c>
      <c r="B19" s="65"/>
      <c r="C19" s="65" t="s">
        <v>64</v>
      </c>
      <c r="D19" s="66">
        <v>162.4204067826051</v>
      </c>
      <c r="E19" s="68"/>
      <c r="F19" s="100" t="s">
        <v>850</v>
      </c>
      <c r="G19" s="65"/>
      <c r="H19" s="69" t="s">
        <v>219</v>
      </c>
      <c r="I19" s="70"/>
      <c r="J19" s="70"/>
      <c r="K19" s="69" t="s">
        <v>2401</v>
      </c>
      <c r="L19" s="73">
        <v>1</v>
      </c>
      <c r="M19" s="74">
        <v>7179.26904296875</v>
      </c>
      <c r="N19" s="74">
        <v>1847.161376953125</v>
      </c>
      <c r="O19" s="75"/>
      <c r="P19" s="76"/>
      <c r="Q19" s="76"/>
      <c r="R19" s="86"/>
      <c r="S19" s="48">
        <v>0</v>
      </c>
      <c r="T19" s="48">
        <v>2</v>
      </c>
      <c r="U19" s="49">
        <v>0</v>
      </c>
      <c r="V19" s="49">
        <v>0.166667</v>
      </c>
      <c r="W19" s="49">
        <v>0</v>
      </c>
      <c r="X19" s="49">
        <v>0.974381</v>
      </c>
      <c r="Y19" s="49">
        <v>0.5</v>
      </c>
      <c r="Z19" s="49">
        <v>0</v>
      </c>
      <c r="AA19" s="71">
        <v>19</v>
      </c>
      <c r="AB19" s="71"/>
      <c r="AC19" s="72"/>
      <c r="AD19" s="78" t="s">
        <v>1632</v>
      </c>
      <c r="AE19" s="78">
        <v>117</v>
      </c>
      <c r="AF19" s="78">
        <v>439</v>
      </c>
      <c r="AG19" s="78">
        <v>12651</v>
      </c>
      <c r="AH19" s="78">
        <v>5</v>
      </c>
      <c r="AI19" s="78"/>
      <c r="AJ19" s="78" t="s">
        <v>1766</v>
      </c>
      <c r="AK19" s="78" t="s">
        <v>1585</v>
      </c>
      <c r="AL19" s="78"/>
      <c r="AM19" s="78"/>
      <c r="AN19" s="80">
        <v>42611.948842592596</v>
      </c>
      <c r="AO19" s="83" t="s">
        <v>2059</v>
      </c>
      <c r="AP19" s="78" t="b">
        <v>0</v>
      </c>
      <c r="AQ19" s="78" t="b">
        <v>0</v>
      </c>
      <c r="AR19" s="78" t="b">
        <v>0</v>
      </c>
      <c r="AS19" s="78" t="s">
        <v>1553</v>
      </c>
      <c r="AT19" s="78">
        <v>11</v>
      </c>
      <c r="AU19" s="83" t="s">
        <v>2166</v>
      </c>
      <c r="AV19" s="78" t="b">
        <v>0</v>
      </c>
      <c r="AW19" s="78" t="s">
        <v>2247</v>
      </c>
      <c r="AX19" s="83" t="s">
        <v>2264</v>
      </c>
      <c r="AY19" s="78" t="s">
        <v>66</v>
      </c>
      <c r="AZ19" s="78" t="str">
        <f>REPLACE(INDEX(GroupVertices[Group],MATCH(Vertices[[#This Row],[Vertex]],GroupVertices[Vertex],0)),1,1,"")</f>
        <v>6</v>
      </c>
      <c r="BA19" s="48" t="s">
        <v>603</v>
      </c>
      <c r="BB19" s="48" t="s">
        <v>603</v>
      </c>
      <c r="BC19" s="48" t="s">
        <v>683</v>
      </c>
      <c r="BD19" s="48" t="s">
        <v>683</v>
      </c>
      <c r="BE19" s="48" t="s">
        <v>718</v>
      </c>
      <c r="BF19" s="48" t="s">
        <v>718</v>
      </c>
      <c r="BG19" s="120" t="s">
        <v>3015</v>
      </c>
      <c r="BH19" s="120" t="s">
        <v>3072</v>
      </c>
      <c r="BI19" s="120" t="s">
        <v>3098</v>
      </c>
      <c r="BJ19" s="120" t="s">
        <v>3152</v>
      </c>
      <c r="BK19" s="120">
        <v>2</v>
      </c>
      <c r="BL19" s="123">
        <v>6.896551724137931</v>
      </c>
      <c r="BM19" s="120">
        <v>0</v>
      </c>
      <c r="BN19" s="123">
        <v>0</v>
      </c>
      <c r="BO19" s="120">
        <v>0</v>
      </c>
      <c r="BP19" s="123">
        <v>0</v>
      </c>
      <c r="BQ19" s="120">
        <v>27</v>
      </c>
      <c r="BR19" s="123">
        <v>93.10344827586206</v>
      </c>
      <c r="BS19" s="120">
        <v>29</v>
      </c>
      <c r="BT19" s="2"/>
      <c r="BU19" s="3"/>
      <c r="BV19" s="3"/>
      <c r="BW19" s="3"/>
      <c r="BX19" s="3"/>
    </row>
    <row r="20" spans="1:76" ht="15">
      <c r="A20" s="64" t="s">
        <v>262</v>
      </c>
      <c r="B20" s="65"/>
      <c r="C20" s="65" t="s">
        <v>64</v>
      </c>
      <c r="D20" s="66">
        <v>162.37539740041277</v>
      </c>
      <c r="E20" s="68"/>
      <c r="F20" s="100" t="s">
        <v>889</v>
      </c>
      <c r="G20" s="65"/>
      <c r="H20" s="69" t="s">
        <v>262</v>
      </c>
      <c r="I20" s="70"/>
      <c r="J20" s="70"/>
      <c r="K20" s="69" t="s">
        <v>2402</v>
      </c>
      <c r="L20" s="73">
        <v>1</v>
      </c>
      <c r="M20" s="74">
        <v>6276.17529296875</v>
      </c>
      <c r="N20" s="74">
        <v>1665.566162109375</v>
      </c>
      <c r="O20" s="75"/>
      <c r="P20" s="76"/>
      <c r="Q20" s="76"/>
      <c r="R20" s="86"/>
      <c r="S20" s="48">
        <v>1</v>
      </c>
      <c r="T20" s="48">
        <v>1</v>
      </c>
      <c r="U20" s="49">
        <v>0</v>
      </c>
      <c r="V20" s="49">
        <v>0.166667</v>
      </c>
      <c r="W20" s="49">
        <v>0</v>
      </c>
      <c r="X20" s="49">
        <v>0.974381</v>
      </c>
      <c r="Y20" s="49">
        <v>0.5</v>
      </c>
      <c r="Z20" s="49">
        <v>0</v>
      </c>
      <c r="AA20" s="71">
        <v>20</v>
      </c>
      <c r="AB20" s="71"/>
      <c r="AC20" s="72"/>
      <c r="AD20" s="78" t="s">
        <v>1633</v>
      </c>
      <c r="AE20" s="78">
        <v>698</v>
      </c>
      <c r="AF20" s="78">
        <v>392</v>
      </c>
      <c r="AG20" s="78">
        <v>2110</v>
      </c>
      <c r="AH20" s="78">
        <v>236</v>
      </c>
      <c r="AI20" s="78"/>
      <c r="AJ20" s="78" t="s">
        <v>1767</v>
      </c>
      <c r="AK20" s="78" t="s">
        <v>1889</v>
      </c>
      <c r="AL20" s="83" t="s">
        <v>1981</v>
      </c>
      <c r="AM20" s="78"/>
      <c r="AN20" s="80">
        <v>42968.55494212963</v>
      </c>
      <c r="AO20" s="83" t="s">
        <v>2060</v>
      </c>
      <c r="AP20" s="78" t="b">
        <v>0</v>
      </c>
      <c r="AQ20" s="78" t="b">
        <v>0</v>
      </c>
      <c r="AR20" s="78" t="b">
        <v>0</v>
      </c>
      <c r="AS20" s="78" t="s">
        <v>1553</v>
      </c>
      <c r="AT20" s="78">
        <v>2</v>
      </c>
      <c r="AU20" s="83" t="s">
        <v>2166</v>
      </c>
      <c r="AV20" s="78" t="b">
        <v>0</v>
      </c>
      <c r="AW20" s="78" t="s">
        <v>2247</v>
      </c>
      <c r="AX20" s="83" t="s">
        <v>2265</v>
      </c>
      <c r="AY20" s="78" t="s">
        <v>66</v>
      </c>
      <c r="AZ20" s="78" t="str">
        <f>REPLACE(INDEX(GroupVertices[Group],MATCH(Vertices[[#This Row],[Vertex]],GroupVertices[Vertex],0)),1,1,"")</f>
        <v>6</v>
      </c>
      <c r="BA20" s="48" t="s">
        <v>2973</v>
      </c>
      <c r="BB20" s="48" t="s">
        <v>2973</v>
      </c>
      <c r="BC20" s="48" t="s">
        <v>683</v>
      </c>
      <c r="BD20" s="48" t="s">
        <v>683</v>
      </c>
      <c r="BE20" s="48" t="s">
        <v>2990</v>
      </c>
      <c r="BF20" s="48" t="s">
        <v>3000</v>
      </c>
      <c r="BG20" s="120" t="s">
        <v>3016</v>
      </c>
      <c r="BH20" s="120" t="s">
        <v>3073</v>
      </c>
      <c r="BI20" s="120" t="s">
        <v>3099</v>
      </c>
      <c r="BJ20" s="120" t="s">
        <v>3153</v>
      </c>
      <c r="BK20" s="120">
        <v>20</v>
      </c>
      <c r="BL20" s="123">
        <v>4.464285714285714</v>
      </c>
      <c r="BM20" s="120">
        <v>0</v>
      </c>
      <c r="BN20" s="123">
        <v>0</v>
      </c>
      <c r="BO20" s="120">
        <v>0</v>
      </c>
      <c r="BP20" s="123">
        <v>0</v>
      </c>
      <c r="BQ20" s="120">
        <v>428</v>
      </c>
      <c r="BR20" s="123">
        <v>95.53571428571429</v>
      </c>
      <c r="BS20" s="120">
        <v>448</v>
      </c>
      <c r="BT20" s="2"/>
      <c r="BU20" s="3"/>
      <c r="BV20" s="3"/>
      <c r="BW20" s="3"/>
      <c r="BX20" s="3"/>
    </row>
    <row r="21" spans="1:76" ht="15">
      <c r="A21" s="64" t="s">
        <v>220</v>
      </c>
      <c r="B21" s="65"/>
      <c r="C21" s="65" t="s">
        <v>64</v>
      </c>
      <c r="D21" s="66">
        <v>162.10534110725868</v>
      </c>
      <c r="E21" s="68"/>
      <c r="F21" s="100" t="s">
        <v>851</v>
      </c>
      <c r="G21" s="65"/>
      <c r="H21" s="69" t="s">
        <v>220</v>
      </c>
      <c r="I21" s="70"/>
      <c r="J21" s="70"/>
      <c r="K21" s="69" t="s">
        <v>2403</v>
      </c>
      <c r="L21" s="73">
        <v>1</v>
      </c>
      <c r="M21" s="74">
        <v>6276.17529296875</v>
      </c>
      <c r="N21" s="74">
        <v>3727.809814453125</v>
      </c>
      <c r="O21" s="75"/>
      <c r="P21" s="76"/>
      <c r="Q21" s="76"/>
      <c r="R21" s="86"/>
      <c r="S21" s="48">
        <v>0</v>
      </c>
      <c r="T21" s="48">
        <v>1</v>
      </c>
      <c r="U21" s="49">
        <v>0</v>
      </c>
      <c r="V21" s="49">
        <v>0.002604</v>
      </c>
      <c r="W21" s="49">
        <v>0.001332</v>
      </c>
      <c r="X21" s="49">
        <v>0.463965</v>
      </c>
      <c r="Y21" s="49">
        <v>0</v>
      </c>
      <c r="Z21" s="49">
        <v>0</v>
      </c>
      <c r="AA21" s="71">
        <v>21</v>
      </c>
      <c r="AB21" s="71"/>
      <c r="AC21" s="72"/>
      <c r="AD21" s="78" t="s">
        <v>1634</v>
      </c>
      <c r="AE21" s="78">
        <v>199</v>
      </c>
      <c r="AF21" s="78">
        <v>110</v>
      </c>
      <c r="AG21" s="78">
        <v>3414</v>
      </c>
      <c r="AH21" s="78">
        <v>5239</v>
      </c>
      <c r="AI21" s="78"/>
      <c r="AJ21" s="78" t="s">
        <v>1768</v>
      </c>
      <c r="AK21" s="78" t="s">
        <v>1890</v>
      </c>
      <c r="AL21" s="78"/>
      <c r="AM21" s="78"/>
      <c r="AN21" s="80">
        <v>42846.09829861111</v>
      </c>
      <c r="AO21" s="83" t="s">
        <v>2061</v>
      </c>
      <c r="AP21" s="78" t="b">
        <v>0</v>
      </c>
      <c r="AQ21" s="78" t="b">
        <v>0</v>
      </c>
      <c r="AR21" s="78" t="b">
        <v>0</v>
      </c>
      <c r="AS21" s="78" t="s">
        <v>1555</v>
      </c>
      <c r="AT21" s="78">
        <v>0</v>
      </c>
      <c r="AU21" s="83" t="s">
        <v>2166</v>
      </c>
      <c r="AV21" s="78" t="b">
        <v>0</v>
      </c>
      <c r="AW21" s="78" t="s">
        <v>2247</v>
      </c>
      <c r="AX21" s="83" t="s">
        <v>2266</v>
      </c>
      <c r="AY21" s="78" t="s">
        <v>66</v>
      </c>
      <c r="AZ21" s="78" t="str">
        <f>REPLACE(INDEX(GroupVertices[Group],MATCH(Vertices[[#This Row],[Vertex]],GroupVertices[Vertex],0)),1,1,"")</f>
        <v>7</v>
      </c>
      <c r="BA21" s="48"/>
      <c r="BB21" s="48"/>
      <c r="BC21" s="48"/>
      <c r="BD21" s="48"/>
      <c r="BE21" s="48"/>
      <c r="BF21" s="48"/>
      <c r="BG21" s="120" t="s">
        <v>3017</v>
      </c>
      <c r="BH21" s="120" t="s">
        <v>3017</v>
      </c>
      <c r="BI21" s="120" t="s">
        <v>3100</v>
      </c>
      <c r="BJ21" s="120" t="s">
        <v>3100</v>
      </c>
      <c r="BK21" s="120">
        <v>0</v>
      </c>
      <c r="BL21" s="123">
        <v>0</v>
      </c>
      <c r="BM21" s="120">
        <v>0</v>
      </c>
      <c r="BN21" s="123">
        <v>0</v>
      </c>
      <c r="BO21" s="120">
        <v>0</v>
      </c>
      <c r="BP21" s="123">
        <v>0</v>
      </c>
      <c r="BQ21" s="120">
        <v>22</v>
      </c>
      <c r="BR21" s="123">
        <v>100</v>
      </c>
      <c r="BS21" s="120">
        <v>22</v>
      </c>
      <c r="BT21" s="2"/>
      <c r="BU21" s="3"/>
      <c r="BV21" s="3"/>
      <c r="BW21" s="3"/>
      <c r="BX21" s="3"/>
    </row>
    <row r="22" spans="1:76" ht="15">
      <c r="A22" s="64" t="s">
        <v>232</v>
      </c>
      <c r="B22" s="65"/>
      <c r="C22" s="65" t="s">
        <v>64</v>
      </c>
      <c r="D22" s="66">
        <v>163.65672832325023</v>
      </c>
      <c r="E22" s="68"/>
      <c r="F22" s="100" t="s">
        <v>862</v>
      </c>
      <c r="G22" s="65"/>
      <c r="H22" s="69" t="s">
        <v>232</v>
      </c>
      <c r="I22" s="70"/>
      <c r="J22" s="70"/>
      <c r="K22" s="69" t="s">
        <v>2404</v>
      </c>
      <c r="L22" s="73">
        <v>777.8815859571915</v>
      </c>
      <c r="M22" s="74">
        <v>6585.47119140625</v>
      </c>
      <c r="N22" s="74">
        <v>4170.62646484375</v>
      </c>
      <c r="O22" s="75"/>
      <c r="P22" s="76"/>
      <c r="Q22" s="76"/>
      <c r="R22" s="86"/>
      <c r="S22" s="48">
        <v>2</v>
      </c>
      <c r="T22" s="48">
        <v>2</v>
      </c>
      <c r="U22" s="49">
        <v>878</v>
      </c>
      <c r="V22" s="49">
        <v>0.003676</v>
      </c>
      <c r="W22" s="49">
        <v>0.013187</v>
      </c>
      <c r="X22" s="49">
        <v>1.477483</v>
      </c>
      <c r="Y22" s="49">
        <v>0.16666666666666666</v>
      </c>
      <c r="Z22" s="49">
        <v>0</v>
      </c>
      <c r="AA22" s="71">
        <v>22</v>
      </c>
      <c r="AB22" s="71"/>
      <c r="AC22" s="72"/>
      <c r="AD22" s="78" t="s">
        <v>1635</v>
      </c>
      <c r="AE22" s="78">
        <v>1808</v>
      </c>
      <c r="AF22" s="78">
        <v>1730</v>
      </c>
      <c r="AG22" s="78">
        <v>42067</v>
      </c>
      <c r="AH22" s="78">
        <v>37877</v>
      </c>
      <c r="AI22" s="78"/>
      <c r="AJ22" s="78" t="s">
        <v>1769</v>
      </c>
      <c r="AK22" s="78" t="s">
        <v>1891</v>
      </c>
      <c r="AL22" s="78"/>
      <c r="AM22" s="78"/>
      <c r="AN22" s="80">
        <v>41339.702835648146</v>
      </c>
      <c r="AO22" s="83" t="s">
        <v>2062</v>
      </c>
      <c r="AP22" s="78" t="b">
        <v>0</v>
      </c>
      <c r="AQ22" s="78" t="b">
        <v>0</v>
      </c>
      <c r="AR22" s="78" t="b">
        <v>0</v>
      </c>
      <c r="AS22" s="78" t="s">
        <v>1555</v>
      </c>
      <c r="AT22" s="78">
        <v>13</v>
      </c>
      <c r="AU22" s="83" t="s">
        <v>2166</v>
      </c>
      <c r="AV22" s="78" t="b">
        <v>0</v>
      </c>
      <c r="AW22" s="78" t="s">
        <v>2247</v>
      </c>
      <c r="AX22" s="83" t="s">
        <v>2267</v>
      </c>
      <c r="AY22" s="78" t="s">
        <v>66</v>
      </c>
      <c r="AZ22" s="78" t="str">
        <f>REPLACE(INDEX(GroupVertices[Group],MATCH(Vertices[[#This Row],[Vertex]],GroupVertices[Vertex],0)),1,1,"")</f>
        <v>7</v>
      </c>
      <c r="BA22" s="48"/>
      <c r="BB22" s="48"/>
      <c r="BC22" s="48"/>
      <c r="BD22" s="48"/>
      <c r="BE22" s="48"/>
      <c r="BF22" s="48"/>
      <c r="BG22" s="120" t="s">
        <v>3018</v>
      </c>
      <c r="BH22" s="120" t="s">
        <v>3018</v>
      </c>
      <c r="BI22" s="120" t="s">
        <v>3101</v>
      </c>
      <c r="BJ22" s="120" t="s">
        <v>3101</v>
      </c>
      <c r="BK22" s="120">
        <v>0</v>
      </c>
      <c r="BL22" s="123">
        <v>0</v>
      </c>
      <c r="BM22" s="120">
        <v>0</v>
      </c>
      <c r="BN22" s="123">
        <v>0</v>
      </c>
      <c r="BO22" s="120">
        <v>0</v>
      </c>
      <c r="BP22" s="123">
        <v>0</v>
      </c>
      <c r="BQ22" s="120">
        <v>27</v>
      </c>
      <c r="BR22" s="123">
        <v>100</v>
      </c>
      <c r="BS22" s="120">
        <v>27</v>
      </c>
      <c r="BT22" s="2"/>
      <c r="BU22" s="3"/>
      <c r="BV22" s="3"/>
      <c r="BW22" s="3"/>
      <c r="BX22" s="3"/>
    </row>
    <row r="23" spans="1:76" ht="15">
      <c r="A23" s="64" t="s">
        <v>221</v>
      </c>
      <c r="B23" s="65"/>
      <c r="C23" s="65" t="s">
        <v>64</v>
      </c>
      <c r="D23" s="66">
        <v>162.1331128537178</v>
      </c>
      <c r="E23" s="68"/>
      <c r="F23" s="100" t="s">
        <v>852</v>
      </c>
      <c r="G23" s="65"/>
      <c r="H23" s="69" t="s">
        <v>221</v>
      </c>
      <c r="I23" s="70"/>
      <c r="J23" s="70"/>
      <c r="K23" s="69" t="s">
        <v>2405</v>
      </c>
      <c r="L23" s="73">
        <v>395.6346097231292</v>
      </c>
      <c r="M23" s="74">
        <v>6911.26708984375</v>
      </c>
      <c r="N23" s="74">
        <v>4637.06689453125</v>
      </c>
      <c r="O23" s="75"/>
      <c r="P23" s="76"/>
      <c r="Q23" s="76"/>
      <c r="R23" s="86"/>
      <c r="S23" s="48">
        <v>0</v>
      </c>
      <c r="T23" s="48">
        <v>3</v>
      </c>
      <c r="U23" s="49">
        <v>446</v>
      </c>
      <c r="V23" s="49">
        <v>0.002632</v>
      </c>
      <c r="W23" s="49">
        <v>0.00136</v>
      </c>
      <c r="X23" s="49">
        <v>1.387069</v>
      </c>
      <c r="Y23" s="49">
        <v>0</v>
      </c>
      <c r="Z23" s="49">
        <v>0</v>
      </c>
      <c r="AA23" s="71">
        <v>23</v>
      </c>
      <c r="AB23" s="71"/>
      <c r="AC23" s="72"/>
      <c r="AD23" s="78" t="s">
        <v>1636</v>
      </c>
      <c r="AE23" s="78">
        <v>409</v>
      </c>
      <c r="AF23" s="78">
        <v>139</v>
      </c>
      <c r="AG23" s="78">
        <v>10292</v>
      </c>
      <c r="AH23" s="78">
        <v>16769</v>
      </c>
      <c r="AI23" s="78"/>
      <c r="AJ23" s="78" t="s">
        <v>1770</v>
      </c>
      <c r="AK23" s="78" t="s">
        <v>1892</v>
      </c>
      <c r="AL23" s="83" t="s">
        <v>1982</v>
      </c>
      <c r="AM23" s="78"/>
      <c r="AN23" s="80">
        <v>40335.802615740744</v>
      </c>
      <c r="AO23" s="83" t="s">
        <v>2063</v>
      </c>
      <c r="AP23" s="78" t="b">
        <v>0</v>
      </c>
      <c r="AQ23" s="78" t="b">
        <v>0</v>
      </c>
      <c r="AR23" s="78" t="b">
        <v>1</v>
      </c>
      <c r="AS23" s="78" t="s">
        <v>1555</v>
      </c>
      <c r="AT23" s="78">
        <v>1</v>
      </c>
      <c r="AU23" s="83" t="s">
        <v>2170</v>
      </c>
      <c r="AV23" s="78" t="b">
        <v>0</v>
      </c>
      <c r="AW23" s="78" t="s">
        <v>2247</v>
      </c>
      <c r="AX23" s="83" t="s">
        <v>2268</v>
      </c>
      <c r="AY23" s="78" t="s">
        <v>66</v>
      </c>
      <c r="AZ23" s="78" t="str">
        <f>REPLACE(INDEX(GroupVertices[Group],MATCH(Vertices[[#This Row],[Vertex]],GroupVertices[Vertex],0)),1,1,"")</f>
        <v>7</v>
      </c>
      <c r="BA23" s="48"/>
      <c r="BB23" s="48"/>
      <c r="BC23" s="48"/>
      <c r="BD23" s="48"/>
      <c r="BE23" s="48"/>
      <c r="BF23" s="48"/>
      <c r="BG23" s="120" t="s">
        <v>3019</v>
      </c>
      <c r="BH23" s="120" t="s">
        <v>3019</v>
      </c>
      <c r="BI23" s="120" t="s">
        <v>3102</v>
      </c>
      <c r="BJ23" s="120" t="s">
        <v>3102</v>
      </c>
      <c r="BK23" s="120">
        <v>0</v>
      </c>
      <c r="BL23" s="123">
        <v>0</v>
      </c>
      <c r="BM23" s="120">
        <v>2</v>
      </c>
      <c r="BN23" s="123">
        <v>10</v>
      </c>
      <c r="BO23" s="120">
        <v>0</v>
      </c>
      <c r="BP23" s="123">
        <v>0</v>
      </c>
      <c r="BQ23" s="120">
        <v>18</v>
      </c>
      <c r="BR23" s="123">
        <v>90</v>
      </c>
      <c r="BS23" s="120">
        <v>20</v>
      </c>
      <c r="BT23" s="2"/>
      <c r="BU23" s="3"/>
      <c r="BV23" s="3"/>
      <c r="BW23" s="3"/>
      <c r="BX23" s="3"/>
    </row>
    <row r="24" spans="1:76" ht="15">
      <c r="A24" s="64" t="s">
        <v>304</v>
      </c>
      <c r="B24" s="65"/>
      <c r="C24" s="65" t="s">
        <v>64</v>
      </c>
      <c r="D24" s="66">
        <v>166.90410736610664</v>
      </c>
      <c r="E24" s="68"/>
      <c r="F24" s="100" t="s">
        <v>2191</v>
      </c>
      <c r="G24" s="65"/>
      <c r="H24" s="69" t="s">
        <v>304</v>
      </c>
      <c r="I24" s="70"/>
      <c r="J24" s="70"/>
      <c r="K24" s="69" t="s">
        <v>2406</v>
      </c>
      <c r="L24" s="73">
        <v>1</v>
      </c>
      <c r="M24" s="74">
        <v>7179.26904296875</v>
      </c>
      <c r="N24" s="74">
        <v>3505.53173828125</v>
      </c>
      <c r="O24" s="75"/>
      <c r="P24" s="76"/>
      <c r="Q24" s="76"/>
      <c r="R24" s="86"/>
      <c r="S24" s="48">
        <v>1</v>
      </c>
      <c r="T24" s="48">
        <v>0</v>
      </c>
      <c r="U24" s="49">
        <v>0</v>
      </c>
      <c r="V24" s="49">
        <v>0.002033</v>
      </c>
      <c r="W24" s="49">
        <v>0.000137</v>
      </c>
      <c r="X24" s="49">
        <v>0.543003</v>
      </c>
      <c r="Y24" s="49">
        <v>0</v>
      </c>
      <c r="Z24" s="49">
        <v>0</v>
      </c>
      <c r="AA24" s="71">
        <v>24</v>
      </c>
      <c r="AB24" s="71"/>
      <c r="AC24" s="72"/>
      <c r="AD24" s="78" t="s">
        <v>1637</v>
      </c>
      <c r="AE24" s="78">
        <v>3366</v>
      </c>
      <c r="AF24" s="78">
        <v>5121</v>
      </c>
      <c r="AG24" s="78">
        <v>224019</v>
      </c>
      <c r="AH24" s="78">
        <v>192165</v>
      </c>
      <c r="AI24" s="78"/>
      <c r="AJ24" s="78" t="s">
        <v>1771</v>
      </c>
      <c r="AK24" s="78" t="s">
        <v>1893</v>
      </c>
      <c r="AL24" s="78"/>
      <c r="AM24" s="78"/>
      <c r="AN24" s="80">
        <v>40816.07405092593</v>
      </c>
      <c r="AO24" s="83" t="s">
        <v>2064</v>
      </c>
      <c r="AP24" s="78" t="b">
        <v>1</v>
      </c>
      <c r="AQ24" s="78" t="b">
        <v>0</v>
      </c>
      <c r="AR24" s="78" t="b">
        <v>1</v>
      </c>
      <c r="AS24" s="78" t="s">
        <v>1555</v>
      </c>
      <c r="AT24" s="78">
        <v>56</v>
      </c>
      <c r="AU24" s="83" t="s">
        <v>2166</v>
      </c>
      <c r="AV24" s="78" t="b">
        <v>0</v>
      </c>
      <c r="AW24" s="78" t="s">
        <v>2247</v>
      </c>
      <c r="AX24" s="83" t="s">
        <v>2269</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305</v>
      </c>
      <c r="B25" s="65"/>
      <c r="C25" s="65" t="s">
        <v>64</v>
      </c>
      <c r="D25" s="66">
        <v>163.61746481963564</v>
      </c>
      <c r="E25" s="68"/>
      <c r="F25" s="100" t="s">
        <v>2192</v>
      </c>
      <c r="G25" s="65"/>
      <c r="H25" s="69" t="s">
        <v>305</v>
      </c>
      <c r="I25" s="70"/>
      <c r="J25" s="70"/>
      <c r="K25" s="69" t="s">
        <v>2407</v>
      </c>
      <c r="L25" s="73">
        <v>1</v>
      </c>
      <c r="M25" s="74">
        <v>7018.10009765625</v>
      </c>
      <c r="N25" s="74">
        <v>6305.251953125</v>
      </c>
      <c r="O25" s="75"/>
      <c r="P25" s="76"/>
      <c r="Q25" s="76"/>
      <c r="R25" s="86"/>
      <c r="S25" s="48">
        <v>1</v>
      </c>
      <c r="T25" s="48">
        <v>0</v>
      </c>
      <c r="U25" s="49">
        <v>0</v>
      </c>
      <c r="V25" s="49">
        <v>0.002033</v>
      </c>
      <c r="W25" s="49">
        <v>0.000137</v>
      </c>
      <c r="X25" s="49">
        <v>0.543003</v>
      </c>
      <c r="Y25" s="49">
        <v>0</v>
      </c>
      <c r="Z25" s="49">
        <v>0</v>
      </c>
      <c r="AA25" s="71">
        <v>25</v>
      </c>
      <c r="AB25" s="71"/>
      <c r="AC25" s="72"/>
      <c r="AD25" s="78" t="s">
        <v>1638</v>
      </c>
      <c r="AE25" s="78">
        <v>1302</v>
      </c>
      <c r="AF25" s="78">
        <v>1689</v>
      </c>
      <c r="AG25" s="78">
        <v>112750</v>
      </c>
      <c r="AH25" s="78">
        <v>186133</v>
      </c>
      <c r="AI25" s="78"/>
      <c r="AJ25" s="78" t="s">
        <v>1772</v>
      </c>
      <c r="AK25" s="78" t="s">
        <v>1894</v>
      </c>
      <c r="AL25" s="78"/>
      <c r="AM25" s="78"/>
      <c r="AN25" s="80">
        <v>42646.6153587963</v>
      </c>
      <c r="AO25" s="83" t="s">
        <v>2065</v>
      </c>
      <c r="AP25" s="78" t="b">
        <v>1</v>
      </c>
      <c r="AQ25" s="78" t="b">
        <v>0</v>
      </c>
      <c r="AR25" s="78" t="b">
        <v>1</v>
      </c>
      <c r="AS25" s="78" t="s">
        <v>1555</v>
      </c>
      <c r="AT25" s="78">
        <v>0</v>
      </c>
      <c r="AU25" s="78"/>
      <c r="AV25" s="78" t="b">
        <v>0</v>
      </c>
      <c r="AW25" s="78" t="s">
        <v>2247</v>
      </c>
      <c r="AX25" s="83" t="s">
        <v>2270</v>
      </c>
      <c r="AY25" s="78" t="s">
        <v>65</v>
      </c>
      <c r="AZ25" s="78" t="str">
        <f>REPLACE(INDEX(GroupVertices[Group],MATCH(Vertices[[#This Row],[Vertex]],GroupVertices[Vertex],0)),1,1,"")</f>
        <v>7</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222</v>
      </c>
      <c r="B26" s="65"/>
      <c r="C26" s="65" t="s">
        <v>64</v>
      </c>
      <c r="D26" s="66">
        <v>171.10242931358007</v>
      </c>
      <c r="E26" s="68"/>
      <c r="F26" s="100" t="s">
        <v>853</v>
      </c>
      <c r="G26" s="65"/>
      <c r="H26" s="69" t="s">
        <v>222</v>
      </c>
      <c r="I26" s="70"/>
      <c r="J26" s="70"/>
      <c r="K26" s="69" t="s">
        <v>2408</v>
      </c>
      <c r="L26" s="73">
        <v>1</v>
      </c>
      <c r="M26" s="74">
        <v>5909.28857421875</v>
      </c>
      <c r="N26" s="74">
        <v>1418.64697265625</v>
      </c>
      <c r="O26" s="75"/>
      <c r="P26" s="76"/>
      <c r="Q26" s="76"/>
      <c r="R26" s="86"/>
      <c r="S26" s="48">
        <v>0</v>
      </c>
      <c r="T26" s="48">
        <v>2</v>
      </c>
      <c r="U26" s="49">
        <v>0</v>
      </c>
      <c r="V26" s="49">
        <v>0.003571</v>
      </c>
      <c r="W26" s="49">
        <v>0.012915</v>
      </c>
      <c r="X26" s="49">
        <v>0.69011</v>
      </c>
      <c r="Y26" s="49">
        <v>1</v>
      </c>
      <c r="Z26" s="49">
        <v>0</v>
      </c>
      <c r="AA26" s="71">
        <v>26</v>
      </c>
      <c r="AB26" s="71"/>
      <c r="AC26" s="72"/>
      <c r="AD26" s="78" t="s">
        <v>1639</v>
      </c>
      <c r="AE26" s="78">
        <v>9458</v>
      </c>
      <c r="AF26" s="78">
        <v>9505</v>
      </c>
      <c r="AG26" s="78">
        <v>174901</v>
      </c>
      <c r="AH26" s="78">
        <v>56623</v>
      </c>
      <c r="AI26" s="78"/>
      <c r="AJ26" s="78" t="s">
        <v>1773</v>
      </c>
      <c r="AK26" s="78" t="s">
        <v>1895</v>
      </c>
      <c r="AL26" s="83" t="s">
        <v>1983</v>
      </c>
      <c r="AM26" s="78"/>
      <c r="AN26" s="80">
        <v>40909.658159722225</v>
      </c>
      <c r="AO26" s="83" t="s">
        <v>2066</v>
      </c>
      <c r="AP26" s="78" t="b">
        <v>0</v>
      </c>
      <c r="AQ26" s="78" t="b">
        <v>0</v>
      </c>
      <c r="AR26" s="78" t="b">
        <v>1</v>
      </c>
      <c r="AS26" s="78" t="s">
        <v>1555</v>
      </c>
      <c r="AT26" s="78">
        <v>56</v>
      </c>
      <c r="AU26" s="83" t="s">
        <v>2167</v>
      </c>
      <c r="AV26" s="78" t="b">
        <v>0</v>
      </c>
      <c r="AW26" s="78" t="s">
        <v>2247</v>
      </c>
      <c r="AX26" s="83" t="s">
        <v>2271</v>
      </c>
      <c r="AY26" s="78" t="s">
        <v>66</v>
      </c>
      <c r="AZ26" s="78" t="str">
        <f>REPLACE(INDEX(GroupVertices[Group],MATCH(Vertices[[#This Row],[Vertex]],GroupVertices[Vertex],0)),1,1,"")</f>
        <v>3</v>
      </c>
      <c r="BA26" s="48"/>
      <c r="BB26" s="48"/>
      <c r="BC26" s="48"/>
      <c r="BD26" s="48"/>
      <c r="BE26" s="48"/>
      <c r="BF26" s="48"/>
      <c r="BG26" s="120" t="s">
        <v>3018</v>
      </c>
      <c r="BH26" s="120" t="s">
        <v>3018</v>
      </c>
      <c r="BI26" s="120" t="s">
        <v>3101</v>
      </c>
      <c r="BJ26" s="120" t="s">
        <v>3101</v>
      </c>
      <c r="BK26" s="120">
        <v>0</v>
      </c>
      <c r="BL26" s="123">
        <v>0</v>
      </c>
      <c r="BM26" s="120">
        <v>0</v>
      </c>
      <c r="BN26" s="123">
        <v>0</v>
      </c>
      <c r="BO26" s="120">
        <v>0</v>
      </c>
      <c r="BP26" s="123">
        <v>0</v>
      </c>
      <c r="BQ26" s="120">
        <v>27</v>
      </c>
      <c r="BR26" s="123">
        <v>100</v>
      </c>
      <c r="BS26" s="120">
        <v>27</v>
      </c>
      <c r="BT26" s="2"/>
      <c r="BU26" s="3"/>
      <c r="BV26" s="3"/>
      <c r="BW26" s="3"/>
      <c r="BX26" s="3"/>
    </row>
    <row r="27" spans="1:76" ht="15">
      <c r="A27" s="64" t="s">
        <v>282</v>
      </c>
      <c r="B27" s="65"/>
      <c r="C27" s="65" t="s">
        <v>64</v>
      </c>
      <c r="D27" s="66">
        <v>169.25321405797533</v>
      </c>
      <c r="E27" s="68"/>
      <c r="F27" s="100" t="s">
        <v>903</v>
      </c>
      <c r="G27" s="65"/>
      <c r="H27" s="69" t="s">
        <v>282</v>
      </c>
      <c r="I27" s="70"/>
      <c r="J27" s="70"/>
      <c r="K27" s="69" t="s">
        <v>2409</v>
      </c>
      <c r="L27" s="73">
        <v>430.1430172998154</v>
      </c>
      <c r="M27" s="74">
        <v>4956.4677734375</v>
      </c>
      <c r="N27" s="74">
        <v>2133.123291015625</v>
      </c>
      <c r="O27" s="75"/>
      <c r="P27" s="76"/>
      <c r="Q27" s="76"/>
      <c r="R27" s="86"/>
      <c r="S27" s="48">
        <v>15</v>
      </c>
      <c r="T27" s="48">
        <v>2</v>
      </c>
      <c r="U27" s="49">
        <v>485</v>
      </c>
      <c r="V27" s="49">
        <v>0.004098</v>
      </c>
      <c r="W27" s="49">
        <v>0.029681</v>
      </c>
      <c r="X27" s="49">
        <v>4.840105</v>
      </c>
      <c r="Y27" s="49">
        <v>0.0625</v>
      </c>
      <c r="Z27" s="49">
        <v>0.0625</v>
      </c>
      <c r="AA27" s="71">
        <v>27</v>
      </c>
      <c r="AB27" s="71"/>
      <c r="AC27" s="72"/>
      <c r="AD27" s="78" t="s">
        <v>1640</v>
      </c>
      <c r="AE27" s="78">
        <v>6250</v>
      </c>
      <c r="AF27" s="78">
        <v>7574</v>
      </c>
      <c r="AG27" s="78">
        <v>78556</v>
      </c>
      <c r="AH27" s="78">
        <v>19886</v>
      </c>
      <c r="AI27" s="78"/>
      <c r="AJ27" s="78" t="s">
        <v>1774</v>
      </c>
      <c r="AK27" s="78" t="s">
        <v>1896</v>
      </c>
      <c r="AL27" s="78"/>
      <c r="AM27" s="78"/>
      <c r="AN27" s="80">
        <v>40367.920960648145</v>
      </c>
      <c r="AO27" s="83" t="s">
        <v>2067</v>
      </c>
      <c r="AP27" s="78" t="b">
        <v>1</v>
      </c>
      <c r="AQ27" s="78" t="b">
        <v>0</v>
      </c>
      <c r="AR27" s="78" t="b">
        <v>1</v>
      </c>
      <c r="AS27" s="78" t="s">
        <v>1555</v>
      </c>
      <c r="AT27" s="78">
        <v>43</v>
      </c>
      <c r="AU27" s="83" t="s">
        <v>2166</v>
      </c>
      <c r="AV27" s="78" t="b">
        <v>0</v>
      </c>
      <c r="AW27" s="78" t="s">
        <v>2247</v>
      </c>
      <c r="AX27" s="83" t="s">
        <v>2272</v>
      </c>
      <c r="AY27" s="78" t="s">
        <v>66</v>
      </c>
      <c r="AZ27" s="78" t="str">
        <f>REPLACE(INDEX(GroupVertices[Group],MATCH(Vertices[[#This Row],[Vertex]],GroupVertices[Vertex],0)),1,1,"")</f>
        <v>3</v>
      </c>
      <c r="BA27" s="48" t="s">
        <v>651</v>
      </c>
      <c r="BB27" s="48" t="s">
        <v>651</v>
      </c>
      <c r="BC27" s="48" t="s">
        <v>705</v>
      </c>
      <c r="BD27" s="48" t="s">
        <v>705</v>
      </c>
      <c r="BE27" s="48"/>
      <c r="BF27" s="48"/>
      <c r="BG27" s="120" t="s">
        <v>3020</v>
      </c>
      <c r="BH27" s="120" t="s">
        <v>3074</v>
      </c>
      <c r="BI27" s="120" t="s">
        <v>3103</v>
      </c>
      <c r="BJ27" s="120" t="s">
        <v>3154</v>
      </c>
      <c r="BK27" s="120">
        <v>0</v>
      </c>
      <c r="BL27" s="123">
        <v>0</v>
      </c>
      <c r="BM27" s="120">
        <v>0</v>
      </c>
      <c r="BN27" s="123">
        <v>0</v>
      </c>
      <c r="BO27" s="120">
        <v>0</v>
      </c>
      <c r="BP27" s="123">
        <v>0</v>
      </c>
      <c r="BQ27" s="120">
        <v>78</v>
      </c>
      <c r="BR27" s="123">
        <v>100</v>
      </c>
      <c r="BS27" s="120">
        <v>78</v>
      </c>
      <c r="BT27" s="2"/>
      <c r="BU27" s="3"/>
      <c r="BV27" s="3"/>
      <c r="BW27" s="3"/>
      <c r="BX27" s="3"/>
    </row>
    <row r="28" spans="1:76" ht="15">
      <c r="A28" s="64" t="s">
        <v>223</v>
      </c>
      <c r="B28" s="65"/>
      <c r="C28" s="65" t="s">
        <v>64</v>
      </c>
      <c r="D28" s="66">
        <v>162.60714783638187</v>
      </c>
      <c r="E28" s="68"/>
      <c r="F28" s="100" t="s">
        <v>854</v>
      </c>
      <c r="G28" s="65"/>
      <c r="H28" s="69" t="s">
        <v>223</v>
      </c>
      <c r="I28" s="70"/>
      <c r="J28" s="70"/>
      <c r="K28" s="69" t="s">
        <v>2410</v>
      </c>
      <c r="L28" s="73">
        <v>1</v>
      </c>
      <c r="M28" s="74">
        <v>5624.314453125</v>
      </c>
      <c r="N28" s="74">
        <v>3736.712646484375</v>
      </c>
      <c r="O28" s="75"/>
      <c r="P28" s="76"/>
      <c r="Q28" s="76"/>
      <c r="R28" s="86"/>
      <c r="S28" s="48">
        <v>0</v>
      </c>
      <c r="T28" s="48">
        <v>2</v>
      </c>
      <c r="U28" s="49">
        <v>0</v>
      </c>
      <c r="V28" s="49">
        <v>0.003571</v>
      </c>
      <c r="W28" s="49">
        <v>0.012915</v>
      </c>
      <c r="X28" s="49">
        <v>0.69011</v>
      </c>
      <c r="Y28" s="49">
        <v>1</v>
      </c>
      <c r="Z28" s="49">
        <v>0</v>
      </c>
      <c r="AA28" s="71">
        <v>28</v>
      </c>
      <c r="AB28" s="71"/>
      <c r="AC28" s="72"/>
      <c r="AD28" s="78" t="s">
        <v>1641</v>
      </c>
      <c r="AE28" s="78">
        <v>701</v>
      </c>
      <c r="AF28" s="78">
        <v>634</v>
      </c>
      <c r="AG28" s="78">
        <v>17095</v>
      </c>
      <c r="AH28" s="78">
        <v>8596</v>
      </c>
      <c r="AI28" s="78"/>
      <c r="AJ28" s="78" t="s">
        <v>1775</v>
      </c>
      <c r="AK28" s="78" t="s">
        <v>1897</v>
      </c>
      <c r="AL28" s="78"/>
      <c r="AM28" s="78"/>
      <c r="AN28" s="80">
        <v>40829.59800925926</v>
      </c>
      <c r="AO28" s="83" t="s">
        <v>2068</v>
      </c>
      <c r="AP28" s="78" t="b">
        <v>0</v>
      </c>
      <c r="AQ28" s="78" t="b">
        <v>0</v>
      </c>
      <c r="AR28" s="78" t="b">
        <v>1</v>
      </c>
      <c r="AS28" s="78" t="s">
        <v>1555</v>
      </c>
      <c r="AT28" s="78">
        <v>3</v>
      </c>
      <c r="AU28" s="83" t="s">
        <v>2171</v>
      </c>
      <c r="AV28" s="78" t="b">
        <v>0</v>
      </c>
      <c r="AW28" s="78" t="s">
        <v>2247</v>
      </c>
      <c r="AX28" s="83" t="s">
        <v>2273</v>
      </c>
      <c r="AY28" s="78" t="s">
        <v>66</v>
      </c>
      <c r="AZ28" s="78" t="str">
        <f>REPLACE(INDEX(GroupVertices[Group],MATCH(Vertices[[#This Row],[Vertex]],GroupVertices[Vertex],0)),1,1,"")</f>
        <v>3</v>
      </c>
      <c r="BA28" s="48"/>
      <c r="BB28" s="48"/>
      <c r="BC28" s="48"/>
      <c r="BD28" s="48"/>
      <c r="BE28" s="48"/>
      <c r="BF28" s="48"/>
      <c r="BG28" s="120" t="s">
        <v>3018</v>
      </c>
      <c r="BH28" s="120" t="s">
        <v>3018</v>
      </c>
      <c r="BI28" s="120" t="s">
        <v>3101</v>
      </c>
      <c r="BJ28" s="120" t="s">
        <v>3101</v>
      </c>
      <c r="BK28" s="120">
        <v>0</v>
      </c>
      <c r="BL28" s="123">
        <v>0</v>
      </c>
      <c r="BM28" s="120">
        <v>0</v>
      </c>
      <c r="BN28" s="123">
        <v>0</v>
      </c>
      <c r="BO28" s="120">
        <v>0</v>
      </c>
      <c r="BP28" s="123">
        <v>0</v>
      </c>
      <c r="BQ28" s="120">
        <v>27</v>
      </c>
      <c r="BR28" s="123">
        <v>100</v>
      </c>
      <c r="BS28" s="120">
        <v>27</v>
      </c>
      <c r="BT28" s="2"/>
      <c r="BU28" s="3"/>
      <c r="BV28" s="3"/>
      <c r="BW28" s="3"/>
      <c r="BX28" s="3"/>
    </row>
    <row r="29" spans="1:76" ht="15">
      <c r="A29" s="64" t="s">
        <v>224</v>
      </c>
      <c r="B29" s="65"/>
      <c r="C29" s="65" t="s">
        <v>64</v>
      </c>
      <c r="D29" s="66">
        <v>162.01819528216285</v>
      </c>
      <c r="E29" s="68"/>
      <c r="F29" s="100" t="s">
        <v>2193</v>
      </c>
      <c r="G29" s="65"/>
      <c r="H29" s="69" t="s">
        <v>224</v>
      </c>
      <c r="I29" s="70"/>
      <c r="J29" s="70"/>
      <c r="K29" s="69" t="s">
        <v>2411</v>
      </c>
      <c r="L29" s="73">
        <v>1</v>
      </c>
      <c r="M29" s="74">
        <v>6276.17529296875</v>
      </c>
      <c r="N29" s="74">
        <v>8438.6220703125</v>
      </c>
      <c r="O29" s="75"/>
      <c r="P29" s="76"/>
      <c r="Q29" s="76"/>
      <c r="R29" s="86"/>
      <c r="S29" s="48">
        <v>0</v>
      </c>
      <c r="T29" s="48">
        <v>1</v>
      </c>
      <c r="U29" s="49">
        <v>0</v>
      </c>
      <c r="V29" s="49">
        <v>0.002857</v>
      </c>
      <c r="W29" s="49">
        <v>0.001473</v>
      </c>
      <c r="X29" s="49">
        <v>0.430302</v>
      </c>
      <c r="Y29" s="49">
        <v>0</v>
      </c>
      <c r="Z29" s="49">
        <v>0</v>
      </c>
      <c r="AA29" s="71">
        <v>29</v>
      </c>
      <c r="AB29" s="71"/>
      <c r="AC29" s="72"/>
      <c r="AD29" s="78" t="s">
        <v>1642</v>
      </c>
      <c r="AE29" s="78">
        <v>155</v>
      </c>
      <c r="AF29" s="78">
        <v>19</v>
      </c>
      <c r="AG29" s="78">
        <v>77</v>
      </c>
      <c r="AH29" s="78">
        <v>107</v>
      </c>
      <c r="AI29" s="78"/>
      <c r="AJ29" s="78" t="s">
        <v>1776</v>
      </c>
      <c r="AK29" s="78" t="s">
        <v>1898</v>
      </c>
      <c r="AL29" s="83" t="s">
        <v>1984</v>
      </c>
      <c r="AM29" s="78"/>
      <c r="AN29" s="80">
        <v>43367.730844907404</v>
      </c>
      <c r="AO29" s="83" t="s">
        <v>2069</v>
      </c>
      <c r="AP29" s="78" t="b">
        <v>0</v>
      </c>
      <c r="AQ29" s="78" t="b">
        <v>0</v>
      </c>
      <c r="AR29" s="78" t="b">
        <v>0</v>
      </c>
      <c r="AS29" s="78" t="s">
        <v>1553</v>
      </c>
      <c r="AT29" s="78">
        <v>0</v>
      </c>
      <c r="AU29" s="83" t="s">
        <v>2166</v>
      </c>
      <c r="AV29" s="78" t="b">
        <v>0</v>
      </c>
      <c r="AW29" s="78" t="s">
        <v>2247</v>
      </c>
      <c r="AX29" s="83" t="s">
        <v>2274</v>
      </c>
      <c r="AY29" s="78" t="s">
        <v>66</v>
      </c>
      <c r="AZ29" s="78" t="str">
        <f>REPLACE(INDEX(GroupVertices[Group],MATCH(Vertices[[#This Row],[Vertex]],GroupVertices[Vertex],0)),1,1,"")</f>
        <v>4</v>
      </c>
      <c r="BA29" s="48"/>
      <c r="BB29" s="48"/>
      <c r="BC29" s="48"/>
      <c r="BD29" s="48"/>
      <c r="BE29" s="48" t="s">
        <v>719</v>
      </c>
      <c r="BF29" s="48" t="s">
        <v>719</v>
      </c>
      <c r="BG29" s="120" t="s">
        <v>3021</v>
      </c>
      <c r="BH29" s="120" t="s">
        <v>3021</v>
      </c>
      <c r="BI29" s="120" t="s">
        <v>3104</v>
      </c>
      <c r="BJ29" s="120" t="s">
        <v>3104</v>
      </c>
      <c r="BK29" s="120">
        <v>2</v>
      </c>
      <c r="BL29" s="123">
        <v>4.3478260869565215</v>
      </c>
      <c r="BM29" s="120">
        <v>0</v>
      </c>
      <c r="BN29" s="123">
        <v>0</v>
      </c>
      <c r="BO29" s="120">
        <v>0</v>
      </c>
      <c r="BP29" s="123">
        <v>0</v>
      </c>
      <c r="BQ29" s="120">
        <v>44</v>
      </c>
      <c r="BR29" s="123">
        <v>95.65217391304348</v>
      </c>
      <c r="BS29" s="120">
        <v>46</v>
      </c>
      <c r="BT29" s="2"/>
      <c r="BU29" s="3"/>
      <c r="BV29" s="3"/>
      <c r="BW29" s="3"/>
      <c r="BX29" s="3"/>
    </row>
    <row r="30" spans="1:76" ht="15">
      <c r="A30" s="64" t="s">
        <v>306</v>
      </c>
      <c r="B30" s="65"/>
      <c r="C30" s="65" t="s">
        <v>64</v>
      </c>
      <c r="D30" s="66">
        <v>346.6955210030832</v>
      </c>
      <c r="E30" s="68"/>
      <c r="F30" s="100" t="s">
        <v>2194</v>
      </c>
      <c r="G30" s="65"/>
      <c r="H30" s="69" t="s">
        <v>306</v>
      </c>
      <c r="I30" s="70"/>
      <c r="J30" s="70"/>
      <c r="K30" s="69" t="s">
        <v>2412</v>
      </c>
      <c r="L30" s="73">
        <v>2976.686530266555</v>
      </c>
      <c r="M30" s="74">
        <v>6774.875</v>
      </c>
      <c r="N30" s="74">
        <v>8273.9482421875</v>
      </c>
      <c r="O30" s="75"/>
      <c r="P30" s="76"/>
      <c r="Q30" s="76"/>
      <c r="R30" s="86"/>
      <c r="S30" s="48">
        <v>5</v>
      </c>
      <c r="T30" s="48">
        <v>0</v>
      </c>
      <c r="U30" s="49">
        <v>3363</v>
      </c>
      <c r="V30" s="49">
        <v>0.004202</v>
      </c>
      <c r="W30" s="49">
        <v>0.014588</v>
      </c>
      <c r="X30" s="49">
        <v>1.648839</v>
      </c>
      <c r="Y30" s="49">
        <v>0.2</v>
      </c>
      <c r="Z30" s="49">
        <v>0</v>
      </c>
      <c r="AA30" s="71">
        <v>30</v>
      </c>
      <c r="AB30" s="71"/>
      <c r="AC30" s="72"/>
      <c r="AD30" s="78" t="s">
        <v>1643</v>
      </c>
      <c r="AE30" s="78">
        <v>1691</v>
      </c>
      <c r="AF30" s="78">
        <v>192864</v>
      </c>
      <c r="AG30" s="78">
        <v>11464</v>
      </c>
      <c r="AH30" s="78">
        <v>1538</v>
      </c>
      <c r="AI30" s="78"/>
      <c r="AJ30" s="78" t="s">
        <v>1777</v>
      </c>
      <c r="AK30" s="78" t="s">
        <v>1899</v>
      </c>
      <c r="AL30" s="83" t="s">
        <v>1985</v>
      </c>
      <c r="AM30" s="78"/>
      <c r="AN30" s="80">
        <v>39857.95277777778</v>
      </c>
      <c r="AO30" s="83" t="s">
        <v>2070</v>
      </c>
      <c r="AP30" s="78" t="b">
        <v>0</v>
      </c>
      <c r="AQ30" s="78" t="b">
        <v>0</v>
      </c>
      <c r="AR30" s="78" t="b">
        <v>1</v>
      </c>
      <c r="AS30" s="78" t="s">
        <v>1553</v>
      </c>
      <c r="AT30" s="78">
        <v>2644</v>
      </c>
      <c r="AU30" s="83" t="s">
        <v>2166</v>
      </c>
      <c r="AV30" s="78" t="b">
        <v>1</v>
      </c>
      <c r="AW30" s="78" t="s">
        <v>2247</v>
      </c>
      <c r="AX30" s="83" t="s">
        <v>2275</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225</v>
      </c>
      <c r="B31" s="65"/>
      <c r="C31" s="65" t="s">
        <v>64</v>
      </c>
      <c r="D31" s="66">
        <v>162.3763550468424</v>
      </c>
      <c r="E31" s="68"/>
      <c r="F31" s="100" t="s">
        <v>855</v>
      </c>
      <c r="G31" s="65"/>
      <c r="H31" s="69" t="s">
        <v>225</v>
      </c>
      <c r="I31" s="70"/>
      <c r="J31" s="70"/>
      <c r="K31" s="69" t="s">
        <v>2413</v>
      </c>
      <c r="L31" s="73">
        <v>1</v>
      </c>
      <c r="M31" s="74">
        <v>3923.500244140625</v>
      </c>
      <c r="N31" s="74">
        <v>3083.166259765625</v>
      </c>
      <c r="O31" s="75"/>
      <c r="P31" s="76"/>
      <c r="Q31" s="76"/>
      <c r="R31" s="86"/>
      <c r="S31" s="48">
        <v>0</v>
      </c>
      <c r="T31" s="48">
        <v>2</v>
      </c>
      <c r="U31" s="49">
        <v>0</v>
      </c>
      <c r="V31" s="49">
        <v>0.003571</v>
      </c>
      <c r="W31" s="49">
        <v>0.012915</v>
      </c>
      <c r="X31" s="49">
        <v>0.69011</v>
      </c>
      <c r="Y31" s="49">
        <v>1</v>
      </c>
      <c r="Z31" s="49">
        <v>0</v>
      </c>
      <c r="AA31" s="71">
        <v>31</v>
      </c>
      <c r="AB31" s="71"/>
      <c r="AC31" s="72"/>
      <c r="AD31" s="78" t="s">
        <v>1644</v>
      </c>
      <c r="AE31" s="78">
        <v>984</v>
      </c>
      <c r="AF31" s="78">
        <v>393</v>
      </c>
      <c r="AG31" s="78">
        <v>14249</v>
      </c>
      <c r="AH31" s="78">
        <v>17076</v>
      </c>
      <c r="AI31" s="78"/>
      <c r="AJ31" s="78" t="s">
        <v>1778</v>
      </c>
      <c r="AK31" s="78" t="s">
        <v>1900</v>
      </c>
      <c r="AL31" s="78"/>
      <c r="AM31" s="78"/>
      <c r="AN31" s="80">
        <v>41745.11969907407</v>
      </c>
      <c r="AO31" s="83" t="s">
        <v>2071</v>
      </c>
      <c r="AP31" s="78" t="b">
        <v>1</v>
      </c>
      <c r="AQ31" s="78" t="b">
        <v>0</v>
      </c>
      <c r="AR31" s="78" t="b">
        <v>1</v>
      </c>
      <c r="AS31" s="78" t="s">
        <v>1555</v>
      </c>
      <c r="AT31" s="78">
        <v>4</v>
      </c>
      <c r="AU31" s="83" t="s">
        <v>2166</v>
      </c>
      <c r="AV31" s="78" t="b">
        <v>0</v>
      </c>
      <c r="AW31" s="78" t="s">
        <v>2247</v>
      </c>
      <c r="AX31" s="83" t="s">
        <v>2276</v>
      </c>
      <c r="AY31" s="78" t="s">
        <v>66</v>
      </c>
      <c r="AZ31" s="78" t="str">
        <f>REPLACE(INDEX(GroupVertices[Group],MATCH(Vertices[[#This Row],[Vertex]],GroupVertices[Vertex],0)),1,1,"")</f>
        <v>3</v>
      </c>
      <c r="BA31" s="48"/>
      <c r="BB31" s="48"/>
      <c r="BC31" s="48"/>
      <c r="BD31" s="48"/>
      <c r="BE31" s="48"/>
      <c r="BF31" s="48"/>
      <c r="BG31" s="120" t="s">
        <v>3018</v>
      </c>
      <c r="BH31" s="120" t="s">
        <v>3018</v>
      </c>
      <c r="BI31" s="120" t="s">
        <v>3101</v>
      </c>
      <c r="BJ31" s="120" t="s">
        <v>3101</v>
      </c>
      <c r="BK31" s="120">
        <v>0</v>
      </c>
      <c r="BL31" s="123">
        <v>0</v>
      </c>
      <c r="BM31" s="120">
        <v>0</v>
      </c>
      <c r="BN31" s="123">
        <v>0</v>
      </c>
      <c r="BO31" s="120">
        <v>0</v>
      </c>
      <c r="BP31" s="123">
        <v>0</v>
      </c>
      <c r="BQ31" s="120">
        <v>27</v>
      </c>
      <c r="BR31" s="123">
        <v>100</v>
      </c>
      <c r="BS31" s="120">
        <v>27</v>
      </c>
      <c r="BT31" s="2"/>
      <c r="BU31" s="3"/>
      <c r="BV31" s="3"/>
      <c r="BW31" s="3"/>
      <c r="BX31" s="3"/>
    </row>
    <row r="32" spans="1:76" ht="15">
      <c r="A32" s="64" t="s">
        <v>226</v>
      </c>
      <c r="B32" s="65"/>
      <c r="C32" s="65" t="s">
        <v>64</v>
      </c>
      <c r="D32" s="66">
        <v>162.78718536515126</v>
      </c>
      <c r="E32" s="68"/>
      <c r="F32" s="100" t="s">
        <v>856</v>
      </c>
      <c r="G32" s="65"/>
      <c r="H32" s="69" t="s">
        <v>226</v>
      </c>
      <c r="I32" s="70"/>
      <c r="J32" s="70"/>
      <c r="K32" s="69" t="s">
        <v>2414</v>
      </c>
      <c r="L32" s="73">
        <v>1</v>
      </c>
      <c r="M32" s="74">
        <v>3846.26904296875</v>
      </c>
      <c r="N32" s="74">
        <v>1838.51953125</v>
      </c>
      <c r="O32" s="75"/>
      <c r="P32" s="76"/>
      <c r="Q32" s="76"/>
      <c r="R32" s="86"/>
      <c r="S32" s="48">
        <v>0</v>
      </c>
      <c r="T32" s="48">
        <v>2</v>
      </c>
      <c r="U32" s="49">
        <v>0</v>
      </c>
      <c r="V32" s="49">
        <v>0.003571</v>
      </c>
      <c r="W32" s="49">
        <v>0.012915</v>
      </c>
      <c r="X32" s="49">
        <v>0.69011</v>
      </c>
      <c r="Y32" s="49">
        <v>1</v>
      </c>
      <c r="Z32" s="49">
        <v>0</v>
      </c>
      <c r="AA32" s="71">
        <v>32</v>
      </c>
      <c r="AB32" s="71"/>
      <c r="AC32" s="72"/>
      <c r="AD32" s="78" t="s">
        <v>1645</v>
      </c>
      <c r="AE32" s="78">
        <v>1223</v>
      </c>
      <c r="AF32" s="78">
        <v>822</v>
      </c>
      <c r="AG32" s="78">
        <v>61905</v>
      </c>
      <c r="AH32" s="78">
        <v>2901</v>
      </c>
      <c r="AI32" s="78"/>
      <c r="AJ32" s="78" t="s">
        <v>1779</v>
      </c>
      <c r="AK32" s="78" t="s">
        <v>1901</v>
      </c>
      <c r="AL32" s="78"/>
      <c r="AM32" s="78"/>
      <c r="AN32" s="80">
        <v>40963.808599537035</v>
      </c>
      <c r="AO32" s="78"/>
      <c r="AP32" s="78" t="b">
        <v>0</v>
      </c>
      <c r="AQ32" s="78" t="b">
        <v>0</v>
      </c>
      <c r="AR32" s="78" t="b">
        <v>0</v>
      </c>
      <c r="AS32" s="78" t="s">
        <v>1555</v>
      </c>
      <c r="AT32" s="78">
        <v>18</v>
      </c>
      <c r="AU32" s="83" t="s">
        <v>2172</v>
      </c>
      <c r="AV32" s="78" t="b">
        <v>0</v>
      </c>
      <c r="AW32" s="78" t="s">
        <v>2247</v>
      </c>
      <c r="AX32" s="83" t="s">
        <v>2277</v>
      </c>
      <c r="AY32" s="78" t="s">
        <v>66</v>
      </c>
      <c r="AZ32" s="78" t="str">
        <f>REPLACE(INDEX(GroupVertices[Group],MATCH(Vertices[[#This Row],[Vertex]],GroupVertices[Vertex],0)),1,1,"")</f>
        <v>3</v>
      </c>
      <c r="BA32" s="48"/>
      <c r="BB32" s="48"/>
      <c r="BC32" s="48"/>
      <c r="BD32" s="48"/>
      <c r="BE32" s="48"/>
      <c r="BF32" s="48"/>
      <c r="BG32" s="120" t="s">
        <v>3018</v>
      </c>
      <c r="BH32" s="120" t="s">
        <v>3018</v>
      </c>
      <c r="BI32" s="120" t="s">
        <v>3101</v>
      </c>
      <c r="BJ32" s="120" t="s">
        <v>3101</v>
      </c>
      <c r="BK32" s="120">
        <v>0</v>
      </c>
      <c r="BL32" s="123">
        <v>0</v>
      </c>
      <c r="BM32" s="120">
        <v>0</v>
      </c>
      <c r="BN32" s="123">
        <v>0</v>
      </c>
      <c r="BO32" s="120">
        <v>0</v>
      </c>
      <c r="BP32" s="123">
        <v>0</v>
      </c>
      <c r="BQ32" s="120">
        <v>27</v>
      </c>
      <c r="BR32" s="123">
        <v>100</v>
      </c>
      <c r="BS32" s="120">
        <v>27</v>
      </c>
      <c r="BT32" s="2"/>
      <c r="BU32" s="3"/>
      <c r="BV32" s="3"/>
      <c r="BW32" s="3"/>
      <c r="BX32" s="3"/>
    </row>
    <row r="33" spans="1:76" ht="15">
      <c r="A33" s="64" t="s">
        <v>227</v>
      </c>
      <c r="B33" s="65"/>
      <c r="C33" s="65" t="s">
        <v>64</v>
      </c>
      <c r="D33" s="66">
        <v>175.68285218647364</v>
      </c>
      <c r="E33" s="68"/>
      <c r="F33" s="100" t="s">
        <v>857</v>
      </c>
      <c r="G33" s="65"/>
      <c r="H33" s="69" t="s">
        <v>227</v>
      </c>
      <c r="I33" s="70"/>
      <c r="J33" s="70"/>
      <c r="K33" s="69" t="s">
        <v>2415</v>
      </c>
      <c r="L33" s="73">
        <v>1</v>
      </c>
      <c r="M33" s="74">
        <v>5574.0478515625</v>
      </c>
      <c r="N33" s="74">
        <v>2789.2294921875</v>
      </c>
      <c r="O33" s="75"/>
      <c r="P33" s="76"/>
      <c r="Q33" s="76"/>
      <c r="R33" s="86"/>
      <c r="S33" s="48">
        <v>0</v>
      </c>
      <c r="T33" s="48">
        <v>2</v>
      </c>
      <c r="U33" s="49">
        <v>0</v>
      </c>
      <c r="V33" s="49">
        <v>0.003571</v>
      </c>
      <c r="W33" s="49">
        <v>0.012915</v>
      </c>
      <c r="X33" s="49">
        <v>0.69011</v>
      </c>
      <c r="Y33" s="49">
        <v>1</v>
      </c>
      <c r="Z33" s="49">
        <v>0</v>
      </c>
      <c r="AA33" s="71">
        <v>33</v>
      </c>
      <c r="AB33" s="71"/>
      <c r="AC33" s="72"/>
      <c r="AD33" s="78" t="s">
        <v>1646</v>
      </c>
      <c r="AE33" s="78">
        <v>1299</v>
      </c>
      <c r="AF33" s="78">
        <v>14288</v>
      </c>
      <c r="AG33" s="78">
        <v>155089</v>
      </c>
      <c r="AH33" s="78">
        <v>147607</v>
      </c>
      <c r="AI33" s="78"/>
      <c r="AJ33" s="78" t="s">
        <v>1780</v>
      </c>
      <c r="AK33" s="78" t="s">
        <v>1902</v>
      </c>
      <c r="AL33" s="78"/>
      <c r="AM33" s="78"/>
      <c r="AN33" s="80">
        <v>41364.509363425925</v>
      </c>
      <c r="AO33" s="83" t="s">
        <v>2072</v>
      </c>
      <c r="AP33" s="78" t="b">
        <v>0</v>
      </c>
      <c r="AQ33" s="78" t="b">
        <v>0</v>
      </c>
      <c r="AR33" s="78" t="b">
        <v>0</v>
      </c>
      <c r="AS33" s="78" t="s">
        <v>1555</v>
      </c>
      <c r="AT33" s="78">
        <v>19</v>
      </c>
      <c r="AU33" s="83" t="s">
        <v>2166</v>
      </c>
      <c r="AV33" s="78" t="b">
        <v>0</v>
      </c>
      <c r="AW33" s="78" t="s">
        <v>2247</v>
      </c>
      <c r="AX33" s="83" t="s">
        <v>2278</v>
      </c>
      <c r="AY33" s="78" t="s">
        <v>66</v>
      </c>
      <c r="AZ33" s="78" t="str">
        <f>REPLACE(INDEX(GroupVertices[Group],MATCH(Vertices[[#This Row],[Vertex]],GroupVertices[Vertex],0)),1,1,"")</f>
        <v>3</v>
      </c>
      <c r="BA33" s="48"/>
      <c r="BB33" s="48"/>
      <c r="BC33" s="48"/>
      <c r="BD33" s="48"/>
      <c r="BE33" s="48"/>
      <c r="BF33" s="48"/>
      <c r="BG33" s="120" t="s">
        <v>3018</v>
      </c>
      <c r="BH33" s="120" t="s">
        <v>3018</v>
      </c>
      <c r="BI33" s="120" t="s">
        <v>3101</v>
      </c>
      <c r="BJ33" s="120" t="s">
        <v>3101</v>
      </c>
      <c r="BK33" s="120">
        <v>0</v>
      </c>
      <c r="BL33" s="123">
        <v>0</v>
      </c>
      <c r="BM33" s="120">
        <v>0</v>
      </c>
      <c r="BN33" s="123">
        <v>0</v>
      </c>
      <c r="BO33" s="120">
        <v>0</v>
      </c>
      <c r="BP33" s="123">
        <v>0</v>
      </c>
      <c r="BQ33" s="120">
        <v>27</v>
      </c>
      <c r="BR33" s="123">
        <v>100</v>
      </c>
      <c r="BS33" s="120">
        <v>27</v>
      </c>
      <c r="BT33" s="2"/>
      <c r="BU33" s="3"/>
      <c r="BV33" s="3"/>
      <c r="BW33" s="3"/>
      <c r="BX33" s="3"/>
    </row>
    <row r="34" spans="1:76" ht="15">
      <c r="A34" s="64" t="s">
        <v>228</v>
      </c>
      <c r="B34" s="65"/>
      <c r="C34" s="65" t="s">
        <v>64</v>
      </c>
      <c r="D34" s="66">
        <v>162.05171290719971</v>
      </c>
      <c r="E34" s="68"/>
      <c r="F34" s="100" t="s">
        <v>858</v>
      </c>
      <c r="G34" s="65"/>
      <c r="H34" s="69" t="s">
        <v>228</v>
      </c>
      <c r="I34" s="70"/>
      <c r="J34" s="70"/>
      <c r="K34" s="69" t="s">
        <v>2416</v>
      </c>
      <c r="L34" s="73">
        <v>1</v>
      </c>
      <c r="M34" s="74">
        <v>5571.20068359375</v>
      </c>
      <c r="N34" s="74">
        <v>739.745361328125</v>
      </c>
      <c r="O34" s="75"/>
      <c r="P34" s="76"/>
      <c r="Q34" s="76"/>
      <c r="R34" s="86"/>
      <c r="S34" s="48">
        <v>0</v>
      </c>
      <c r="T34" s="48">
        <v>2</v>
      </c>
      <c r="U34" s="49">
        <v>0</v>
      </c>
      <c r="V34" s="49">
        <v>0.003571</v>
      </c>
      <c r="W34" s="49">
        <v>0.012915</v>
      </c>
      <c r="X34" s="49">
        <v>0.69011</v>
      </c>
      <c r="Y34" s="49">
        <v>1</v>
      </c>
      <c r="Z34" s="49">
        <v>0</v>
      </c>
      <c r="AA34" s="71">
        <v>34</v>
      </c>
      <c r="AB34" s="71"/>
      <c r="AC34" s="72"/>
      <c r="AD34" s="78" t="s">
        <v>1647</v>
      </c>
      <c r="AE34" s="78">
        <v>218</v>
      </c>
      <c r="AF34" s="78">
        <v>54</v>
      </c>
      <c r="AG34" s="78">
        <v>3560</v>
      </c>
      <c r="AH34" s="78">
        <v>8385</v>
      </c>
      <c r="AI34" s="78"/>
      <c r="AJ34" s="78" t="s">
        <v>1781</v>
      </c>
      <c r="AK34" s="78"/>
      <c r="AL34" s="78"/>
      <c r="AM34" s="78"/>
      <c r="AN34" s="80">
        <v>42324.004583333335</v>
      </c>
      <c r="AO34" s="78"/>
      <c r="AP34" s="78" t="b">
        <v>1</v>
      </c>
      <c r="AQ34" s="78" t="b">
        <v>0</v>
      </c>
      <c r="AR34" s="78" t="b">
        <v>0</v>
      </c>
      <c r="AS34" s="78" t="s">
        <v>1553</v>
      </c>
      <c r="AT34" s="78">
        <v>0</v>
      </c>
      <c r="AU34" s="83" t="s">
        <v>2166</v>
      </c>
      <c r="AV34" s="78" t="b">
        <v>0</v>
      </c>
      <c r="AW34" s="78" t="s">
        <v>2247</v>
      </c>
      <c r="AX34" s="83" t="s">
        <v>2279</v>
      </c>
      <c r="AY34" s="78" t="s">
        <v>66</v>
      </c>
      <c r="AZ34" s="78" t="str">
        <f>REPLACE(INDEX(GroupVertices[Group],MATCH(Vertices[[#This Row],[Vertex]],GroupVertices[Vertex],0)),1,1,"")</f>
        <v>3</v>
      </c>
      <c r="BA34" s="48"/>
      <c r="BB34" s="48"/>
      <c r="BC34" s="48"/>
      <c r="BD34" s="48"/>
      <c r="BE34" s="48"/>
      <c r="BF34" s="48"/>
      <c r="BG34" s="120" t="s">
        <v>3018</v>
      </c>
      <c r="BH34" s="120" t="s">
        <v>3018</v>
      </c>
      <c r="BI34" s="120" t="s">
        <v>3101</v>
      </c>
      <c r="BJ34" s="120" t="s">
        <v>3101</v>
      </c>
      <c r="BK34" s="120">
        <v>0</v>
      </c>
      <c r="BL34" s="123">
        <v>0</v>
      </c>
      <c r="BM34" s="120">
        <v>0</v>
      </c>
      <c r="BN34" s="123">
        <v>0</v>
      </c>
      <c r="BO34" s="120">
        <v>0</v>
      </c>
      <c r="BP34" s="123">
        <v>0</v>
      </c>
      <c r="BQ34" s="120">
        <v>27</v>
      </c>
      <c r="BR34" s="123">
        <v>100</v>
      </c>
      <c r="BS34" s="120">
        <v>27</v>
      </c>
      <c r="BT34" s="2"/>
      <c r="BU34" s="3"/>
      <c r="BV34" s="3"/>
      <c r="BW34" s="3"/>
      <c r="BX34" s="3"/>
    </row>
    <row r="35" spans="1:76" ht="15">
      <c r="A35" s="64" t="s">
        <v>229</v>
      </c>
      <c r="B35" s="65"/>
      <c r="C35" s="65" t="s">
        <v>64</v>
      </c>
      <c r="D35" s="66">
        <v>163.3407050014742</v>
      </c>
      <c r="E35" s="68"/>
      <c r="F35" s="100" t="s">
        <v>859</v>
      </c>
      <c r="G35" s="65"/>
      <c r="H35" s="69" t="s">
        <v>229</v>
      </c>
      <c r="I35" s="70"/>
      <c r="J35" s="70"/>
      <c r="K35" s="69" t="s">
        <v>2417</v>
      </c>
      <c r="L35" s="73">
        <v>1</v>
      </c>
      <c r="M35" s="74">
        <v>6081.26318359375</v>
      </c>
      <c r="N35" s="74">
        <v>2422.716796875</v>
      </c>
      <c r="O35" s="75"/>
      <c r="P35" s="76"/>
      <c r="Q35" s="76"/>
      <c r="R35" s="86"/>
      <c r="S35" s="48">
        <v>0</v>
      </c>
      <c r="T35" s="48">
        <v>2</v>
      </c>
      <c r="U35" s="49">
        <v>0</v>
      </c>
      <c r="V35" s="49">
        <v>0.003571</v>
      </c>
      <c r="W35" s="49">
        <v>0.012915</v>
      </c>
      <c r="X35" s="49">
        <v>0.69011</v>
      </c>
      <c r="Y35" s="49">
        <v>1</v>
      </c>
      <c r="Z35" s="49">
        <v>0</v>
      </c>
      <c r="AA35" s="71">
        <v>35</v>
      </c>
      <c r="AB35" s="71"/>
      <c r="AC35" s="72"/>
      <c r="AD35" s="78" t="s">
        <v>1648</v>
      </c>
      <c r="AE35" s="78">
        <v>2400</v>
      </c>
      <c r="AF35" s="78">
        <v>1400</v>
      </c>
      <c r="AG35" s="78">
        <v>26947</v>
      </c>
      <c r="AH35" s="78">
        <v>28041</v>
      </c>
      <c r="AI35" s="78"/>
      <c r="AJ35" s="78" t="s">
        <v>1782</v>
      </c>
      <c r="AK35" s="78" t="s">
        <v>1903</v>
      </c>
      <c r="AL35" s="78"/>
      <c r="AM35" s="78"/>
      <c r="AN35" s="80">
        <v>40396.79079861111</v>
      </c>
      <c r="AO35" s="83" t="s">
        <v>2073</v>
      </c>
      <c r="AP35" s="78" t="b">
        <v>0</v>
      </c>
      <c r="AQ35" s="78" t="b">
        <v>0</v>
      </c>
      <c r="AR35" s="78" t="b">
        <v>0</v>
      </c>
      <c r="AS35" s="78" t="s">
        <v>1555</v>
      </c>
      <c r="AT35" s="78">
        <v>10</v>
      </c>
      <c r="AU35" s="83" t="s">
        <v>2171</v>
      </c>
      <c r="AV35" s="78" t="b">
        <v>0</v>
      </c>
      <c r="AW35" s="78" t="s">
        <v>2247</v>
      </c>
      <c r="AX35" s="83" t="s">
        <v>2280</v>
      </c>
      <c r="AY35" s="78" t="s">
        <v>66</v>
      </c>
      <c r="AZ35" s="78" t="str">
        <f>REPLACE(INDEX(GroupVertices[Group],MATCH(Vertices[[#This Row],[Vertex]],GroupVertices[Vertex],0)),1,1,"")</f>
        <v>3</v>
      </c>
      <c r="BA35" s="48"/>
      <c r="BB35" s="48"/>
      <c r="BC35" s="48"/>
      <c r="BD35" s="48"/>
      <c r="BE35" s="48"/>
      <c r="BF35" s="48"/>
      <c r="BG35" s="120" t="s">
        <v>3018</v>
      </c>
      <c r="BH35" s="120" t="s">
        <v>3018</v>
      </c>
      <c r="BI35" s="120" t="s">
        <v>3101</v>
      </c>
      <c r="BJ35" s="120" t="s">
        <v>3101</v>
      </c>
      <c r="BK35" s="120">
        <v>0</v>
      </c>
      <c r="BL35" s="123">
        <v>0</v>
      </c>
      <c r="BM35" s="120">
        <v>0</v>
      </c>
      <c r="BN35" s="123">
        <v>0</v>
      </c>
      <c r="BO35" s="120">
        <v>0</v>
      </c>
      <c r="BP35" s="123">
        <v>0</v>
      </c>
      <c r="BQ35" s="120">
        <v>27</v>
      </c>
      <c r="BR35" s="123">
        <v>100</v>
      </c>
      <c r="BS35" s="120">
        <v>27</v>
      </c>
      <c r="BT35" s="2"/>
      <c r="BU35" s="3"/>
      <c r="BV35" s="3"/>
      <c r="BW35" s="3"/>
      <c r="BX35" s="3"/>
    </row>
    <row r="36" spans="1:76" ht="15">
      <c r="A36" s="64" t="s">
        <v>230</v>
      </c>
      <c r="B36" s="65"/>
      <c r="C36" s="65" t="s">
        <v>64</v>
      </c>
      <c r="D36" s="66">
        <v>164.50903364561597</v>
      </c>
      <c r="E36" s="68"/>
      <c r="F36" s="100" t="s">
        <v>860</v>
      </c>
      <c r="G36" s="65"/>
      <c r="H36" s="69" t="s">
        <v>230</v>
      </c>
      <c r="I36" s="70"/>
      <c r="J36" s="70"/>
      <c r="K36" s="69" t="s">
        <v>2418</v>
      </c>
      <c r="L36" s="73">
        <v>1</v>
      </c>
      <c r="M36" s="74">
        <v>5097.98486328125</v>
      </c>
      <c r="N36" s="74">
        <v>352.9058837890625</v>
      </c>
      <c r="O36" s="75"/>
      <c r="P36" s="76"/>
      <c r="Q36" s="76"/>
      <c r="R36" s="86"/>
      <c r="S36" s="48">
        <v>0</v>
      </c>
      <c r="T36" s="48">
        <v>2</v>
      </c>
      <c r="U36" s="49">
        <v>0</v>
      </c>
      <c r="V36" s="49">
        <v>0.003571</v>
      </c>
      <c r="W36" s="49">
        <v>0.012915</v>
      </c>
      <c r="X36" s="49">
        <v>0.69011</v>
      </c>
      <c r="Y36" s="49">
        <v>1</v>
      </c>
      <c r="Z36" s="49">
        <v>0</v>
      </c>
      <c r="AA36" s="71">
        <v>36</v>
      </c>
      <c r="AB36" s="71"/>
      <c r="AC36" s="72"/>
      <c r="AD36" s="78" t="s">
        <v>1649</v>
      </c>
      <c r="AE36" s="78">
        <v>2351</v>
      </c>
      <c r="AF36" s="78">
        <v>2620</v>
      </c>
      <c r="AG36" s="78">
        <v>76337</v>
      </c>
      <c r="AH36" s="78">
        <v>50469</v>
      </c>
      <c r="AI36" s="78"/>
      <c r="AJ36" s="78" t="s">
        <v>1783</v>
      </c>
      <c r="AK36" s="78"/>
      <c r="AL36" s="78"/>
      <c r="AM36" s="78"/>
      <c r="AN36" s="80">
        <v>40716.64148148148</v>
      </c>
      <c r="AO36" s="78"/>
      <c r="AP36" s="78" t="b">
        <v>0</v>
      </c>
      <c r="AQ36" s="78" t="b">
        <v>0</v>
      </c>
      <c r="AR36" s="78" t="b">
        <v>1</v>
      </c>
      <c r="AS36" s="78" t="s">
        <v>1555</v>
      </c>
      <c r="AT36" s="78">
        <v>12</v>
      </c>
      <c r="AU36" s="83" t="s">
        <v>2173</v>
      </c>
      <c r="AV36" s="78" t="b">
        <v>0</v>
      </c>
      <c r="AW36" s="78" t="s">
        <v>2247</v>
      </c>
      <c r="AX36" s="83" t="s">
        <v>2281</v>
      </c>
      <c r="AY36" s="78" t="s">
        <v>66</v>
      </c>
      <c r="AZ36" s="78" t="str">
        <f>REPLACE(INDEX(GroupVertices[Group],MATCH(Vertices[[#This Row],[Vertex]],GroupVertices[Vertex],0)),1,1,"")</f>
        <v>3</v>
      </c>
      <c r="BA36" s="48"/>
      <c r="BB36" s="48"/>
      <c r="BC36" s="48"/>
      <c r="BD36" s="48"/>
      <c r="BE36" s="48"/>
      <c r="BF36" s="48"/>
      <c r="BG36" s="120" t="s">
        <v>3018</v>
      </c>
      <c r="BH36" s="120" t="s">
        <v>3018</v>
      </c>
      <c r="BI36" s="120" t="s">
        <v>3101</v>
      </c>
      <c r="BJ36" s="120" t="s">
        <v>3101</v>
      </c>
      <c r="BK36" s="120">
        <v>0</v>
      </c>
      <c r="BL36" s="123">
        <v>0</v>
      </c>
      <c r="BM36" s="120">
        <v>0</v>
      </c>
      <c r="BN36" s="123">
        <v>0</v>
      </c>
      <c r="BO36" s="120">
        <v>0</v>
      </c>
      <c r="BP36" s="123">
        <v>0</v>
      </c>
      <c r="BQ36" s="120">
        <v>27</v>
      </c>
      <c r="BR36" s="123">
        <v>100</v>
      </c>
      <c r="BS36" s="120">
        <v>27</v>
      </c>
      <c r="BT36" s="2"/>
      <c r="BU36" s="3"/>
      <c r="BV36" s="3"/>
      <c r="BW36" s="3"/>
      <c r="BX36" s="3"/>
    </row>
    <row r="37" spans="1:76" ht="15">
      <c r="A37" s="64" t="s">
        <v>231</v>
      </c>
      <c r="B37" s="65"/>
      <c r="C37" s="65" t="s">
        <v>64</v>
      </c>
      <c r="D37" s="66">
        <v>162.20206339665074</v>
      </c>
      <c r="E37" s="68"/>
      <c r="F37" s="100" t="s">
        <v>861</v>
      </c>
      <c r="G37" s="65"/>
      <c r="H37" s="69" t="s">
        <v>231</v>
      </c>
      <c r="I37" s="70"/>
      <c r="J37" s="70"/>
      <c r="K37" s="69" t="s">
        <v>2419</v>
      </c>
      <c r="L37" s="73">
        <v>1</v>
      </c>
      <c r="M37" s="74">
        <v>4126.98583984375</v>
      </c>
      <c r="N37" s="74">
        <v>961.2018432617188</v>
      </c>
      <c r="O37" s="75"/>
      <c r="P37" s="76"/>
      <c r="Q37" s="76"/>
      <c r="R37" s="86"/>
      <c r="S37" s="48">
        <v>0</v>
      </c>
      <c r="T37" s="48">
        <v>2</v>
      </c>
      <c r="U37" s="49">
        <v>0</v>
      </c>
      <c r="V37" s="49">
        <v>0.003571</v>
      </c>
      <c r="W37" s="49">
        <v>0.012915</v>
      </c>
      <c r="X37" s="49">
        <v>0.69011</v>
      </c>
      <c r="Y37" s="49">
        <v>1</v>
      </c>
      <c r="Z37" s="49">
        <v>0</v>
      </c>
      <c r="AA37" s="71">
        <v>37</v>
      </c>
      <c r="AB37" s="71"/>
      <c r="AC37" s="72"/>
      <c r="AD37" s="78" t="s">
        <v>1650</v>
      </c>
      <c r="AE37" s="78">
        <v>111</v>
      </c>
      <c r="AF37" s="78">
        <v>211</v>
      </c>
      <c r="AG37" s="78">
        <v>17864</v>
      </c>
      <c r="AH37" s="78">
        <v>4448</v>
      </c>
      <c r="AI37" s="78"/>
      <c r="AJ37" s="78" t="s">
        <v>1784</v>
      </c>
      <c r="AK37" s="78" t="s">
        <v>1904</v>
      </c>
      <c r="AL37" s="78"/>
      <c r="AM37" s="78"/>
      <c r="AN37" s="80">
        <v>41702.76975694444</v>
      </c>
      <c r="AO37" s="83" t="s">
        <v>2074</v>
      </c>
      <c r="AP37" s="78" t="b">
        <v>1</v>
      </c>
      <c r="AQ37" s="78" t="b">
        <v>0</v>
      </c>
      <c r="AR37" s="78" t="b">
        <v>1</v>
      </c>
      <c r="AS37" s="78" t="s">
        <v>1555</v>
      </c>
      <c r="AT37" s="78">
        <v>2</v>
      </c>
      <c r="AU37" s="83" t="s">
        <v>2166</v>
      </c>
      <c r="AV37" s="78" t="b">
        <v>0</v>
      </c>
      <c r="AW37" s="78" t="s">
        <v>2247</v>
      </c>
      <c r="AX37" s="83" t="s">
        <v>2282</v>
      </c>
      <c r="AY37" s="78" t="s">
        <v>66</v>
      </c>
      <c r="AZ37" s="78" t="str">
        <f>REPLACE(INDEX(GroupVertices[Group],MATCH(Vertices[[#This Row],[Vertex]],GroupVertices[Vertex],0)),1,1,"")</f>
        <v>3</v>
      </c>
      <c r="BA37" s="48"/>
      <c r="BB37" s="48"/>
      <c r="BC37" s="48"/>
      <c r="BD37" s="48"/>
      <c r="BE37" s="48"/>
      <c r="BF37" s="48"/>
      <c r="BG37" s="120" t="s">
        <v>3018</v>
      </c>
      <c r="BH37" s="120" t="s">
        <v>3018</v>
      </c>
      <c r="BI37" s="120" t="s">
        <v>3101</v>
      </c>
      <c r="BJ37" s="120" t="s">
        <v>3101</v>
      </c>
      <c r="BK37" s="120">
        <v>0</v>
      </c>
      <c r="BL37" s="123">
        <v>0</v>
      </c>
      <c r="BM37" s="120">
        <v>0</v>
      </c>
      <c r="BN37" s="123">
        <v>0</v>
      </c>
      <c r="BO37" s="120">
        <v>0</v>
      </c>
      <c r="BP37" s="123">
        <v>0</v>
      </c>
      <c r="BQ37" s="120">
        <v>27</v>
      </c>
      <c r="BR37" s="123">
        <v>100</v>
      </c>
      <c r="BS37" s="120">
        <v>27</v>
      </c>
      <c r="BT37" s="2"/>
      <c r="BU37" s="3"/>
      <c r="BV37" s="3"/>
      <c r="BW37" s="3"/>
      <c r="BX37" s="3"/>
    </row>
    <row r="38" spans="1:76" ht="15">
      <c r="A38" s="64" t="s">
        <v>233</v>
      </c>
      <c r="B38" s="65"/>
      <c r="C38" s="65" t="s">
        <v>64</v>
      </c>
      <c r="D38" s="66">
        <v>164.4994571813197</v>
      </c>
      <c r="E38" s="68"/>
      <c r="F38" s="100" t="s">
        <v>863</v>
      </c>
      <c r="G38" s="65"/>
      <c r="H38" s="69" t="s">
        <v>233</v>
      </c>
      <c r="I38" s="70"/>
      <c r="J38" s="70"/>
      <c r="K38" s="69" t="s">
        <v>2420</v>
      </c>
      <c r="L38" s="73">
        <v>1</v>
      </c>
      <c r="M38" s="74">
        <v>5022.09423828125</v>
      </c>
      <c r="N38" s="74">
        <v>3976.072998046875</v>
      </c>
      <c r="O38" s="75"/>
      <c r="P38" s="76"/>
      <c r="Q38" s="76"/>
      <c r="R38" s="86"/>
      <c r="S38" s="48">
        <v>0</v>
      </c>
      <c r="T38" s="48">
        <v>2</v>
      </c>
      <c r="U38" s="49">
        <v>0</v>
      </c>
      <c r="V38" s="49">
        <v>0.003571</v>
      </c>
      <c r="W38" s="49">
        <v>0.012915</v>
      </c>
      <c r="X38" s="49">
        <v>0.69011</v>
      </c>
      <c r="Y38" s="49">
        <v>1</v>
      </c>
      <c r="Z38" s="49">
        <v>0</v>
      </c>
      <c r="AA38" s="71">
        <v>38</v>
      </c>
      <c r="AB38" s="71"/>
      <c r="AC38" s="72"/>
      <c r="AD38" s="78" t="s">
        <v>1651</v>
      </c>
      <c r="AE38" s="78">
        <v>2951</v>
      </c>
      <c r="AF38" s="78">
        <v>2610</v>
      </c>
      <c r="AG38" s="78">
        <v>45138</v>
      </c>
      <c r="AH38" s="78">
        <v>157303</v>
      </c>
      <c r="AI38" s="78"/>
      <c r="AJ38" s="78" t="s">
        <v>1785</v>
      </c>
      <c r="AK38" s="78"/>
      <c r="AL38" s="78"/>
      <c r="AM38" s="78"/>
      <c r="AN38" s="80">
        <v>43112.785949074074</v>
      </c>
      <c r="AO38" s="83" t="s">
        <v>2075</v>
      </c>
      <c r="AP38" s="78" t="b">
        <v>1</v>
      </c>
      <c r="AQ38" s="78" t="b">
        <v>0</v>
      </c>
      <c r="AR38" s="78" t="b">
        <v>0</v>
      </c>
      <c r="AS38" s="78" t="s">
        <v>1555</v>
      </c>
      <c r="AT38" s="78">
        <v>3</v>
      </c>
      <c r="AU38" s="78"/>
      <c r="AV38" s="78" t="b">
        <v>0</v>
      </c>
      <c r="AW38" s="78" t="s">
        <v>2247</v>
      </c>
      <c r="AX38" s="83" t="s">
        <v>2283</v>
      </c>
      <c r="AY38" s="78" t="s">
        <v>66</v>
      </c>
      <c r="AZ38" s="78" t="str">
        <f>REPLACE(INDEX(GroupVertices[Group],MATCH(Vertices[[#This Row],[Vertex]],GroupVertices[Vertex],0)),1,1,"")</f>
        <v>3</v>
      </c>
      <c r="BA38" s="48"/>
      <c r="BB38" s="48"/>
      <c r="BC38" s="48"/>
      <c r="BD38" s="48"/>
      <c r="BE38" s="48"/>
      <c r="BF38" s="48"/>
      <c r="BG38" s="120" t="s">
        <v>3018</v>
      </c>
      <c r="BH38" s="120" t="s">
        <v>3018</v>
      </c>
      <c r="BI38" s="120" t="s">
        <v>3101</v>
      </c>
      <c r="BJ38" s="120" t="s">
        <v>3101</v>
      </c>
      <c r="BK38" s="120">
        <v>0</v>
      </c>
      <c r="BL38" s="123">
        <v>0</v>
      </c>
      <c r="BM38" s="120">
        <v>0</v>
      </c>
      <c r="BN38" s="123">
        <v>0</v>
      </c>
      <c r="BO38" s="120">
        <v>0</v>
      </c>
      <c r="BP38" s="123">
        <v>0</v>
      </c>
      <c r="BQ38" s="120">
        <v>27</v>
      </c>
      <c r="BR38" s="123">
        <v>100</v>
      </c>
      <c r="BS38" s="120">
        <v>27</v>
      </c>
      <c r="BT38" s="2"/>
      <c r="BU38" s="3"/>
      <c r="BV38" s="3"/>
      <c r="BW38" s="3"/>
      <c r="BX38" s="3"/>
    </row>
    <row r="39" spans="1:76" ht="15">
      <c r="A39" s="64" t="s">
        <v>234</v>
      </c>
      <c r="B39" s="65"/>
      <c r="C39" s="65" t="s">
        <v>64</v>
      </c>
      <c r="D39" s="66">
        <v>162.4635008719382</v>
      </c>
      <c r="E39" s="68"/>
      <c r="F39" s="100" t="s">
        <v>864</v>
      </c>
      <c r="G39" s="65"/>
      <c r="H39" s="69" t="s">
        <v>234</v>
      </c>
      <c r="I39" s="70"/>
      <c r="J39" s="70"/>
      <c r="K39" s="69" t="s">
        <v>2421</v>
      </c>
      <c r="L39" s="73">
        <v>1</v>
      </c>
      <c r="M39" s="74">
        <v>4457.79541015625</v>
      </c>
      <c r="N39" s="74">
        <v>3841.694091796875</v>
      </c>
      <c r="O39" s="75"/>
      <c r="P39" s="76"/>
      <c r="Q39" s="76"/>
      <c r="R39" s="86"/>
      <c r="S39" s="48">
        <v>0</v>
      </c>
      <c r="T39" s="48">
        <v>2</v>
      </c>
      <c r="U39" s="49">
        <v>0</v>
      </c>
      <c r="V39" s="49">
        <v>0.003571</v>
      </c>
      <c r="W39" s="49">
        <v>0.012915</v>
      </c>
      <c r="X39" s="49">
        <v>0.69011</v>
      </c>
      <c r="Y39" s="49">
        <v>1</v>
      </c>
      <c r="Z39" s="49">
        <v>0</v>
      </c>
      <c r="AA39" s="71">
        <v>39</v>
      </c>
      <c r="AB39" s="71"/>
      <c r="AC39" s="72"/>
      <c r="AD39" s="78" t="s">
        <v>1652</v>
      </c>
      <c r="AE39" s="78">
        <v>1692</v>
      </c>
      <c r="AF39" s="78">
        <v>484</v>
      </c>
      <c r="AG39" s="78">
        <v>13358</v>
      </c>
      <c r="AH39" s="78">
        <v>3008</v>
      </c>
      <c r="AI39" s="78"/>
      <c r="AJ39" s="78" t="s">
        <v>1786</v>
      </c>
      <c r="AK39" s="78" t="s">
        <v>1905</v>
      </c>
      <c r="AL39" s="78"/>
      <c r="AM39" s="78"/>
      <c r="AN39" s="80">
        <v>40846.726875</v>
      </c>
      <c r="AO39" s="83" t="s">
        <v>2076</v>
      </c>
      <c r="AP39" s="78" t="b">
        <v>1</v>
      </c>
      <c r="AQ39" s="78" t="b">
        <v>0</v>
      </c>
      <c r="AR39" s="78" t="b">
        <v>1</v>
      </c>
      <c r="AS39" s="78" t="s">
        <v>1555</v>
      </c>
      <c r="AT39" s="78">
        <v>1</v>
      </c>
      <c r="AU39" s="83" t="s">
        <v>2166</v>
      </c>
      <c r="AV39" s="78" t="b">
        <v>0</v>
      </c>
      <c r="AW39" s="78" t="s">
        <v>2247</v>
      </c>
      <c r="AX39" s="83" t="s">
        <v>2284</v>
      </c>
      <c r="AY39" s="78" t="s">
        <v>66</v>
      </c>
      <c r="AZ39" s="78" t="str">
        <f>REPLACE(INDEX(GroupVertices[Group],MATCH(Vertices[[#This Row],[Vertex]],GroupVertices[Vertex],0)),1,1,"")</f>
        <v>3</v>
      </c>
      <c r="BA39" s="48"/>
      <c r="BB39" s="48"/>
      <c r="BC39" s="48"/>
      <c r="BD39" s="48"/>
      <c r="BE39" s="48"/>
      <c r="BF39" s="48"/>
      <c r="BG39" s="120" t="s">
        <v>3018</v>
      </c>
      <c r="BH39" s="120" t="s">
        <v>3018</v>
      </c>
      <c r="BI39" s="120" t="s">
        <v>3101</v>
      </c>
      <c r="BJ39" s="120" t="s">
        <v>3101</v>
      </c>
      <c r="BK39" s="120">
        <v>0</v>
      </c>
      <c r="BL39" s="123">
        <v>0</v>
      </c>
      <c r="BM39" s="120">
        <v>0</v>
      </c>
      <c r="BN39" s="123">
        <v>0</v>
      </c>
      <c r="BO39" s="120">
        <v>0</v>
      </c>
      <c r="BP39" s="123">
        <v>0</v>
      </c>
      <c r="BQ39" s="120">
        <v>27</v>
      </c>
      <c r="BR39" s="123">
        <v>100</v>
      </c>
      <c r="BS39" s="120">
        <v>27</v>
      </c>
      <c r="BT39" s="2"/>
      <c r="BU39" s="3"/>
      <c r="BV39" s="3"/>
      <c r="BW39" s="3"/>
      <c r="BX39" s="3"/>
    </row>
    <row r="40" spans="1:76" ht="15">
      <c r="A40" s="64" t="s">
        <v>235</v>
      </c>
      <c r="B40" s="65"/>
      <c r="C40" s="65" t="s">
        <v>64</v>
      </c>
      <c r="D40" s="66">
        <v>164.9418898318062</v>
      </c>
      <c r="E40" s="68"/>
      <c r="F40" s="100" t="s">
        <v>865</v>
      </c>
      <c r="G40" s="65"/>
      <c r="H40" s="69" t="s">
        <v>235</v>
      </c>
      <c r="I40" s="70"/>
      <c r="J40" s="70"/>
      <c r="K40" s="69" t="s">
        <v>2422</v>
      </c>
      <c r="L40" s="73">
        <v>1</v>
      </c>
      <c r="M40" s="74">
        <v>4582.564453125</v>
      </c>
      <c r="N40" s="74">
        <v>498.8299255371094</v>
      </c>
      <c r="O40" s="75"/>
      <c r="P40" s="76"/>
      <c r="Q40" s="76"/>
      <c r="R40" s="86"/>
      <c r="S40" s="48">
        <v>0</v>
      </c>
      <c r="T40" s="48">
        <v>2</v>
      </c>
      <c r="U40" s="49">
        <v>0</v>
      </c>
      <c r="V40" s="49">
        <v>0.003571</v>
      </c>
      <c r="W40" s="49">
        <v>0.012915</v>
      </c>
      <c r="X40" s="49">
        <v>0.69011</v>
      </c>
      <c r="Y40" s="49">
        <v>1</v>
      </c>
      <c r="Z40" s="49">
        <v>0</v>
      </c>
      <c r="AA40" s="71">
        <v>40</v>
      </c>
      <c r="AB40" s="71"/>
      <c r="AC40" s="72"/>
      <c r="AD40" s="78" t="s">
        <v>1653</v>
      </c>
      <c r="AE40" s="78">
        <v>3462</v>
      </c>
      <c r="AF40" s="78">
        <v>3072</v>
      </c>
      <c r="AG40" s="78">
        <v>110323</v>
      </c>
      <c r="AH40" s="78">
        <v>66298</v>
      </c>
      <c r="AI40" s="78"/>
      <c r="AJ40" s="78" t="s">
        <v>1787</v>
      </c>
      <c r="AK40" s="78" t="s">
        <v>1906</v>
      </c>
      <c r="AL40" s="78"/>
      <c r="AM40" s="78"/>
      <c r="AN40" s="80">
        <v>41355.89671296296</v>
      </c>
      <c r="AO40" s="83" t="s">
        <v>2077</v>
      </c>
      <c r="AP40" s="78" t="b">
        <v>0</v>
      </c>
      <c r="AQ40" s="78" t="b">
        <v>0</v>
      </c>
      <c r="AR40" s="78" t="b">
        <v>1</v>
      </c>
      <c r="AS40" s="78" t="s">
        <v>1555</v>
      </c>
      <c r="AT40" s="78">
        <v>25</v>
      </c>
      <c r="AU40" s="83" t="s">
        <v>2166</v>
      </c>
      <c r="AV40" s="78" t="b">
        <v>0</v>
      </c>
      <c r="AW40" s="78" t="s">
        <v>2247</v>
      </c>
      <c r="AX40" s="83" t="s">
        <v>2285</v>
      </c>
      <c r="AY40" s="78" t="s">
        <v>66</v>
      </c>
      <c r="AZ40" s="78" t="str">
        <f>REPLACE(INDEX(GroupVertices[Group],MATCH(Vertices[[#This Row],[Vertex]],GroupVertices[Vertex],0)),1,1,"")</f>
        <v>3</v>
      </c>
      <c r="BA40" s="48"/>
      <c r="BB40" s="48"/>
      <c r="BC40" s="48"/>
      <c r="BD40" s="48"/>
      <c r="BE40" s="48"/>
      <c r="BF40" s="48"/>
      <c r="BG40" s="120" t="s">
        <v>3018</v>
      </c>
      <c r="BH40" s="120" t="s">
        <v>3018</v>
      </c>
      <c r="BI40" s="120" t="s">
        <v>3101</v>
      </c>
      <c r="BJ40" s="120" t="s">
        <v>3101</v>
      </c>
      <c r="BK40" s="120">
        <v>0</v>
      </c>
      <c r="BL40" s="123">
        <v>0</v>
      </c>
      <c r="BM40" s="120">
        <v>0</v>
      </c>
      <c r="BN40" s="123">
        <v>0</v>
      </c>
      <c r="BO40" s="120">
        <v>0</v>
      </c>
      <c r="BP40" s="123">
        <v>0</v>
      </c>
      <c r="BQ40" s="120">
        <v>27</v>
      </c>
      <c r="BR40" s="123">
        <v>100</v>
      </c>
      <c r="BS40" s="120">
        <v>27</v>
      </c>
      <c r="BT40" s="2"/>
      <c r="BU40" s="3"/>
      <c r="BV40" s="3"/>
      <c r="BW40" s="3"/>
      <c r="BX40" s="3"/>
    </row>
    <row r="41" spans="1:76" ht="15">
      <c r="A41" s="64" t="s">
        <v>236</v>
      </c>
      <c r="B41" s="65"/>
      <c r="C41" s="65" t="s">
        <v>64</v>
      </c>
      <c r="D41" s="66">
        <v>166.50476880495324</v>
      </c>
      <c r="E41" s="68"/>
      <c r="F41" s="100" t="s">
        <v>866</v>
      </c>
      <c r="G41" s="65"/>
      <c r="H41" s="69" t="s">
        <v>236</v>
      </c>
      <c r="I41" s="70"/>
      <c r="J41" s="70"/>
      <c r="K41" s="69" t="s">
        <v>2423</v>
      </c>
      <c r="L41" s="73">
        <v>1</v>
      </c>
      <c r="M41" s="74">
        <v>4405.5673828125</v>
      </c>
      <c r="N41" s="74">
        <v>2545.200927734375</v>
      </c>
      <c r="O41" s="75"/>
      <c r="P41" s="76"/>
      <c r="Q41" s="76"/>
      <c r="R41" s="86"/>
      <c r="S41" s="48">
        <v>0</v>
      </c>
      <c r="T41" s="48">
        <v>2</v>
      </c>
      <c r="U41" s="49">
        <v>0</v>
      </c>
      <c r="V41" s="49">
        <v>0.003571</v>
      </c>
      <c r="W41" s="49">
        <v>0.012915</v>
      </c>
      <c r="X41" s="49">
        <v>0.69011</v>
      </c>
      <c r="Y41" s="49">
        <v>1</v>
      </c>
      <c r="Z41" s="49">
        <v>0</v>
      </c>
      <c r="AA41" s="71">
        <v>41</v>
      </c>
      <c r="AB41" s="71"/>
      <c r="AC41" s="72"/>
      <c r="AD41" s="78" t="s">
        <v>1654</v>
      </c>
      <c r="AE41" s="78">
        <v>4491</v>
      </c>
      <c r="AF41" s="78">
        <v>4704</v>
      </c>
      <c r="AG41" s="78">
        <v>38747</v>
      </c>
      <c r="AH41" s="78">
        <v>17374</v>
      </c>
      <c r="AI41" s="78"/>
      <c r="AJ41" s="78" t="s">
        <v>1788</v>
      </c>
      <c r="AK41" s="78" t="s">
        <v>1900</v>
      </c>
      <c r="AL41" s="78"/>
      <c r="AM41" s="78"/>
      <c r="AN41" s="80">
        <v>41037.640185185184</v>
      </c>
      <c r="AO41" s="83" t="s">
        <v>2078</v>
      </c>
      <c r="AP41" s="78" t="b">
        <v>0</v>
      </c>
      <c r="AQ41" s="78" t="b">
        <v>0</v>
      </c>
      <c r="AR41" s="78" t="b">
        <v>1</v>
      </c>
      <c r="AS41" s="78" t="s">
        <v>1555</v>
      </c>
      <c r="AT41" s="78">
        <v>14</v>
      </c>
      <c r="AU41" s="83" t="s">
        <v>2174</v>
      </c>
      <c r="AV41" s="78" t="b">
        <v>0</v>
      </c>
      <c r="AW41" s="78" t="s">
        <v>2247</v>
      </c>
      <c r="AX41" s="83" t="s">
        <v>2286</v>
      </c>
      <c r="AY41" s="78" t="s">
        <v>66</v>
      </c>
      <c r="AZ41" s="78" t="str">
        <f>REPLACE(INDEX(GroupVertices[Group],MATCH(Vertices[[#This Row],[Vertex]],GroupVertices[Vertex],0)),1,1,"")</f>
        <v>3</v>
      </c>
      <c r="BA41" s="48"/>
      <c r="BB41" s="48"/>
      <c r="BC41" s="48"/>
      <c r="BD41" s="48"/>
      <c r="BE41" s="48"/>
      <c r="BF41" s="48"/>
      <c r="BG41" s="120" t="s">
        <v>3018</v>
      </c>
      <c r="BH41" s="120" t="s">
        <v>3018</v>
      </c>
      <c r="BI41" s="120" t="s">
        <v>3101</v>
      </c>
      <c r="BJ41" s="120" t="s">
        <v>3101</v>
      </c>
      <c r="BK41" s="120">
        <v>0</v>
      </c>
      <c r="BL41" s="123">
        <v>0</v>
      </c>
      <c r="BM41" s="120">
        <v>0</v>
      </c>
      <c r="BN41" s="123">
        <v>0</v>
      </c>
      <c r="BO41" s="120">
        <v>0</v>
      </c>
      <c r="BP41" s="123">
        <v>0</v>
      </c>
      <c r="BQ41" s="120">
        <v>27</v>
      </c>
      <c r="BR41" s="123">
        <v>100</v>
      </c>
      <c r="BS41" s="120">
        <v>27</v>
      </c>
      <c r="BT41" s="2"/>
      <c r="BU41" s="3"/>
      <c r="BV41" s="3"/>
      <c r="BW41" s="3"/>
      <c r="BX41" s="3"/>
    </row>
    <row r="42" spans="1:76" ht="15">
      <c r="A42" s="64" t="s">
        <v>237</v>
      </c>
      <c r="B42" s="65"/>
      <c r="C42" s="65" t="s">
        <v>64</v>
      </c>
      <c r="D42" s="66">
        <v>162.4395597111976</v>
      </c>
      <c r="E42" s="68"/>
      <c r="F42" s="100" t="s">
        <v>867</v>
      </c>
      <c r="G42" s="65"/>
      <c r="H42" s="69" t="s">
        <v>237</v>
      </c>
      <c r="I42" s="70"/>
      <c r="J42" s="70"/>
      <c r="K42" s="69" t="s">
        <v>2424</v>
      </c>
      <c r="L42" s="73">
        <v>1</v>
      </c>
      <c r="M42" s="74">
        <v>9438.626953125</v>
      </c>
      <c r="N42" s="74">
        <v>7778.63427734375</v>
      </c>
      <c r="O42" s="75"/>
      <c r="P42" s="76"/>
      <c r="Q42" s="76"/>
      <c r="R42" s="86"/>
      <c r="S42" s="48">
        <v>1</v>
      </c>
      <c r="T42" s="48">
        <v>1</v>
      </c>
      <c r="U42" s="49">
        <v>0</v>
      </c>
      <c r="V42" s="49">
        <v>0</v>
      </c>
      <c r="W42" s="49">
        <v>0</v>
      </c>
      <c r="X42" s="49">
        <v>0.999996</v>
      </c>
      <c r="Y42" s="49">
        <v>0</v>
      </c>
      <c r="Z42" s="49" t="s">
        <v>3670</v>
      </c>
      <c r="AA42" s="71">
        <v>42</v>
      </c>
      <c r="AB42" s="71"/>
      <c r="AC42" s="72"/>
      <c r="AD42" s="78" t="s">
        <v>1655</v>
      </c>
      <c r="AE42" s="78">
        <v>186</v>
      </c>
      <c r="AF42" s="78">
        <v>459</v>
      </c>
      <c r="AG42" s="78">
        <v>785</v>
      </c>
      <c r="AH42" s="78">
        <v>1</v>
      </c>
      <c r="AI42" s="78"/>
      <c r="AJ42" s="78" t="s">
        <v>1789</v>
      </c>
      <c r="AK42" s="78" t="s">
        <v>1907</v>
      </c>
      <c r="AL42" s="78"/>
      <c r="AM42" s="78"/>
      <c r="AN42" s="80">
        <v>42270.632685185185</v>
      </c>
      <c r="AO42" s="83" t="s">
        <v>2079</v>
      </c>
      <c r="AP42" s="78" t="b">
        <v>0</v>
      </c>
      <c r="AQ42" s="78" t="b">
        <v>0</v>
      </c>
      <c r="AR42" s="78" t="b">
        <v>0</v>
      </c>
      <c r="AS42" s="78" t="s">
        <v>1555</v>
      </c>
      <c r="AT42" s="78">
        <v>2</v>
      </c>
      <c r="AU42" s="83" t="s">
        <v>2166</v>
      </c>
      <c r="AV42" s="78" t="b">
        <v>0</v>
      </c>
      <c r="AW42" s="78" t="s">
        <v>2247</v>
      </c>
      <c r="AX42" s="83" t="s">
        <v>2287</v>
      </c>
      <c r="AY42" s="78" t="s">
        <v>66</v>
      </c>
      <c r="AZ42" s="78" t="str">
        <f>REPLACE(INDEX(GroupVertices[Group],MATCH(Vertices[[#This Row],[Vertex]],GroupVertices[Vertex],0)),1,1,"")</f>
        <v>5</v>
      </c>
      <c r="BA42" s="48" t="s">
        <v>604</v>
      </c>
      <c r="BB42" s="48" t="s">
        <v>604</v>
      </c>
      <c r="BC42" s="48" t="s">
        <v>686</v>
      </c>
      <c r="BD42" s="48" t="s">
        <v>686</v>
      </c>
      <c r="BE42" s="48" t="s">
        <v>720</v>
      </c>
      <c r="BF42" s="48" t="s">
        <v>720</v>
      </c>
      <c r="BG42" s="120" t="s">
        <v>3022</v>
      </c>
      <c r="BH42" s="120" t="s">
        <v>3022</v>
      </c>
      <c r="BI42" s="120" t="s">
        <v>3105</v>
      </c>
      <c r="BJ42" s="120" t="s">
        <v>3105</v>
      </c>
      <c r="BK42" s="120">
        <v>0</v>
      </c>
      <c r="BL42" s="123">
        <v>0</v>
      </c>
      <c r="BM42" s="120">
        <v>0</v>
      </c>
      <c r="BN42" s="123">
        <v>0</v>
      </c>
      <c r="BO42" s="120">
        <v>0</v>
      </c>
      <c r="BP42" s="123">
        <v>0</v>
      </c>
      <c r="BQ42" s="120">
        <v>17</v>
      </c>
      <c r="BR42" s="123">
        <v>100</v>
      </c>
      <c r="BS42" s="120">
        <v>17</v>
      </c>
      <c r="BT42" s="2"/>
      <c r="BU42" s="3"/>
      <c r="BV42" s="3"/>
      <c r="BW42" s="3"/>
      <c r="BX42" s="3"/>
    </row>
    <row r="43" spans="1:76" ht="15">
      <c r="A43" s="64" t="s">
        <v>238</v>
      </c>
      <c r="B43" s="65"/>
      <c r="C43" s="65" t="s">
        <v>64</v>
      </c>
      <c r="D43" s="66">
        <v>162</v>
      </c>
      <c r="E43" s="68"/>
      <c r="F43" s="100" t="s">
        <v>868</v>
      </c>
      <c r="G43" s="65"/>
      <c r="H43" s="69" t="s">
        <v>238</v>
      </c>
      <c r="I43" s="70"/>
      <c r="J43" s="70"/>
      <c r="K43" s="69" t="s">
        <v>2425</v>
      </c>
      <c r="L43" s="73">
        <v>1</v>
      </c>
      <c r="M43" s="74">
        <v>8707.7060546875</v>
      </c>
      <c r="N43" s="74">
        <v>7778.63427734375</v>
      </c>
      <c r="O43" s="75"/>
      <c r="P43" s="76"/>
      <c r="Q43" s="76"/>
      <c r="R43" s="86"/>
      <c r="S43" s="48">
        <v>1</v>
      </c>
      <c r="T43" s="48">
        <v>1</v>
      </c>
      <c r="U43" s="49">
        <v>0</v>
      </c>
      <c r="V43" s="49">
        <v>0</v>
      </c>
      <c r="W43" s="49">
        <v>0</v>
      </c>
      <c r="X43" s="49">
        <v>0.999996</v>
      </c>
      <c r="Y43" s="49">
        <v>0</v>
      </c>
      <c r="Z43" s="49" t="s">
        <v>3670</v>
      </c>
      <c r="AA43" s="71">
        <v>43</v>
      </c>
      <c r="AB43" s="71"/>
      <c r="AC43" s="72"/>
      <c r="AD43" s="78" t="s">
        <v>1656</v>
      </c>
      <c r="AE43" s="78">
        <v>0</v>
      </c>
      <c r="AF43" s="78">
        <v>0</v>
      </c>
      <c r="AG43" s="78">
        <v>30</v>
      </c>
      <c r="AH43" s="78">
        <v>0</v>
      </c>
      <c r="AI43" s="78"/>
      <c r="AJ43" s="78"/>
      <c r="AK43" s="78"/>
      <c r="AL43" s="78"/>
      <c r="AM43" s="78"/>
      <c r="AN43" s="80">
        <v>43621.21528935185</v>
      </c>
      <c r="AO43" s="78"/>
      <c r="AP43" s="78" t="b">
        <v>1</v>
      </c>
      <c r="AQ43" s="78" t="b">
        <v>0</v>
      </c>
      <c r="AR43" s="78" t="b">
        <v>0</v>
      </c>
      <c r="AS43" s="78" t="s">
        <v>1553</v>
      </c>
      <c r="AT43" s="78">
        <v>0</v>
      </c>
      <c r="AU43" s="78"/>
      <c r="AV43" s="78" t="b">
        <v>0</v>
      </c>
      <c r="AW43" s="78" t="s">
        <v>2247</v>
      </c>
      <c r="AX43" s="83" t="s">
        <v>2288</v>
      </c>
      <c r="AY43" s="78" t="s">
        <v>66</v>
      </c>
      <c r="AZ43" s="78" t="str">
        <f>REPLACE(INDEX(GroupVertices[Group],MATCH(Vertices[[#This Row],[Vertex]],GroupVertices[Vertex],0)),1,1,"")</f>
        <v>5</v>
      </c>
      <c r="BA43" s="48" t="s">
        <v>605</v>
      </c>
      <c r="BB43" s="48" t="s">
        <v>605</v>
      </c>
      <c r="BC43" s="48" t="s">
        <v>687</v>
      </c>
      <c r="BD43" s="48" t="s">
        <v>687</v>
      </c>
      <c r="BE43" s="48"/>
      <c r="BF43" s="48"/>
      <c r="BG43" s="120" t="s">
        <v>1504</v>
      </c>
      <c r="BH43" s="120" t="s">
        <v>1504</v>
      </c>
      <c r="BI43" s="120" t="s">
        <v>1504</v>
      </c>
      <c r="BJ43" s="120" t="s">
        <v>1504</v>
      </c>
      <c r="BK43" s="120">
        <v>0</v>
      </c>
      <c r="BL43" s="123">
        <v>0</v>
      </c>
      <c r="BM43" s="120">
        <v>0</v>
      </c>
      <c r="BN43" s="123">
        <v>0</v>
      </c>
      <c r="BO43" s="120">
        <v>0</v>
      </c>
      <c r="BP43" s="123">
        <v>0</v>
      </c>
      <c r="BQ43" s="120">
        <v>0</v>
      </c>
      <c r="BR43" s="123">
        <v>0</v>
      </c>
      <c r="BS43" s="120">
        <v>0</v>
      </c>
      <c r="BT43" s="2"/>
      <c r="BU43" s="3"/>
      <c r="BV43" s="3"/>
      <c r="BW43" s="3"/>
      <c r="BX43" s="3"/>
    </row>
    <row r="44" spans="1:76" ht="15">
      <c r="A44" s="64" t="s">
        <v>239</v>
      </c>
      <c r="B44" s="65"/>
      <c r="C44" s="65" t="s">
        <v>64</v>
      </c>
      <c r="D44" s="66">
        <v>162.28825157531696</v>
      </c>
      <c r="E44" s="68"/>
      <c r="F44" s="100" t="s">
        <v>869</v>
      </c>
      <c r="G44" s="65"/>
      <c r="H44" s="69" t="s">
        <v>239</v>
      </c>
      <c r="I44" s="70"/>
      <c r="J44" s="70"/>
      <c r="K44" s="69" t="s">
        <v>2426</v>
      </c>
      <c r="L44" s="73">
        <v>2928.0208272737923</v>
      </c>
      <c r="M44" s="74">
        <v>5071.677734375</v>
      </c>
      <c r="N44" s="74">
        <v>6601.189453125</v>
      </c>
      <c r="O44" s="75"/>
      <c r="P44" s="76"/>
      <c r="Q44" s="76"/>
      <c r="R44" s="86"/>
      <c r="S44" s="48">
        <v>8</v>
      </c>
      <c r="T44" s="48">
        <v>8</v>
      </c>
      <c r="U44" s="49">
        <v>3308</v>
      </c>
      <c r="V44" s="49">
        <v>0.003185</v>
      </c>
      <c r="W44" s="49">
        <v>0.001881</v>
      </c>
      <c r="X44" s="49">
        <v>5.286707</v>
      </c>
      <c r="Y44" s="49">
        <v>0</v>
      </c>
      <c r="Z44" s="49">
        <v>0</v>
      </c>
      <c r="AA44" s="71">
        <v>44</v>
      </c>
      <c r="AB44" s="71"/>
      <c r="AC44" s="72"/>
      <c r="AD44" s="78" t="s">
        <v>1657</v>
      </c>
      <c r="AE44" s="78">
        <v>51</v>
      </c>
      <c r="AF44" s="78">
        <v>301</v>
      </c>
      <c r="AG44" s="78">
        <v>424</v>
      </c>
      <c r="AH44" s="78">
        <v>278</v>
      </c>
      <c r="AI44" s="78"/>
      <c r="AJ44" s="78" t="s">
        <v>1790</v>
      </c>
      <c r="AK44" s="78" t="s">
        <v>1908</v>
      </c>
      <c r="AL44" s="83" t="s">
        <v>1986</v>
      </c>
      <c r="AM44" s="78"/>
      <c r="AN44" s="80">
        <v>42542.74527777778</v>
      </c>
      <c r="AO44" s="83" t="s">
        <v>2080</v>
      </c>
      <c r="AP44" s="78" t="b">
        <v>1</v>
      </c>
      <c r="AQ44" s="78" t="b">
        <v>0</v>
      </c>
      <c r="AR44" s="78" t="b">
        <v>1</v>
      </c>
      <c r="AS44" s="78" t="s">
        <v>2164</v>
      </c>
      <c r="AT44" s="78">
        <v>0</v>
      </c>
      <c r="AU44" s="78"/>
      <c r="AV44" s="78" t="b">
        <v>0</v>
      </c>
      <c r="AW44" s="78" t="s">
        <v>2247</v>
      </c>
      <c r="AX44" s="83" t="s">
        <v>2289</v>
      </c>
      <c r="AY44" s="78" t="s">
        <v>66</v>
      </c>
      <c r="AZ44" s="78" t="str">
        <f>REPLACE(INDEX(GroupVertices[Group],MATCH(Vertices[[#This Row],[Vertex]],GroupVertices[Vertex],0)),1,1,"")</f>
        <v>2</v>
      </c>
      <c r="BA44" s="48" t="s">
        <v>606</v>
      </c>
      <c r="BB44" s="48" t="s">
        <v>606</v>
      </c>
      <c r="BC44" s="48" t="s">
        <v>688</v>
      </c>
      <c r="BD44" s="48" t="s">
        <v>688</v>
      </c>
      <c r="BE44" s="48"/>
      <c r="BF44" s="48"/>
      <c r="BG44" s="120" t="s">
        <v>3023</v>
      </c>
      <c r="BH44" s="120" t="s">
        <v>3023</v>
      </c>
      <c r="BI44" s="120" t="s">
        <v>3106</v>
      </c>
      <c r="BJ44" s="120" t="s">
        <v>3106</v>
      </c>
      <c r="BK44" s="120">
        <v>1</v>
      </c>
      <c r="BL44" s="123">
        <v>4.3478260869565215</v>
      </c>
      <c r="BM44" s="120">
        <v>0</v>
      </c>
      <c r="BN44" s="123">
        <v>0</v>
      </c>
      <c r="BO44" s="120">
        <v>0</v>
      </c>
      <c r="BP44" s="123">
        <v>0</v>
      </c>
      <c r="BQ44" s="120">
        <v>22</v>
      </c>
      <c r="BR44" s="123">
        <v>95.65217391304348</v>
      </c>
      <c r="BS44" s="120">
        <v>23</v>
      </c>
      <c r="BT44" s="2"/>
      <c r="BU44" s="3"/>
      <c r="BV44" s="3"/>
      <c r="BW44" s="3"/>
      <c r="BX44" s="3"/>
    </row>
    <row r="45" spans="1:76" ht="15">
      <c r="A45" s="64" t="s">
        <v>307</v>
      </c>
      <c r="B45" s="65"/>
      <c r="C45" s="65" t="s">
        <v>64</v>
      </c>
      <c r="D45" s="66">
        <v>327.9764062432148</v>
      </c>
      <c r="E45" s="68"/>
      <c r="F45" s="100" t="s">
        <v>2195</v>
      </c>
      <c r="G45" s="65"/>
      <c r="H45" s="69" t="s">
        <v>307</v>
      </c>
      <c r="I45" s="70"/>
      <c r="J45" s="70"/>
      <c r="K45" s="69" t="s">
        <v>2427</v>
      </c>
      <c r="L45" s="73">
        <v>1</v>
      </c>
      <c r="M45" s="74">
        <v>5650.35693359375</v>
      </c>
      <c r="N45" s="74">
        <v>6632.3916015625</v>
      </c>
      <c r="O45" s="75"/>
      <c r="P45" s="76"/>
      <c r="Q45" s="76"/>
      <c r="R45" s="86"/>
      <c r="S45" s="48">
        <v>1</v>
      </c>
      <c r="T45" s="48">
        <v>0</v>
      </c>
      <c r="U45" s="49">
        <v>0</v>
      </c>
      <c r="V45" s="49">
        <v>0.002347</v>
      </c>
      <c r="W45" s="49">
        <v>0.00019</v>
      </c>
      <c r="X45" s="49">
        <v>0.430856</v>
      </c>
      <c r="Y45" s="49">
        <v>0</v>
      </c>
      <c r="Z45" s="49">
        <v>0</v>
      </c>
      <c r="AA45" s="71">
        <v>45</v>
      </c>
      <c r="AB45" s="71"/>
      <c r="AC45" s="72"/>
      <c r="AD45" s="78" t="s">
        <v>1658</v>
      </c>
      <c r="AE45" s="78">
        <v>10485</v>
      </c>
      <c r="AF45" s="78">
        <v>173317</v>
      </c>
      <c r="AG45" s="78">
        <v>51877</v>
      </c>
      <c r="AH45" s="78">
        <v>47674</v>
      </c>
      <c r="AI45" s="78"/>
      <c r="AJ45" s="78" t="s">
        <v>1791</v>
      </c>
      <c r="AK45" s="78" t="s">
        <v>1909</v>
      </c>
      <c r="AL45" s="78"/>
      <c r="AM45" s="78"/>
      <c r="AN45" s="80">
        <v>39741.35633101852</v>
      </c>
      <c r="AO45" s="83" t="s">
        <v>2081</v>
      </c>
      <c r="AP45" s="78" t="b">
        <v>0</v>
      </c>
      <c r="AQ45" s="78" t="b">
        <v>0</v>
      </c>
      <c r="AR45" s="78" t="b">
        <v>1</v>
      </c>
      <c r="AS45" s="78" t="s">
        <v>1553</v>
      </c>
      <c r="AT45" s="78">
        <v>1514</v>
      </c>
      <c r="AU45" s="83" t="s">
        <v>2175</v>
      </c>
      <c r="AV45" s="78" t="b">
        <v>1</v>
      </c>
      <c r="AW45" s="78" t="s">
        <v>2247</v>
      </c>
      <c r="AX45" s="83" t="s">
        <v>2290</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308</v>
      </c>
      <c r="B46" s="65"/>
      <c r="C46" s="65" t="s">
        <v>64</v>
      </c>
      <c r="D46" s="66">
        <v>178.0693070890977</v>
      </c>
      <c r="E46" s="68"/>
      <c r="F46" s="100" t="s">
        <v>2196</v>
      </c>
      <c r="G46" s="65"/>
      <c r="H46" s="69" t="s">
        <v>308</v>
      </c>
      <c r="I46" s="70"/>
      <c r="J46" s="70"/>
      <c r="K46" s="69" t="s">
        <v>2428</v>
      </c>
      <c r="L46" s="73">
        <v>1</v>
      </c>
      <c r="M46" s="74">
        <v>4949.212890625</v>
      </c>
      <c r="N46" s="74">
        <v>7721.39697265625</v>
      </c>
      <c r="O46" s="75"/>
      <c r="P46" s="76"/>
      <c r="Q46" s="76"/>
      <c r="R46" s="86"/>
      <c r="S46" s="48">
        <v>1</v>
      </c>
      <c r="T46" s="48">
        <v>0</v>
      </c>
      <c r="U46" s="49">
        <v>0</v>
      </c>
      <c r="V46" s="49">
        <v>0.002347</v>
      </c>
      <c r="W46" s="49">
        <v>0.00019</v>
      </c>
      <c r="X46" s="49">
        <v>0.430856</v>
      </c>
      <c r="Y46" s="49">
        <v>0</v>
      </c>
      <c r="Z46" s="49">
        <v>0</v>
      </c>
      <c r="AA46" s="71">
        <v>46</v>
      </c>
      <c r="AB46" s="71"/>
      <c r="AC46" s="72"/>
      <c r="AD46" s="78" t="s">
        <v>1659</v>
      </c>
      <c r="AE46" s="78">
        <v>3849</v>
      </c>
      <c r="AF46" s="78">
        <v>16780</v>
      </c>
      <c r="AG46" s="78">
        <v>14592</v>
      </c>
      <c r="AH46" s="78">
        <v>7637</v>
      </c>
      <c r="AI46" s="78"/>
      <c r="AJ46" s="78" t="s">
        <v>1792</v>
      </c>
      <c r="AK46" s="78" t="s">
        <v>1910</v>
      </c>
      <c r="AL46" s="83" t="s">
        <v>1987</v>
      </c>
      <c r="AM46" s="78"/>
      <c r="AN46" s="80">
        <v>40234.59746527778</v>
      </c>
      <c r="AO46" s="83" t="s">
        <v>2082</v>
      </c>
      <c r="AP46" s="78" t="b">
        <v>0</v>
      </c>
      <c r="AQ46" s="78" t="b">
        <v>0</v>
      </c>
      <c r="AR46" s="78" t="b">
        <v>1</v>
      </c>
      <c r="AS46" s="78" t="s">
        <v>1553</v>
      </c>
      <c r="AT46" s="78">
        <v>219</v>
      </c>
      <c r="AU46" s="83" t="s">
        <v>2166</v>
      </c>
      <c r="AV46" s="78" t="b">
        <v>1</v>
      </c>
      <c r="AW46" s="78" t="s">
        <v>2247</v>
      </c>
      <c r="AX46" s="83" t="s">
        <v>2291</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309</v>
      </c>
      <c r="B47" s="65"/>
      <c r="C47" s="65" t="s">
        <v>64</v>
      </c>
      <c r="D47" s="66">
        <v>177.08580420587342</v>
      </c>
      <c r="E47" s="68"/>
      <c r="F47" s="100" t="s">
        <v>2197</v>
      </c>
      <c r="G47" s="65"/>
      <c r="H47" s="69" t="s">
        <v>309</v>
      </c>
      <c r="I47" s="70"/>
      <c r="J47" s="70"/>
      <c r="K47" s="69" t="s">
        <v>2429</v>
      </c>
      <c r="L47" s="73">
        <v>1</v>
      </c>
      <c r="M47" s="74">
        <v>5322.2626953125</v>
      </c>
      <c r="N47" s="74">
        <v>7596.296875</v>
      </c>
      <c r="O47" s="75"/>
      <c r="P47" s="76"/>
      <c r="Q47" s="76"/>
      <c r="R47" s="86"/>
      <c r="S47" s="48">
        <v>1</v>
      </c>
      <c r="T47" s="48">
        <v>0</v>
      </c>
      <c r="U47" s="49">
        <v>0</v>
      </c>
      <c r="V47" s="49">
        <v>0.002347</v>
      </c>
      <c r="W47" s="49">
        <v>0.00019</v>
      </c>
      <c r="X47" s="49">
        <v>0.430856</v>
      </c>
      <c r="Y47" s="49">
        <v>0</v>
      </c>
      <c r="Z47" s="49">
        <v>0</v>
      </c>
      <c r="AA47" s="71">
        <v>47</v>
      </c>
      <c r="AB47" s="71"/>
      <c r="AC47" s="72"/>
      <c r="AD47" s="78" t="s">
        <v>1660</v>
      </c>
      <c r="AE47" s="78">
        <v>4973</v>
      </c>
      <c r="AF47" s="78">
        <v>15753</v>
      </c>
      <c r="AG47" s="78">
        <v>101422</v>
      </c>
      <c r="AH47" s="78">
        <v>21088</v>
      </c>
      <c r="AI47" s="78"/>
      <c r="AJ47" s="78" t="s">
        <v>1793</v>
      </c>
      <c r="AK47" s="78" t="s">
        <v>1911</v>
      </c>
      <c r="AL47" s="83" t="s">
        <v>1988</v>
      </c>
      <c r="AM47" s="78"/>
      <c r="AN47" s="80">
        <v>40153.66541666666</v>
      </c>
      <c r="AO47" s="83" t="s">
        <v>2083</v>
      </c>
      <c r="AP47" s="78" t="b">
        <v>0</v>
      </c>
      <c r="AQ47" s="78" t="b">
        <v>0</v>
      </c>
      <c r="AR47" s="78" t="b">
        <v>1</v>
      </c>
      <c r="AS47" s="78" t="s">
        <v>1553</v>
      </c>
      <c r="AT47" s="78">
        <v>267</v>
      </c>
      <c r="AU47" s="83" t="s">
        <v>2174</v>
      </c>
      <c r="AV47" s="78" t="b">
        <v>0</v>
      </c>
      <c r="AW47" s="78" t="s">
        <v>2247</v>
      </c>
      <c r="AX47" s="83" t="s">
        <v>2292</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310</v>
      </c>
      <c r="B48" s="65"/>
      <c r="C48" s="65" t="s">
        <v>64</v>
      </c>
      <c r="D48" s="66">
        <v>215.78046584127753</v>
      </c>
      <c r="E48" s="68"/>
      <c r="F48" s="100" t="s">
        <v>2198</v>
      </c>
      <c r="G48" s="65"/>
      <c r="H48" s="69" t="s">
        <v>310</v>
      </c>
      <c r="I48" s="70"/>
      <c r="J48" s="70"/>
      <c r="K48" s="69" t="s">
        <v>2430</v>
      </c>
      <c r="L48" s="73">
        <v>1</v>
      </c>
      <c r="M48" s="74">
        <v>4548.7109375</v>
      </c>
      <c r="N48" s="74">
        <v>6851.00048828125</v>
      </c>
      <c r="O48" s="75"/>
      <c r="P48" s="76"/>
      <c r="Q48" s="76"/>
      <c r="R48" s="86"/>
      <c r="S48" s="48">
        <v>1</v>
      </c>
      <c r="T48" s="48">
        <v>0</v>
      </c>
      <c r="U48" s="49">
        <v>0</v>
      </c>
      <c r="V48" s="49">
        <v>0.002347</v>
      </c>
      <c r="W48" s="49">
        <v>0.00019</v>
      </c>
      <c r="X48" s="49">
        <v>0.430856</v>
      </c>
      <c r="Y48" s="49">
        <v>0</v>
      </c>
      <c r="Z48" s="49">
        <v>0</v>
      </c>
      <c r="AA48" s="71">
        <v>48</v>
      </c>
      <c r="AB48" s="71"/>
      <c r="AC48" s="72"/>
      <c r="AD48" s="78" t="s">
        <v>1661</v>
      </c>
      <c r="AE48" s="78">
        <v>3849</v>
      </c>
      <c r="AF48" s="78">
        <v>56159</v>
      </c>
      <c r="AG48" s="78">
        <v>27963</v>
      </c>
      <c r="AH48" s="78">
        <v>16707</v>
      </c>
      <c r="AI48" s="78"/>
      <c r="AJ48" s="78" t="s">
        <v>1794</v>
      </c>
      <c r="AK48" s="78" t="s">
        <v>1912</v>
      </c>
      <c r="AL48" s="78"/>
      <c r="AM48" s="78"/>
      <c r="AN48" s="80">
        <v>39884.36444444444</v>
      </c>
      <c r="AO48" s="83" t="s">
        <v>2084</v>
      </c>
      <c r="AP48" s="78" t="b">
        <v>0</v>
      </c>
      <c r="AQ48" s="78" t="b">
        <v>0</v>
      </c>
      <c r="AR48" s="78" t="b">
        <v>1</v>
      </c>
      <c r="AS48" s="78" t="s">
        <v>1553</v>
      </c>
      <c r="AT48" s="78">
        <v>579</v>
      </c>
      <c r="AU48" s="83" t="s">
        <v>2166</v>
      </c>
      <c r="AV48" s="78" t="b">
        <v>1</v>
      </c>
      <c r="AW48" s="78" t="s">
        <v>2247</v>
      </c>
      <c r="AX48" s="83" t="s">
        <v>2293</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240</v>
      </c>
      <c r="B49" s="65"/>
      <c r="C49" s="65" t="s">
        <v>64</v>
      </c>
      <c r="D49" s="66">
        <v>162.53245141487116</v>
      </c>
      <c r="E49" s="68"/>
      <c r="F49" s="100" t="s">
        <v>870</v>
      </c>
      <c r="G49" s="65"/>
      <c r="H49" s="69" t="s">
        <v>240</v>
      </c>
      <c r="I49" s="70"/>
      <c r="J49" s="70"/>
      <c r="K49" s="69" t="s">
        <v>2431</v>
      </c>
      <c r="L49" s="73">
        <v>24.226812792000317</v>
      </c>
      <c r="M49" s="74">
        <v>4539.93408203125</v>
      </c>
      <c r="N49" s="74">
        <v>5806.20751953125</v>
      </c>
      <c r="O49" s="75"/>
      <c r="P49" s="76"/>
      <c r="Q49" s="76"/>
      <c r="R49" s="86"/>
      <c r="S49" s="48">
        <v>0</v>
      </c>
      <c r="T49" s="48">
        <v>2</v>
      </c>
      <c r="U49" s="49">
        <v>26.25</v>
      </c>
      <c r="V49" s="49">
        <v>0.002358</v>
      </c>
      <c r="W49" s="49">
        <v>0.000207</v>
      </c>
      <c r="X49" s="49">
        <v>0.699481</v>
      </c>
      <c r="Y49" s="49">
        <v>0</v>
      </c>
      <c r="Z49" s="49">
        <v>0</v>
      </c>
      <c r="AA49" s="71">
        <v>49</v>
      </c>
      <c r="AB49" s="71"/>
      <c r="AC49" s="72"/>
      <c r="AD49" s="78" t="s">
        <v>1662</v>
      </c>
      <c r="AE49" s="78">
        <v>481</v>
      </c>
      <c r="AF49" s="78">
        <v>556</v>
      </c>
      <c r="AG49" s="78">
        <v>13990</v>
      </c>
      <c r="AH49" s="78">
        <v>32569</v>
      </c>
      <c r="AI49" s="78"/>
      <c r="AJ49" s="78" t="s">
        <v>1795</v>
      </c>
      <c r="AK49" s="78" t="s">
        <v>1913</v>
      </c>
      <c r="AL49" s="78"/>
      <c r="AM49" s="78"/>
      <c r="AN49" s="80">
        <v>41705.63112268518</v>
      </c>
      <c r="AO49" s="78"/>
      <c r="AP49" s="78" t="b">
        <v>1</v>
      </c>
      <c r="AQ49" s="78" t="b">
        <v>0</v>
      </c>
      <c r="AR49" s="78" t="b">
        <v>1</v>
      </c>
      <c r="AS49" s="78" t="s">
        <v>2163</v>
      </c>
      <c r="AT49" s="78">
        <v>31</v>
      </c>
      <c r="AU49" s="83" t="s">
        <v>2166</v>
      </c>
      <c r="AV49" s="78" t="b">
        <v>0</v>
      </c>
      <c r="AW49" s="78" t="s">
        <v>2247</v>
      </c>
      <c r="AX49" s="83" t="s">
        <v>2294</v>
      </c>
      <c r="AY49" s="78" t="s">
        <v>66</v>
      </c>
      <c r="AZ49" s="78" t="str">
        <f>REPLACE(INDEX(GroupVertices[Group],MATCH(Vertices[[#This Row],[Vertex]],GroupVertices[Vertex],0)),1,1,"")</f>
        <v>2</v>
      </c>
      <c r="BA49" s="48" t="s">
        <v>606</v>
      </c>
      <c r="BB49" s="48" t="s">
        <v>606</v>
      </c>
      <c r="BC49" s="48" t="s">
        <v>688</v>
      </c>
      <c r="BD49" s="48" t="s">
        <v>688</v>
      </c>
      <c r="BE49" s="48"/>
      <c r="BF49" s="48"/>
      <c r="BG49" s="120" t="s">
        <v>3024</v>
      </c>
      <c r="BH49" s="120" t="s">
        <v>3024</v>
      </c>
      <c r="BI49" s="120" t="s">
        <v>3107</v>
      </c>
      <c r="BJ49" s="120" t="s">
        <v>3107</v>
      </c>
      <c r="BK49" s="120">
        <v>1</v>
      </c>
      <c r="BL49" s="123">
        <v>5.555555555555555</v>
      </c>
      <c r="BM49" s="120">
        <v>0</v>
      </c>
      <c r="BN49" s="123">
        <v>0</v>
      </c>
      <c r="BO49" s="120">
        <v>0</v>
      </c>
      <c r="BP49" s="123">
        <v>0</v>
      </c>
      <c r="BQ49" s="120">
        <v>17</v>
      </c>
      <c r="BR49" s="123">
        <v>94.44444444444444</v>
      </c>
      <c r="BS49" s="120">
        <v>18</v>
      </c>
      <c r="BT49" s="2"/>
      <c r="BU49" s="3"/>
      <c r="BV49" s="3"/>
      <c r="BW49" s="3"/>
      <c r="BX49" s="3"/>
    </row>
    <row r="50" spans="1:76" ht="15">
      <c r="A50" s="64" t="s">
        <v>311</v>
      </c>
      <c r="B50" s="65"/>
      <c r="C50" s="65" t="s">
        <v>64</v>
      </c>
      <c r="D50" s="66">
        <v>162.007661171437</v>
      </c>
      <c r="E50" s="68"/>
      <c r="F50" s="100" t="s">
        <v>2199</v>
      </c>
      <c r="G50" s="65"/>
      <c r="H50" s="69" t="s">
        <v>311</v>
      </c>
      <c r="I50" s="70"/>
      <c r="J50" s="70"/>
      <c r="K50" s="69" t="s">
        <v>2432</v>
      </c>
      <c r="L50" s="73">
        <v>25.775266978133672</v>
      </c>
      <c r="M50" s="74">
        <v>5027.05712890625</v>
      </c>
      <c r="N50" s="74">
        <v>4328.97900390625</v>
      </c>
      <c r="O50" s="75"/>
      <c r="P50" s="76"/>
      <c r="Q50" s="76"/>
      <c r="R50" s="86"/>
      <c r="S50" s="48">
        <v>8</v>
      </c>
      <c r="T50" s="48">
        <v>0</v>
      </c>
      <c r="U50" s="49">
        <v>28</v>
      </c>
      <c r="V50" s="49">
        <v>0.001916</v>
      </c>
      <c r="W50" s="49">
        <v>0.000167</v>
      </c>
      <c r="X50" s="49">
        <v>2.528233</v>
      </c>
      <c r="Y50" s="49">
        <v>0</v>
      </c>
      <c r="Z50" s="49">
        <v>0</v>
      </c>
      <c r="AA50" s="71">
        <v>50</v>
      </c>
      <c r="AB50" s="71"/>
      <c r="AC50" s="72"/>
      <c r="AD50" s="78" t="s">
        <v>1663</v>
      </c>
      <c r="AE50" s="78">
        <v>7</v>
      </c>
      <c r="AF50" s="78">
        <v>8</v>
      </c>
      <c r="AG50" s="78">
        <v>235</v>
      </c>
      <c r="AH50" s="78">
        <v>1</v>
      </c>
      <c r="AI50" s="78"/>
      <c r="AJ50" s="78"/>
      <c r="AK50" s="78"/>
      <c r="AL50" s="78"/>
      <c r="AM50" s="78"/>
      <c r="AN50" s="80">
        <v>40644.14981481482</v>
      </c>
      <c r="AO50" s="78"/>
      <c r="AP50" s="78" t="b">
        <v>1</v>
      </c>
      <c r="AQ50" s="78" t="b">
        <v>1</v>
      </c>
      <c r="AR50" s="78" t="b">
        <v>0</v>
      </c>
      <c r="AS50" s="78" t="s">
        <v>1553</v>
      </c>
      <c r="AT50" s="78">
        <v>0</v>
      </c>
      <c r="AU50" s="83" t="s">
        <v>2166</v>
      </c>
      <c r="AV50" s="78" t="b">
        <v>0</v>
      </c>
      <c r="AW50" s="78" t="s">
        <v>2247</v>
      </c>
      <c r="AX50" s="83" t="s">
        <v>2295</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162.15801166088804</v>
      </c>
      <c r="E51" s="68"/>
      <c r="F51" s="100" t="s">
        <v>871</v>
      </c>
      <c r="G51" s="65"/>
      <c r="H51" s="69" t="s">
        <v>241</v>
      </c>
      <c r="I51" s="70"/>
      <c r="J51" s="70"/>
      <c r="K51" s="69" t="s">
        <v>2433</v>
      </c>
      <c r="L51" s="73">
        <v>24.226812792000317</v>
      </c>
      <c r="M51" s="74">
        <v>4823.31201171875</v>
      </c>
      <c r="N51" s="74">
        <v>5983.6064453125</v>
      </c>
      <c r="O51" s="75"/>
      <c r="P51" s="76"/>
      <c r="Q51" s="76"/>
      <c r="R51" s="86"/>
      <c r="S51" s="48">
        <v>0</v>
      </c>
      <c r="T51" s="48">
        <v>2</v>
      </c>
      <c r="U51" s="49">
        <v>26.25</v>
      </c>
      <c r="V51" s="49">
        <v>0.002358</v>
      </c>
      <c r="W51" s="49">
        <v>0.000207</v>
      </c>
      <c r="X51" s="49">
        <v>0.699481</v>
      </c>
      <c r="Y51" s="49">
        <v>0</v>
      </c>
      <c r="Z51" s="49">
        <v>0</v>
      </c>
      <c r="AA51" s="71">
        <v>51</v>
      </c>
      <c r="AB51" s="71"/>
      <c r="AC51" s="72"/>
      <c r="AD51" s="78" t="s">
        <v>1664</v>
      </c>
      <c r="AE51" s="78">
        <v>620</v>
      </c>
      <c r="AF51" s="78">
        <v>165</v>
      </c>
      <c r="AG51" s="78">
        <v>2485</v>
      </c>
      <c r="AH51" s="78">
        <v>2856</v>
      </c>
      <c r="AI51" s="78"/>
      <c r="AJ51" s="78"/>
      <c r="AK51" s="78" t="s">
        <v>1914</v>
      </c>
      <c r="AL51" s="78"/>
      <c r="AM51" s="78"/>
      <c r="AN51" s="80">
        <v>41071.47033564815</v>
      </c>
      <c r="AO51" s="78"/>
      <c r="AP51" s="78" t="b">
        <v>1</v>
      </c>
      <c r="AQ51" s="78" t="b">
        <v>0</v>
      </c>
      <c r="AR51" s="78" t="b">
        <v>1</v>
      </c>
      <c r="AS51" s="78" t="s">
        <v>1553</v>
      </c>
      <c r="AT51" s="78">
        <v>18</v>
      </c>
      <c r="AU51" s="83" t="s">
        <v>2166</v>
      </c>
      <c r="AV51" s="78" t="b">
        <v>0</v>
      </c>
      <c r="AW51" s="78" t="s">
        <v>2247</v>
      </c>
      <c r="AX51" s="83" t="s">
        <v>2296</v>
      </c>
      <c r="AY51" s="78" t="s">
        <v>66</v>
      </c>
      <c r="AZ51" s="78" t="str">
        <f>REPLACE(INDEX(GroupVertices[Group],MATCH(Vertices[[#This Row],[Vertex]],GroupVertices[Vertex],0)),1,1,"")</f>
        <v>2</v>
      </c>
      <c r="BA51" s="48" t="s">
        <v>606</v>
      </c>
      <c r="BB51" s="48" t="s">
        <v>606</v>
      </c>
      <c r="BC51" s="48" t="s">
        <v>688</v>
      </c>
      <c r="BD51" s="48" t="s">
        <v>688</v>
      </c>
      <c r="BE51" s="48"/>
      <c r="BF51" s="48"/>
      <c r="BG51" s="120" t="s">
        <v>3024</v>
      </c>
      <c r="BH51" s="120" t="s">
        <v>3024</v>
      </c>
      <c r="BI51" s="120" t="s">
        <v>3107</v>
      </c>
      <c r="BJ51" s="120" t="s">
        <v>3107</v>
      </c>
      <c r="BK51" s="120">
        <v>1</v>
      </c>
      <c r="BL51" s="123">
        <v>5.555555555555555</v>
      </c>
      <c r="BM51" s="120">
        <v>0</v>
      </c>
      <c r="BN51" s="123">
        <v>0</v>
      </c>
      <c r="BO51" s="120">
        <v>0</v>
      </c>
      <c r="BP51" s="123">
        <v>0</v>
      </c>
      <c r="BQ51" s="120">
        <v>17</v>
      </c>
      <c r="BR51" s="123">
        <v>94.44444444444444</v>
      </c>
      <c r="BS51" s="120">
        <v>18</v>
      </c>
      <c r="BT51" s="2"/>
      <c r="BU51" s="3"/>
      <c r="BV51" s="3"/>
      <c r="BW51" s="3"/>
      <c r="BX51" s="3"/>
    </row>
    <row r="52" spans="1:76" ht="15">
      <c r="A52" s="64" t="s">
        <v>242</v>
      </c>
      <c r="B52" s="65"/>
      <c r="C52" s="65" t="s">
        <v>64</v>
      </c>
      <c r="D52" s="66">
        <v>162.29495510032433</v>
      </c>
      <c r="E52" s="68"/>
      <c r="F52" s="100" t="s">
        <v>872</v>
      </c>
      <c r="G52" s="65"/>
      <c r="H52" s="69" t="s">
        <v>242</v>
      </c>
      <c r="I52" s="70"/>
      <c r="J52" s="70"/>
      <c r="K52" s="69" t="s">
        <v>2434</v>
      </c>
      <c r="L52" s="73">
        <v>24.226812792000317</v>
      </c>
      <c r="M52" s="74">
        <v>5552.49365234375</v>
      </c>
      <c r="N52" s="74">
        <v>5414.50830078125</v>
      </c>
      <c r="O52" s="75"/>
      <c r="P52" s="76"/>
      <c r="Q52" s="76"/>
      <c r="R52" s="86"/>
      <c r="S52" s="48">
        <v>0</v>
      </c>
      <c r="T52" s="48">
        <v>2</v>
      </c>
      <c r="U52" s="49">
        <v>26.25</v>
      </c>
      <c r="V52" s="49">
        <v>0.002358</v>
      </c>
      <c r="W52" s="49">
        <v>0.000207</v>
      </c>
      <c r="X52" s="49">
        <v>0.699481</v>
      </c>
      <c r="Y52" s="49">
        <v>0</v>
      </c>
      <c r="Z52" s="49">
        <v>0</v>
      </c>
      <c r="AA52" s="71">
        <v>52</v>
      </c>
      <c r="AB52" s="71"/>
      <c r="AC52" s="72"/>
      <c r="AD52" s="78" t="s">
        <v>1665</v>
      </c>
      <c r="AE52" s="78">
        <v>267</v>
      </c>
      <c r="AF52" s="78">
        <v>308</v>
      </c>
      <c r="AG52" s="78">
        <v>711</v>
      </c>
      <c r="AH52" s="78">
        <v>2320</v>
      </c>
      <c r="AI52" s="78"/>
      <c r="AJ52" s="78" t="s">
        <v>1796</v>
      </c>
      <c r="AK52" s="78" t="s">
        <v>1915</v>
      </c>
      <c r="AL52" s="83" t="s">
        <v>1989</v>
      </c>
      <c r="AM52" s="78"/>
      <c r="AN52" s="80">
        <v>43252.42685185185</v>
      </c>
      <c r="AO52" s="78"/>
      <c r="AP52" s="78" t="b">
        <v>0</v>
      </c>
      <c r="AQ52" s="78" t="b">
        <v>0</v>
      </c>
      <c r="AR52" s="78" t="b">
        <v>0</v>
      </c>
      <c r="AS52" s="78" t="s">
        <v>1553</v>
      </c>
      <c r="AT52" s="78">
        <v>2</v>
      </c>
      <c r="AU52" s="83" t="s">
        <v>2166</v>
      </c>
      <c r="AV52" s="78" t="b">
        <v>0</v>
      </c>
      <c r="AW52" s="78" t="s">
        <v>2247</v>
      </c>
      <c r="AX52" s="83" t="s">
        <v>2297</v>
      </c>
      <c r="AY52" s="78" t="s">
        <v>66</v>
      </c>
      <c r="AZ52" s="78" t="str">
        <f>REPLACE(INDEX(GroupVertices[Group],MATCH(Vertices[[#This Row],[Vertex]],GroupVertices[Vertex],0)),1,1,"")</f>
        <v>2</v>
      </c>
      <c r="BA52" s="48" t="s">
        <v>606</v>
      </c>
      <c r="BB52" s="48" t="s">
        <v>606</v>
      </c>
      <c r="BC52" s="48" t="s">
        <v>688</v>
      </c>
      <c r="BD52" s="48" t="s">
        <v>688</v>
      </c>
      <c r="BE52" s="48"/>
      <c r="BF52" s="48"/>
      <c r="BG52" s="120" t="s">
        <v>3024</v>
      </c>
      <c r="BH52" s="120" t="s">
        <v>3024</v>
      </c>
      <c r="BI52" s="120" t="s">
        <v>3107</v>
      </c>
      <c r="BJ52" s="120" t="s">
        <v>3107</v>
      </c>
      <c r="BK52" s="120">
        <v>1</v>
      </c>
      <c r="BL52" s="123">
        <v>5.555555555555555</v>
      </c>
      <c r="BM52" s="120">
        <v>0</v>
      </c>
      <c r="BN52" s="123">
        <v>0</v>
      </c>
      <c r="BO52" s="120">
        <v>0</v>
      </c>
      <c r="BP52" s="123">
        <v>0</v>
      </c>
      <c r="BQ52" s="120">
        <v>17</v>
      </c>
      <c r="BR52" s="123">
        <v>94.44444444444444</v>
      </c>
      <c r="BS52" s="120">
        <v>18</v>
      </c>
      <c r="BT52" s="2"/>
      <c r="BU52" s="3"/>
      <c r="BV52" s="3"/>
      <c r="BW52" s="3"/>
      <c r="BX52" s="3"/>
    </row>
    <row r="53" spans="1:76" ht="15">
      <c r="A53" s="64" t="s">
        <v>243</v>
      </c>
      <c r="B53" s="65"/>
      <c r="C53" s="65" t="s">
        <v>64</v>
      </c>
      <c r="D53" s="66">
        <v>162.98541817608353</v>
      </c>
      <c r="E53" s="68"/>
      <c r="F53" s="100" t="s">
        <v>873</v>
      </c>
      <c r="G53" s="65"/>
      <c r="H53" s="69" t="s">
        <v>243</v>
      </c>
      <c r="I53" s="70"/>
      <c r="J53" s="70"/>
      <c r="K53" s="69" t="s">
        <v>2435</v>
      </c>
      <c r="L53" s="73">
        <v>24.226812792000317</v>
      </c>
      <c r="M53" s="74">
        <v>4874.87890625</v>
      </c>
      <c r="N53" s="74">
        <v>4984.58154296875</v>
      </c>
      <c r="O53" s="75"/>
      <c r="P53" s="76"/>
      <c r="Q53" s="76"/>
      <c r="R53" s="86"/>
      <c r="S53" s="48">
        <v>0</v>
      </c>
      <c r="T53" s="48">
        <v>2</v>
      </c>
      <c r="U53" s="49">
        <v>26.25</v>
      </c>
      <c r="V53" s="49">
        <v>0.002358</v>
      </c>
      <c r="W53" s="49">
        <v>0.000207</v>
      </c>
      <c r="X53" s="49">
        <v>0.699481</v>
      </c>
      <c r="Y53" s="49">
        <v>0</v>
      </c>
      <c r="Z53" s="49">
        <v>0</v>
      </c>
      <c r="AA53" s="71">
        <v>53</v>
      </c>
      <c r="AB53" s="71"/>
      <c r="AC53" s="72"/>
      <c r="AD53" s="78" t="s">
        <v>1666</v>
      </c>
      <c r="AE53" s="78">
        <v>1261</v>
      </c>
      <c r="AF53" s="78">
        <v>1029</v>
      </c>
      <c r="AG53" s="78">
        <v>23150</v>
      </c>
      <c r="AH53" s="78">
        <v>12478</v>
      </c>
      <c r="AI53" s="78"/>
      <c r="AJ53" s="78" t="s">
        <v>1797</v>
      </c>
      <c r="AK53" s="78" t="s">
        <v>1916</v>
      </c>
      <c r="AL53" s="78"/>
      <c r="AM53" s="78"/>
      <c r="AN53" s="80">
        <v>40472.319502314815</v>
      </c>
      <c r="AO53" s="83" t="s">
        <v>2085</v>
      </c>
      <c r="AP53" s="78" t="b">
        <v>0</v>
      </c>
      <c r="AQ53" s="78" t="b">
        <v>0</v>
      </c>
      <c r="AR53" s="78" t="b">
        <v>0</v>
      </c>
      <c r="AS53" s="78" t="s">
        <v>1553</v>
      </c>
      <c r="AT53" s="78">
        <v>24</v>
      </c>
      <c r="AU53" s="83" t="s">
        <v>2172</v>
      </c>
      <c r="AV53" s="78" t="b">
        <v>0</v>
      </c>
      <c r="AW53" s="78" t="s">
        <v>2247</v>
      </c>
      <c r="AX53" s="83" t="s">
        <v>2298</v>
      </c>
      <c r="AY53" s="78" t="s">
        <v>66</v>
      </c>
      <c r="AZ53" s="78" t="str">
        <f>REPLACE(INDEX(GroupVertices[Group],MATCH(Vertices[[#This Row],[Vertex]],GroupVertices[Vertex],0)),1,1,"")</f>
        <v>2</v>
      </c>
      <c r="BA53" s="48" t="s">
        <v>606</v>
      </c>
      <c r="BB53" s="48" t="s">
        <v>606</v>
      </c>
      <c r="BC53" s="48" t="s">
        <v>688</v>
      </c>
      <c r="BD53" s="48" t="s">
        <v>688</v>
      </c>
      <c r="BE53" s="48"/>
      <c r="BF53" s="48"/>
      <c r="BG53" s="120" t="s">
        <v>3024</v>
      </c>
      <c r="BH53" s="120" t="s">
        <v>3024</v>
      </c>
      <c r="BI53" s="120" t="s">
        <v>3107</v>
      </c>
      <c r="BJ53" s="120" t="s">
        <v>3107</v>
      </c>
      <c r="BK53" s="120">
        <v>1</v>
      </c>
      <c r="BL53" s="123">
        <v>5.555555555555555</v>
      </c>
      <c r="BM53" s="120">
        <v>0</v>
      </c>
      <c r="BN53" s="123">
        <v>0</v>
      </c>
      <c r="BO53" s="120">
        <v>0</v>
      </c>
      <c r="BP53" s="123">
        <v>0</v>
      </c>
      <c r="BQ53" s="120">
        <v>17</v>
      </c>
      <c r="BR53" s="123">
        <v>94.44444444444444</v>
      </c>
      <c r="BS53" s="120">
        <v>18</v>
      </c>
      <c r="BT53" s="2"/>
      <c r="BU53" s="3"/>
      <c r="BV53" s="3"/>
      <c r="BW53" s="3"/>
      <c r="BX53" s="3"/>
    </row>
    <row r="54" spans="1:76" ht="15">
      <c r="A54" s="64" t="s">
        <v>244</v>
      </c>
      <c r="B54" s="65"/>
      <c r="C54" s="65" t="s">
        <v>64</v>
      </c>
      <c r="D54" s="66">
        <v>162.07756936079957</v>
      </c>
      <c r="E54" s="68"/>
      <c r="F54" s="100" t="s">
        <v>874</v>
      </c>
      <c r="G54" s="65"/>
      <c r="H54" s="69" t="s">
        <v>244</v>
      </c>
      <c r="I54" s="70"/>
      <c r="J54" s="70"/>
      <c r="K54" s="69" t="s">
        <v>2436</v>
      </c>
      <c r="L54" s="73">
        <v>24.226812792000317</v>
      </c>
      <c r="M54" s="74">
        <v>4631.29248046875</v>
      </c>
      <c r="N54" s="74">
        <v>5152.8095703125</v>
      </c>
      <c r="O54" s="75"/>
      <c r="P54" s="76"/>
      <c r="Q54" s="76"/>
      <c r="R54" s="86"/>
      <c r="S54" s="48">
        <v>0</v>
      </c>
      <c r="T54" s="48">
        <v>2</v>
      </c>
      <c r="U54" s="49">
        <v>26.25</v>
      </c>
      <c r="V54" s="49">
        <v>0.002358</v>
      </c>
      <c r="W54" s="49">
        <v>0.000207</v>
      </c>
      <c r="X54" s="49">
        <v>0.699481</v>
      </c>
      <c r="Y54" s="49">
        <v>0</v>
      </c>
      <c r="Z54" s="49">
        <v>0</v>
      </c>
      <c r="AA54" s="71">
        <v>54</v>
      </c>
      <c r="AB54" s="71"/>
      <c r="AC54" s="72"/>
      <c r="AD54" s="78" t="s">
        <v>1667</v>
      </c>
      <c r="AE54" s="78">
        <v>447</v>
      </c>
      <c r="AF54" s="78">
        <v>81</v>
      </c>
      <c r="AG54" s="78">
        <v>755</v>
      </c>
      <c r="AH54" s="78">
        <v>1379</v>
      </c>
      <c r="AI54" s="78"/>
      <c r="AJ54" s="78" t="s">
        <v>1798</v>
      </c>
      <c r="AK54" s="78" t="s">
        <v>1917</v>
      </c>
      <c r="AL54" s="78"/>
      <c r="AM54" s="78"/>
      <c r="AN54" s="80">
        <v>41029.36466435185</v>
      </c>
      <c r="AO54" s="78"/>
      <c r="AP54" s="78" t="b">
        <v>1</v>
      </c>
      <c r="AQ54" s="78" t="b">
        <v>1</v>
      </c>
      <c r="AR54" s="78" t="b">
        <v>0</v>
      </c>
      <c r="AS54" s="78" t="s">
        <v>1553</v>
      </c>
      <c r="AT54" s="78">
        <v>1</v>
      </c>
      <c r="AU54" s="83" t="s">
        <v>2166</v>
      </c>
      <c r="AV54" s="78" t="b">
        <v>0</v>
      </c>
      <c r="AW54" s="78" t="s">
        <v>2247</v>
      </c>
      <c r="AX54" s="83" t="s">
        <v>2299</v>
      </c>
      <c r="AY54" s="78" t="s">
        <v>66</v>
      </c>
      <c r="AZ54" s="78" t="str">
        <f>REPLACE(INDEX(GroupVertices[Group],MATCH(Vertices[[#This Row],[Vertex]],GroupVertices[Vertex],0)),1,1,"")</f>
        <v>2</v>
      </c>
      <c r="BA54" s="48" t="s">
        <v>606</v>
      </c>
      <c r="BB54" s="48" t="s">
        <v>606</v>
      </c>
      <c r="BC54" s="48" t="s">
        <v>688</v>
      </c>
      <c r="BD54" s="48" t="s">
        <v>688</v>
      </c>
      <c r="BE54" s="48"/>
      <c r="BF54" s="48"/>
      <c r="BG54" s="120" t="s">
        <v>3024</v>
      </c>
      <c r="BH54" s="120" t="s">
        <v>3024</v>
      </c>
      <c r="BI54" s="120" t="s">
        <v>3107</v>
      </c>
      <c r="BJ54" s="120" t="s">
        <v>3107</v>
      </c>
      <c r="BK54" s="120">
        <v>1</v>
      </c>
      <c r="BL54" s="123">
        <v>5.555555555555555</v>
      </c>
      <c r="BM54" s="120">
        <v>0</v>
      </c>
      <c r="BN54" s="123">
        <v>0</v>
      </c>
      <c r="BO54" s="120">
        <v>0</v>
      </c>
      <c r="BP54" s="123">
        <v>0</v>
      </c>
      <c r="BQ54" s="120">
        <v>17</v>
      </c>
      <c r="BR54" s="123">
        <v>94.44444444444444</v>
      </c>
      <c r="BS54" s="120">
        <v>18</v>
      </c>
      <c r="BT54" s="2"/>
      <c r="BU54" s="3"/>
      <c r="BV54" s="3"/>
      <c r="BW54" s="3"/>
      <c r="BX54" s="3"/>
    </row>
    <row r="55" spans="1:76" ht="15">
      <c r="A55" s="64" t="s">
        <v>245</v>
      </c>
      <c r="B55" s="65"/>
      <c r="C55" s="65" t="s">
        <v>64</v>
      </c>
      <c r="D55" s="66">
        <v>162.57171491848578</v>
      </c>
      <c r="E55" s="68"/>
      <c r="F55" s="100" t="s">
        <v>875</v>
      </c>
      <c r="G55" s="65"/>
      <c r="H55" s="69" t="s">
        <v>245</v>
      </c>
      <c r="I55" s="70"/>
      <c r="J55" s="70"/>
      <c r="K55" s="69" t="s">
        <v>2437</v>
      </c>
      <c r="L55" s="73">
        <v>24.226812792000317</v>
      </c>
      <c r="M55" s="74">
        <v>5143.197265625</v>
      </c>
      <c r="N55" s="74">
        <v>5402.90478515625</v>
      </c>
      <c r="O55" s="75"/>
      <c r="P55" s="76"/>
      <c r="Q55" s="76"/>
      <c r="R55" s="86"/>
      <c r="S55" s="48">
        <v>0</v>
      </c>
      <c r="T55" s="48">
        <v>2</v>
      </c>
      <c r="U55" s="49">
        <v>26.25</v>
      </c>
      <c r="V55" s="49">
        <v>0.002358</v>
      </c>
      <c r="W55" s="49">
        <v>0.000207</v>
      </c>
      <c r="X55" s="49">
        <v>0.699481</v>
      </c>
      <c r="Y55" s="49">
        <v>0</v>
      </c>
      <c r="Z55" s="49">
        <v>0</v>
      </c>
      <c r="AA55" s="71">
        <v>55</v>
      </c>
      <c r="AB55" s="71"/>
      <c r="AC55" s="72"/>
      <c r="AD55" s="78" t="s">
        <v>1668</v>
      </c>
      <c r="AE55" s="78">
        <v>367</v>
      </c>
      <c r="AF55" s="78">
        <v>597</v>
      </c>
      <c r="AG55" s="78">
        <v>1988</v>
      </c>
      <c r="AH55" s="78">
        <v>8942</v>
      </c>
      <c r="AI55" s="78"/>
      <c r="AJ55" s="78" t="s">
        <v>1799</v>
      </c>
      <c r="AK55" s="78" t="s">
        <v>1918</v>
      </c>
      <c r="AL55" s="78"/>
      <c r="AM55" s="78"/>
      <c r="AN55" s="80">
        <v>41811.88701388889</v>
      </c>
      <c r="AO55" s="78"/>
      <c r="AP55" s="78" t="b">
        <v>1</v>
      </c>
      <c r="AQ55" s="78" t="b">
        <v>0</v>
      </c>
      <c r="AR55" s="78" t="b">
        <v>0</v>
      </c>
      <c r="AS55" s="78" t="s">
        <v>1553</v>
      </c>
      <c r="AT55" s="78">
        <v>15</v>
      </c>
      <c r="AU55" s="83" t="s">
        <v>2166</v>
      </c>
      <c r="AV55" s="78" t="b">
        <v>0</v>
      </c>
      <c r="AW55" s="78" t="s">
        <v>2247</v>
      </c>
      <c r="AX55" s="83" t="s">
        <v>2300</v>
      </c>
      <c r="AY55" s="78" t="s">
        <v>66</v>
      </c>
      <c r="AZ55" s="78" t="str">
        <f>REPLACE(INDEX(GroupVertices[Group],MATCH(Vertices[[#This Row],[Vertex]],GroupVertices[Vertex],0)),1,1,"")</f>
        <v>2</v>
      </c>
      <c r="BA55" s="48" t="s">
        <v>606</v>
      </c>
      <c r="BB55" s="48" t="s">
        <v>606</v>
      </c>
      <c r="BC55" s="48" t="s">
        <v>688</v>
      </c>
      <c r="BD55" s="48" t="s">
        <v>688</v>
      </c>
      <c r="BE55" s="48"/>
      <c r="BF55" s="48"/>
      <c r="BG55" s="120" t="s">
        <v>3024</v>
      </c>
      <c r="BH55" s="120" t="s">
        <v>3024</v>
      </c>
      <c r="BI55" s="120" t="s">
        <v>3107</v>
      </c>
      <c r="BJ55" s="120" t="s">
        <v>3107</v>
      </c>
      <c r="BK55" s="120">
        <v>1</v>
      </c>
      <c r="BL55" s="123">
        <v>5.555555555555555</v>
      </c>
      <c r="BM55" s="120">
        <v>0</v>
      </c>
      <c r="BN55" s="123">
        <v>0</v>
      </c>
      <c r="BO55" s="120">
        <v>0</v>
      </c>
      <c r="BP55" s="123">
        <v>0</v>
      </c>
      <c r="BQ55" s="120">
        <v>17</v>
      </c>
      <c r="BR55" s="123">
        <v>94.44444444444444</v>
      </c>
      <c r="BS55" s="120">
        <v>18</v>
      </c>
      <c r="BT55" s="2"/>
      <c r="BU55" s="3"/>
      <c r="BV55" s="3"/>
      <c r="BW55" s="3"/>
      <c r="BX55" s="3"/>
    </row>
    <row r="56" spans="1:76" ht="15">
      <c r="A56" s="64" t="s">
        <v>246</v>
      </c>
      <c r="B56" s="65"/>
      <c r="C56" s="65" t="s">
        <v>64</v>
      </c>
      <c r="D56" s="66">
        <v>162.09672228939206</v>
      </c>
      <c r="E56" s="68"/>
      <c r="F56" s="100" t="s">
        <v>876</v>
      </c>
      <c r="G56" s="65"/>
      <c r="H56" s="69" t="s">
        <v>246</v>
      </c>
      <c r="I56" s="70"/>
      <c r="J56" s="70"/>
      <c r="K56" s="69" t="s">
        <v>2438</v>
      </c>
      <c r="L56" s="73">
        <v>24.226812792000317</v>
      </c>
      <c r="M56" s="74">
        <v>5393.64697265625</v>
      </c>
      <c r="N56" s="74">
        <v>5961.11181640625</v>
      </c>
      <c r="O56" s="75"/>
      <c r="P56" s="76"/>
      <c r="Q56" s="76"/>
      <c r="R56" s="86"/>
      <c r="S56" s="48">
        <v>0</v>
      </c>
      <c r="T56" s="48">
        <v>2</v>
      </c>
      <c r="U56" s="49">
        <v>26.25</v>
      </c>
      <c r="V56" s="49">
        <v>0.002358</v>
      </c>
      <c r="W56" s="49">
        <v>0.000207</v>
      </c>
      <c r="X56" s="49">
        <v>0.699481</v>
      </c>
      <c r="Y56" s="49">
        <v>0</v>
      </c>
      <c r="Z56" s="49">
        <v>0</v>
      </c>
      <c r="AA56" s="71">
        <v>56</v>
      </c>
      <c r="AB56" s="71"/>
      <c r="AC56" s="72"/>
      <c r="AD56" s="78" t="s">
        <v>1669</v>
      </c>
      <c r="AE56" s="78">
        <v>138</v>
      </c>
      <c r="AF56" s="78">
        <v>101</v>
      </c>
      <c r="AG56" s="78">
        <v>730</v>
      </c>
      <c r="AH56" s="78">
        <v>611</v>
      </c>
      <c r="AI56" s="78"/>
      <c r="AJ56" s="78" t="s">
        <v>1800</v>
      </c>
      <c r="AK56" s="78" t="s">
        <v>1919</v>
      </c>
      <c r="AL56" s="83" t="s">
        <v>1990</v>
      </c>
      <c r="AM56" s="78"/>
      <c r="AN56" s="80">
        <v>43417.80583333333</v>
      </c>
      <c r="AO56" s="78"/>
      <c r="AP56" s="78" t="b">
        <v>1</v>
      </c>
      <c r="AQ56" s="78" t="b">
        <v>0</v>
      </c>
      <c r="AR56" s="78" t="b">
        <v>0</v>
      </c>
      <c r="AS56" s="78" t="s">
        <v>1553</v>
      </c>
      <c r="AT56" s="78">
        <v>0</v>
      </c>
      <c r="AU56" s="78"/>
      <c r="AV56" s="78" t="b">
        <v>0</v>
      </c>
      <c r="AW56" s="78" t="s">
        <v>2247</v>
      </c>
      <c r="AX56" s="83" t="s">
        <v>2301</v>
      </c>
      <c r="AY56" s="78" t="s">
        <v>66</v>
      </c>
      <c r="AZ56" s="78" t="str">
        <f>REPLACE(INDEX(GroupVertices[Group],MATCH(Vertices[[#This Row],[Vertex]],GroupVertices[Vertex],0)),1,1,"")</f>
        <v>2</v>
      </c>
      <c r="BA56" s="48" t="s">
        <v>606</v>
      </c>
      <c r="BB56" s="48" t="s">
        <v>606</v>
      </c>
      <c r="BC56" s="48" t="s">
        <v>688</v>
      </c>
      <c r="BD56" s="48" t="s">
        <v>688</v>
      </c>
      <c r="BE56" s="48"/>
      <c r="BF56" s="48"/>
      <c r="BG56" s="120" t="s">
        <v>3024</v>
      </c>
      <c r="BH56" s="120" t="s">
        <v>3024</v>
      </c>
      <c r="BI56" s="120" t="s">
        <v>3107</v>
      </c>
      <c r="BJ56" s="120" t="s">
        <v>3107</v>
      </c>
      <c r="BK56" s="120">
        <v>1</v>
      </c>
      <c r="BL56" s="123">
        <v>5.555555555555555</v>
      </c>
      <c r="BM56" s="120">
        <v>0</v>
      </c>
      <c r="BN56" s="123">
        <v>0</v>
      </c>
      <c r="BO56" s="120">
        <v>0</v>
      </c>
      <c r="BP56" s="123">
        <v>0</v>
      </c>
      <c r="BQ56" s="120">
        <v>17</v>
      </c>
      <c r="BR56" s="123">
        <v>94.44444444444444</v>
      </c>
      <c r="BS56" s="120">
        <v>18</v>
      </c>
      <c r="BT56" s="2"/>
      <c r="BU56" s="3"/>
      <c r="BV56" s="3"/>
      <c r="BW56" s="3"/>
      <c r="BX56" s="3"/>
    </row>
    <row r="57" spans="1:76" ht="15">
      <c r="A57" s="64" t="s">
        <v>247</v>
      </c>
      <c r="B57" s="65"/>
      <c r="C57" s="65" t="s">
        <v>64</v>
      </c>
      <c r="D57" s="66">
        <v>162.83698297949175</v>
      </c>
      <c r="E57" s="68"/>
      <c r="F57" s="100" t="s">
        <v>877</v>
      </c>
      <c r="G57" s="65"/>
      <c r="H57" s="69" t="s">
        <v>247</v>
      </c>
      <c r="I57" s="70"/>
      <c r="J57" s="70"/>
      <c r="K57" s="69" t="s">
        <v>2439</v>
      </c>
      <c r="L57" s="73">
        <v>811.210219210815</v>
      </c>
      <c r="M57" s="74">
        <v>7310.60107421875</v>
      </c>
      <c r="N57" s="74">
        <v>7729.81591796875</v>
      </c>
      <c r="O57" s="75"/>
      <c r="P57" s="76"/>
      <c r="Q57" s="76"/>
      <c r="R57" s="86"/>
      <c r="S57" s="48">
        <v>2</v>
      </c>
      <c r="T57" s="48">
        <v>7</v>
      </c>
      <c r="U57" s="49">
        <v>915.666667</v>
      </c>
      <c r="V57" s="49">
        <v>0.003968</v>
      </c>
      <c r="W57" s="49">
        <v>0.013208</v>
      </c>
      <c r="X57" s="49">
        <v>2.570363</v>
      </c>
      <c r="Y57" s="49">
        <v>0.047619047619047616</v>
      </c>
      <c r="Z57" s="49">
        <v>0.2857142857142857</v>
      </c>
      <c r="AA57" s="71">
        <v>57</v>
      </c>
      <c r="AB57" s="71"/>
      <c r="AC57" s="72"/>
      <c r="AD57" s="78" t="s">
        <v>1670</v>
      </c>
      <c r="AE57" s="78">
        <v>2136</v>
      </c>
      <c r="AF57" s="78">
        <v>874</v>
      </c>
      <c r="AG57" s="78">
        <v>48223</v>
      </c>
      <c r="AH57" s="78">
        <v>2304</v>
      </c>
      <c r="AI57" s="78"/>
      <c r="AJ57" s="78" t="s">
        <v>1801</v>
      </c>
      <c r="AK57" s="78" t="s">
        <v>1920</v>
      </c>
      <c r="AL57" s="78"/>
      <c r="AM57" s="78"/>
      <c r="AN57" s="80">
        <v>39681.05637731482</v>
      </c>
      <c r="AO57" s="83" t="s">
        <v>2086</v>
      </c>
      <c r="AP57" s="78" t="b">
        <v>0</v>
      </c>
      <c r="AQ57" s="78" t="b">
        <v>0</v>
      </c>
      <c r="AR57" s="78" t="b">
        <v>1</v>
      </c>
      <c r="AS57" s="78" t="s">
        <v>1553</v>
      </c>
      <c r="AT57" s="78">
        <v>55</v>
      </c>
      <c r="AU57" s="83" t="s">
        <v>2169</v>
      </c>
      <c r="AV57" s="78" t="b">
        <v>0</v>
      </c>
      <c r="AW57" s="78" t="s">
        <v>2247</v>
      </c>
      <c r="AX57" s="83" t="s">
        <v>2302</v>
      </c>
      <c r="AY57" s="78" t="s">
        <v>66</v>
      </c>
      <c r="AZ57" s="78" t="str">
        <f>REPLACE(INDEX(GroupVertices[Group],MATCH(Vertices[[#This Row],[Vertex]],GroupVertices[Vertex],0)),1,1,"")</f>
        <v>4</v>
      </c>
      <c r="BA57" s="48" t="s">
        <v>658</v>
      </c>
      <c r="BB57" s="48" t="s">
        <v>658</v>
      </c>
      <c r="BC57" s="48" t="s">
        <v>708</v>
      </c>
      <c r="BD57" s="48" t="s">
        <v>708</v>
      </c>
      <c r="BE57" s="48" t="s">
        <v>2991</v>
      </c>
      <c r="BF57" s="48" t="s">
        <v>2991</v>
      </c>
      <c r="BG57" s="120" t="s">
        <v>3025</v>
      </c>
      <c r="BH57" s="120" t="s">
        <v>3075</v>
      </c>
      <c r="BI57" s="120" t="s">
        <v>3108</v>
      </c>
      <c r="BJ57" s="120" t="s">
        <v>3108</v>
      </c>
      <c r="BK57" s="120">
        <v>14</v>
      </c>
      <c r="BL57" s="123">
        <v>3.8781163434903045</v>
      </c>
      <c r="BM57" s="120">
        <v>4</v>
      </c>
      <c r="BN57" s="123">
        <v>1.10803324099723</v>
      </c>
      <c r="BO57" s="120">
        <v>0</v>
      </c>
      <c r="BP57" s="123">
        <v>0</v>
      </c>
      <c r="BQ57" s="120">
        <v>343</v>
      </c>
      <c r="BR57" s="123">
        <v>95.01385041551247</v>
      </c>
      <c r="BS57" s="120">
        <v>361</v>
      </c>
      <c r="BT57" s="2"/>
      <c r="BU57" s="3"/>
      <c r="BV57" s="3"/>
      <c r="BW57" s="3"/>
      <c r="BX57" s="3"/>
    </row>
    <row r="58" spans="1:76" ht="15">
      <c r="A58" s="64" t="s">
        <v>312</v>
      </c>
      <c r="B58" s="65"/>
      <c r="C58" s="65" t="s">
        <v>64</v>
      </c>
      <c r="D58" s="66">
        <v>1000</v>
      </c>
      <c r="E58" s="68"/>
      <c r="F58" s="100" t="s">
        <v>2200</v>
      </c>
      <c r="G58" s="65"/>
      <c r="H58" s="69" t="s">
        <v>312</v>
      </c>
      <c r="I58" s="70"/>
      <c r="J58" s="70"/>
      <c r="K58" s="69" t="s">
        <v>2440</v>
      </c>
      <c r="L58" s="73">
        <v>1</v>
      </c>
      <c r="M58" s="74">
        <v>6939.369140625</v>
      </c>
      <c r="N58" s="74">
        <v>7074.6884765625</v>
      </c>
      <c r="O58" s="75"/>
      <c r="P58" s="76"/>
      <c r="Q58" s="76"/>
      <c r="R58" s="86"/>
      <c r="S58" s="48">
        <v>1</v>
      </c>
      <c r="T58" s="48">
        <v>0</v>
      </c>
      <c r="U58" s="49">
        <v>0</v>
      </c>
      <c r="V58" s="49">
        <v>0.002747</v>
      </c>
      <c r="W58" s="49">
        <v>0.001334</v>
      </c>
      <c r="X58" s="49">
        <v>0.462115</v>
      </c>
      <c r="Y58" s="49">
        <v>0</v>
      </c>
      <c r="Z58" s="49">
        <v>0</v>
      </c>
      <c r="AA58" s="71">
        <v>58</v>
      </c>
      <c r="AB58" s="71"/>
      <c r="AC58" s="72"/>
      <c r="AD58" s="78" t="s">
        <v>1671</v>
      </c>
      <c r="AE58" s="78">
        <v>432</v>
      </c>
      <c r="AF58" s="78">
        <v>12068929</v>
      </c>
      <c r="AG58" s="78">
        <v>5239</v>
      </c>
      <c r="AH58" s="78">
        <v>263</v>
      </c>
      <c r="AI58" s="78"/>
      <c r="AJ58" s="78" t="s">
        <v>1802</v>
      </c>
      <c r="AK58" s="78"/>
      <c r="AL58" s="83" t="s">
        <v>1991</v>
      </c>
      <c r="AM58" s="78"/>
      <c r="AN58" s="80">
        <v>40675.08292824074</v>
      </c>
      <c r="AO58" s="83" t="s">
        <v>2087</v>
      </c>
      <c r="AP58" s="78" t="b">
        <v>0</v>
      </c>
      <c r="AQ58" s="78" t="b">
        <v>0</v>
      </c>
      <c r="AR58" s="78" t="b">
        <v>1</v>
      </c>
      <c r="AS58" s="78" t="s">
        <v>1553</v>
      </c>
      <c r="AT58" s="78">
        <v>12318</v>
      </c>
      <c r="AU58" s="83" t="s">
        <v>2166</v>
      </c>
      <c r="AV58" s="78" t="b">
        <v>1</v>
      </c>
      <c r="AW58" s="78" t="s">
        <v>2247</v>
      </c>
      <c r="AX58" s="83" t="s">
        <v>2303</v>
      </c>
      <c r="AY58" s="78" t="s">
        <v>65</v>
      </c>
      <c r="AZ58" s="78" t="str">
        <f>REPLACE(INDEX(GroupVertices[Group],MATCH(Vertices[[#This Row],[Vertex]],GroupVertices[Vertex],0)),1,1,"")</f>
        <v>4</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313</v>
      </c>
      <c r="B59" s="65"/>
      <c r="C59" s="65" t="s">
        <v>64</v>
      </c>
      <c r="D59" s="66">
        <v>1000</v>
      </c>
      <c r="E59" s="68"/>
      <c r="F59" s="100" t="s">
        <v>2201</v>
      </c>
      <c r="G59" s="65"/>
      <c r="H59" s="69" t="s">
        <v>313</v>
      </c>
      <c r="I59" s="70"/>
      <c r="J59" s="70"/>
      <c r="K59" s="69" t="s">
        <v>2441</v>
      </c>
      <c r="L59" s="73">
        <v>1</v>
      </c>
      <c r="M59" s="74">
        <v>7742.2783203125</v>
      </c>
      <c r="N59" s="74">
        <v>7022.15625</v>
      </c>
      <c r="O59" s="75"/>
      <c r="P59" s="76"/>
      <c r="Q59" s="76"/>
      <c r="R59" s="86"/>
      <c r="S59" s="48">
        <v>1</v>
      </c>
      <c r="T59" s="48">
        <v>0</v>
      </c>
      <c r="U59" s="49">
        <v>0</v>
      </c>
      <c r="V59" s="49">
        <v>0.002747</v>
      </c>
      <c r="W59" s="49">
        <v>0.001334</v>
      </c>
      <c r="X59" s="49">
        <v>0.462115</v>
      </c>
      <c r="Y59" s="49">
        <v>0</v>
      </c>
      <c r="Z59" s="49">
        <v>0</v>
      </c>
      <c r="AA59" s="71">
        <v>59</v>
      </c>
      <c r="AB59" s="71"/>
      <c r="AC59" s="72"/>
      <c r="AD59" s="78" t="s">
        <v>1672</v>
      </c>
      <c r="AE59" s="78">
        <v>747</v>
      </c>
      <c r="AF59" s="78">
        <v>6980497</v>
      </c>
      <c r="AG59" s="78">
        <v>157432</v>
      </c>
      <c r="AH59" s="78">
        <v>2724</v>
      </c>
      <c r="AI59" s="78"/>
      <c r="AJ59" s="78" t="s">
        <v>1803</v>
      </c>
      <c r="AK59" s="78"/>
      <c r="AL59" s="83" t="s">
        <v>1992</v>
      </c>
      <c r="AM59" s="78"/>
      <c r="AN59" s="80">
        <v>40569.94767361111</v>
      </c>
      <c r="AO59" s="83" t="s">
        <v>2088</v>
      </c>
      <c r="AP59" s="78" t="b">
        <v>0</v>
      </c>
      <c r="AQ59" s="78" t="b">
        <v>0</v>
      </c>
      <c r="AR59" s="78" t="b">
        <v>1</v>
      </c>
      <c r="AS59" s="78" t="s">
        <v>1553</v>
      </c>
      <c r="AT59" s="78">
        <v>12229</v>
      </c>
      <c r="AU59" s="83" t="s">
        <v>2166</v>
      </c>
      <c r="AV59" s="78" t="b">
        <v>1</v>
      </c>
      <c r="AW59" s="78" t="s">
        <v>2247</v>
      </c>
      <c r="AX59" s="83" t="s">
        <v>2304</v>
      </c>
      <c r="AY59" s="78" t="s">
        <v>65</v>
      </c>
      <c r="AZ59" s="78" t="str">
        <f>REPLACE(INDEX(GroupVertices[Group],MATCH(Vertices[[#This Row],[Vertex]],GroupVertices[Vertex],0)),1,1,"")</f>
        <v>4</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314</v>
      </c>
      <c r="B60" s="65"/>
      <c r="C60" s="65" t="s">
        <v>64</v>
      </c>
      <c r="D60" s="66">
        <v>1000</v>
      </c>
      <c r="E60" s="68"/>
      <c r="F60" s="100" t="s">
        <v>2202</v>
      </c>
      <c r="G60" s="65"/>
      <c r="H60" s="69" t="s">
        <v>314</v>
      </c>
      <c r="I60" s="70"/>
      <c r="J60" s="70"/>
      <c r="K60" s="69" t="s">
        <v>2442</v>
      </c>
      <c r="L60" s="73">
        <v>1</v>
      </c>
      <c r="M60" s="74">
        <v>7332.82958984375</v>
      </c>
      <c r="N60" s="74">
        <v>6658.15771484375</v>
      </c>
      <c r="O60" s="75"/>
      <c r="P60" s="76"/>
      <c r="Q60" s="76"/>
      <c r="R60" s="86"/>
      <c r="S60" s="48">
        <v>1</v>
      </c>
      <c r="T60" s="48">
        <v>0</v>
      </c>
      <c r="U60" s="49">
        <v>0</v>
      </c>
      <c r="V60" s="49">
        <v>0.002747</v>
      </c>
      <c r="W60" s="49">
        <v>0.001334</v>
      </c>
      <c r="X60" s="49">
        <v>0.462115</v>
      </c>
      <c r="Y60" s="49">
        <v>0</v>
      </c>
      <c r="Z60" s="49">
        <v>0</v>
      </c>
      <c r="AA60" s="71">
        <v>60</v>
      </c>
      <c r="AB60" s="71"/>
      <c r="AC60" s="72"/>
      <c r="AD60" s="78" t="s">
        <v>1673</v>
      </c>
      <c r="AE60" s="78">
        <v>9336</v>
      </c>
      <c r="AF60" s="78">
        <v>875062</v>
      </c>
      <c r="AG60" s="78">
        <v>120698</v>
      </c>
      <c r="AH60" s="78">
        <v>25175</v>
      </c>
      <c r="AI60" s="78"/>
      <c r="AJ60" s="78" t="s">
        <v>1804</v>
      </c>
      <c r="AK60" s="78" t="s">
        <v>1921</v>
      </c>
      <c r="AL60" s="83" t="s">
        <v>1993</v>
      </c>
      <c r="AM60" s="78"/>
      <c r="AN60" s="80">
        <v>39569.91112268518</v>
      </c>
      <c r="AO60" s="83" t="s">
        <v>2089</v>
      </c>
      <c r="AP60" s="78" t="b">
        <v>0</v>
      </c>
      <c r="AQ60" s="78" t="b">
        <v>0</v>
      </c>
      <c r="AR60" s="78" t="b">
        <v>1</v>
      </c>
      <c r="AS60" s="78" t="s">
        <v>1553</v>
      </c>
      <c r="AT60" s="78">
        <v>5768</v>
      </c>
      <c r="AU60" s="83" t="s">
        <v>2166</v>
      </c>
      <c r="AV60" s="78" t="b">
        <v>1</v>
      </c>
      <c r="AW60" s="78" t="s">
        <v>2247</v>
      </c>
      <c r="AX60" s="83" t="s">
        <v>2305</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315</v>
      </c>
      <c r="B61" s="65"/>
      <c r="C61" s="65" t="s">
        <v>64</v>
      </c>
      <c r="D61" s="66">
        <v>347.8916213936841</v>
      </c>
      <c r="E61" s="68"/>
      <c r="F61" s="100" t="s">
        <v>2203</v>
      </c>
      <c r="G61" s="65"/>
      <c r="H61" s="69" t="s">
        <v>315</v>
      </c>
      <c r="I61" s="70"/>
      <c r="J61" s="70"/>
      <c r="K61" s="69" t="s">
        <v>2443</v>
      </c>
      <c r="L61" s="73">
        <v>1</v>
      </c>
      <c r="M61" s="74">
        <v>7424.71923828125</v>
      </c>
      <c r="N61" s="74">
        <v>8157.31640625</v>
      </c>
      <c r="O61" s="75"/>
      <c r="P61" s="76"/>
      <c r="Q61" s="76"/>
      <c r="R61" s="86"/>
      <c r="S61" s="48">
        <v>1</v>
      </c>
      <c r="T61" s="48">
        <v>0</v>
      </c>
      <c r="U61" s="49">
        <v>0</v>
      </c>
      <c r="V61" s="49">
        <v>0.002747</v>
      </c>
      <c r="W61" s="49">
        <v>0.001334</v>
      </c>
      <c r="X61" s="49">
        <v>0.462115</v>
      </c>
      <c r="Y61" s="49">
        <v>0</v>
      </c>
      <c r="Z61" s="49">
        <v>0</v>
      </c>
      <c r="AA61" s="71">
        <v>61</v>
      </c>
      <c r="AB61" s="71"/>
      <c r="AC61" s="72"/>
      <c r="AD61" s="78" t="s">
        <v>1674</v>
      </c>
      <c r="AE61" s="78">
        <v>20149</v>
      </c>
      <c r="AF61" s="78">
        <v>194113</v>
      </c>
      <c r="AG61" s="78">
        <v>1511714</v>
      </c>
      <c r="AH61" s="78">
        <v>1612</v>
      </c>
      <c r="AI61" s="78"/>
      <c r="AJ61" s="78" t="s">
        <v>1805</v>
      </c>
      <c r="AK61" s="78"/>
      <c r="AL61" s="78"/>
      <c r="AM61" s="78"/>
      <c r="AN61" s="80">
        <v>40028.94646990741</v>
      </c>
      <c r="AO61" s="83" t="s">
        <v>2090</v>
      </c>
      <c r="AP61" s="78" t="b">
        <v>0</v>
      </c>
      <c r="AQ61" s="78" t="b">
        <v>0</v>
      </c>
      <c r="AR61" s="78" t="b">
        <v>0</v>
      </c>
      <c r="AS61" s="78" t="s">
        <v>1553</v>
      </c>
      <c r="AT61" s="78">
        <v>1114</v>
      </c>
      <c r="AU61" s="83" t="s">
        <v>2166</v>
      </c>
      <c r="AV61" s="78" t="b">
        <v>1</v>
      </c>
      <c r="AW61" s="78" t="s">
        <v>2247</v>
      </c>
      <c r="AX61" s="83" t="s">
        <v>2306</v>
      </c>
      <c r="AY61" s="78" t="s">
        <v>65</v>
      </c>
      <c r="AZ61" s="78" t="str">
        <f>REPLACE(INDEX(GroupVertices[Group],MATCH(Vertices[[#This Row],[Vertex]],GroupVertices[Vertex],0)),1,1,"")</f>
        <v>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162.369651521835</v>
      </c>
      <c r="E62" s="68"/>
      <c r="F62" s="100" t="s">
        <v>878</v>
      </c>
      <c r="G62" s="65"/>
      <c r="H62" s="69" t="s">
        <v>248</v>
      </c>
      <c r="I62" s="70"/>
      <c r="J62" s="70"/>
      <c r="K62" s="69" t="s">
        <v>2444</v>
      </c>
      <c r="L62" s="73">
        <v>24.226812792000317</v>
      </c>
      <c r="M62" s="74">
        <v>5347.201171875</v>
      </c>
      <c r="N62" s="74">
        <v>4887.14306640625</v>
      </c>
      <c r="O62" s="75"/>
      <c r="P62" s="76"/>
      <c r="Q62" s="76"/>
      <c r="R62" s="86"/>
      <c r="S62" s="48">
        <v>0</v>
      </c>
      <c r="T62" s="48">
        <v>2</v>
      </c>
      <c r="U62" s="49">
        <v>26.25</v>
      </c>
      <c r="V62" s="49">
        <v>0.002358</v>
      </c>
      <c r="W62" s="49">
        <v>0.000207</v>
      </c>
      <c r="X62" s="49">
        <v>0.699481</v>
      </c>
      <c r="Y62" s="49">
        <v>0</v>
      </c>
      <c r="Z62" s="49">
        <v>0</v>
      </c>
      <c r="AA62" s="71">
        <v>62</v>
      </c>
      <c r="AB62" s="71"/>
      <c r="AC62" s="72"/>
      <c r="AD62" s="78" t="s">
        <v>1675</v>
      </c>
      <c r="AE62" s="78">
        <v>321</v>
      </c>
      <c r="AF62" s="78">
        <v>386</v>
      </c>
      <c r="AG62" s="78">
        <v>3169</v>
      </c>
      <c r="AH62" s="78">
        <v>1682</v>
      </c>
      <c r="AI62" s="78"/>
      <c r="AJ62" s="78" t="s">
        <v>1806</v>
      </c>
      <c r="AK62" s="78"/>
      <c r="AL62" s="83" t="s">
        <v>1994</v>
      </c>
      <c r="AM62" s="78"/>
      <c r="AN62" s="80">
        <v>41162.83224537037</v>
      </c>
      <c r="AO62" s="83" t="s">
        <v>2091</v>
      </c>
      <c r="AP62" s="78" t="b">
        <v>1</v>
      </c>
      <c r="AQ62" s="78" t="b">
        <v>0</v>
      </c>
      <c r="AR62" s="78" t="b">
        <v>0</v>
      </c>
      <c r="AS62" s="78" t="s">
        <v>1553</v>
      </c>
      <c r="AT62" s="78">
        <v>15</v>
      </c>
      <c r="AU62" s="83" t="s">
        <v>2166</v>
      </c>
      <c r="AV62" s="78" t="b">
        <v>0</v>
      </c>
      <c r="AW62" s="78" t="s">
        <v>2247</v>
      </c>
      <c r="AX62" s="83" t="s">
        <v>2307</v>
      </c>
      <c r="AY62" s="78" t="s">
        <v>66</v>
      </c>
      <c r="AZ62" s="78" t="str">
        <f>REPLACE(INDEX(GroupVertices[Group],MATCH(Vertices[[#This Row],[Vertex]],GroupVertices[Vertex],0)),1,1,"")</f>
        <v>2</v>
      </c>
      <c r="BA62" s="48" t="s">
        <v>606</v>
      </c>
      <c r="BB62" s="48" t="s">
        <v>606</v>
      </c>
      <c r="BC62" s="48" t="s">
        <v>688</v>
      </c>
      <c r="BD62" s="48" t="s">
        <v>688</v>
      </c>
      <c r="BE62" s="48"/>
      <c r="BF62" s="48"/>
      <c r="BG62" s="120" t="s">
        <v>3024</v>
      </c>
      <c r="BH62" s="120" t="s">
        <v>3024</v>
      </c>
      <c r="BI62" s="120" t="s">
        <v>3107</v>
      </c>
      <c r="BJ62" s="120" t="s">
        <v>3107</v>
      </c>
      <c r="BK62" s="120">
        <v>1</v>
      </c>
      <c r="BL62" s="123">
        <v>5.555555555555555</v>
      </c>
      <c r="BM62" s="120">
        <v>0</v>
      </c>
      <c r="BN62" s="123">
        <v>0</v>
      </c>
      <c r="BO62" s="120">
        <v>0</v>
      </c>
      <c r="BP62" s="123">
        <v>0</v>
      </c>
      <c r="BQ62" s="120">
        <v>17</v>
      </c>
      <c r="BR62" s="123">
        <v>94.44444444444444</v>
      </c>
      <c r="BS62" s="120">
        <v>18</v>
      </c>
      <c r="BT62" s="2"/>
      <c r="BU62" s="3"/>
      <c r="BV62" s="3"/>
      <c r="BW62" s="3"/>
      <c r="BX62" s="3"/>
    </row>
    <row r="63" spans="1:76" ht="15">
      <c r="A63" s="64" t="s">
        <v>294</v>
      </c>
      <c r="B63" s="65"/>
      <c r="C63" s="65" t="s">
        <v>64</v>
      </c>
      <c r="D63" s="66">
        <v>163.44508846230323</v>
      </c>
      <c r="E63" s="68"/>
      <c r="F63" s="100" t="s">
        <v>2204</v>
      </c>
      <c r="G63" s="65"/>
      <c r="H63" s="69" t="s">
        <v>294</v>
      </c>
      <c r="I63" s="70"/>
      <c r="J63" s="70"/>
      <c r="K63" s="69" t="s">
        <v>2445</v>
      </c>
      <c r="L63" s="73">
        <v>1</v>
      </c>
      <c r="M63" s="74">
        <v>5168.01318359375</v>
      </c>
      <c r="N63" s="74">
        <v>8204.236328125</v>
      </c>
      <c r="O63" s="75"/>
      <c r="P63" s="76"/>
      <c r="Q63" s="76"/>
      <c r="R63" s="86"/>
      <c r="S63" s="48">
        <v>2</v>
      </c>
      <c r="T63" s="48">
        <v>1</v>
      </c>
      <c r="U63" s="49">
        <v>0</v>
      </c>
      <c r="V63" s="49">
        <v>0.002347</v>
      </c>
      <c r="W63" s="49">
        <v>0.000211</v>
      </c>
      <c r="X63" s="49">
        <v>0.749315</v>
      </c>
      <c r="Y63" s="49">
        <v>0</v>
      </c>
      <c r="Z63" s="49">
        <v>0</v>
      </c>
      <c r="AA63" s="71">
        <v>63</v>
      </c>
      <c r="AB63" s="71"/>
      <c r="AC63" s="72"/>
      <c r="AD63" s="78" t="s">
        <v>1676</v>
      </c>
      <c r="AE63" s="78">
        <v>4953</v>
      </c>
      <c r="AF63" s="78">
        <v>1509</v>
      </c>
      <c r="AG63" s="78">
        <v>1229</v>
      </c>
      <c r="AH63" s="78">
        <v>162</v>
      </c>
      <c r="AI63" s="78"/>
      <c r="AJ63" s="78" t="s">
        <v>1807</v>
      </c>
      <c r="AK63" s="78" t="s">
        <v>1922</v>
      </c>
      <c r="AL63" s="83" t="s">
        <v>1995</v>
      </c>
      <c r="AM63" s="78"/>
      <c r="AN63" s="80">
        <v>40371.35207175926</v>
      </c>
      <c r="AO63" s="83" t="s">
        <v>2092</v>
      </c>
      <c r="AP63" s="78" t="b">
        <v>0</v>
      </c>
      <c r="AQ63" s="78" t="b">
        <v>0</v>
      </c>
      <c r="AR63" s="78" t="b">
        <v>0</v>
      </c>
      <c r="AS63" s="78" t="s">
        <v>1559</v>
      </c>
      <c r="AT63" s="78">
        <v>16</v>
      </c>
      <c r="AU63" s="83" t="s">
        <v>2166</v>
      </c>
      <c r="AV63" s="78" t="b">
        <v>0</v>
      </c>
      <c r="AW63" s="78" t="s">
        <v>2247</v>
      </c>
      <c r="AX63" s="83" t="s">
        <v>2308</v>
      </c>
      <c r="AY63" s="78" t="s">
        <v>66</v>
      </c>
      <c r="AZ63" s="78" t="str">
        <f>REPLACE(INDEX(GroupVertices[Group],MATCH(Vertices[[#This Row],[Vertex]],GroupVertices[Vertex],0)),1,1,"")</f>
        <v>2</v>
      </c>
      <c r="BA63" s="48" t="s">
        <v>2974</v>
      </c>
      <c r="BB63" s="48" t="s">
        <v>2974</v>
      </c>
      <c r="BC63" s="48" t="s">
        <v>715</v>
      </c>
      <c r="BD63" s="48" t="s">
        <v>715</v>
      </c>
      <c r="BE63" s="48" t="s">
        <v>2992</v>
      </c>
      <c r="BF63" s="48" t="s">
        <v>2992</v>
      </c>
      <c r="BG63" s="120" t="s">
        <v>3026</v>
      </c>
      <c r="BH63" s="120" t="s">
        <v>3076</v>
      </c>
      <c r="BI63" s="120" t="s">
        <v>3109</v>
      </c>
      <c r="BJ63" s="120" t="s">
        <v>3155</v>
      </c>
      <c r="BK63" s="120">
        <v>0</v>
      </c>
      <c r="BL63" s="123">
        <v>0</v>
      </c>
      <c r="BM63" s="120">
        <v>1</v>
      </c>
      <c r="BN63" s="123">
        <v>0.18518518518518517</v>
      </c>
      <c r="BO63" s="120">
        <v>0</v>
      </c>
      <c r="BP63" s="123">
        <v>0</v>
      </c>
      <c r="BQ63" s="120">
        <v>539</v>
      </c>
      <c r="BR63" s="123">
        <v>99.81481481481481</v>
      </c>
      <c r="BS63" s="120">
        <v>540</v>
      </c>
      <c r="BT63" s="2"/>
      <c r="BU63" s="3"/>
      <c r="BV63" s="3"/>
      <c r="BW63" s="3"/>
      <c r="BX63" s="3"/>
    </row>
    <row r="64" spans="1:76" ht="15">
      <c r="A64" s="64" t="s">
        <v>316</v>
      </c>
      <c r="B64" s="65"/>
      <c r="C64" s="65" t="s">
        <v>64</v>
      </c>
      <c r="D64" s="66">
        <v>184.85040145726816</v>
      </c>
      <c r="E64" s="68"/>
      <c r="F64" s="100" t="s">
        <v>2205</v>
      </c>
      <c r="G64" s="65"/>
      <c r="H64" s="69" t="s">
        <v>316</v>
      </c>
      <c r="I64" s="70"/>
      <c r="J64" s="70"/>
      <c r="K64" s="69" t="s">
        <v>2446</v>
      </c>
      <c r="L64" s="73">
        <v>199.20213582506938</v>
      </c>
      <c r="M64" s="74">
        <v>5617.7255859375</v>
      </c>
      <c r="N64" s="74">
        <v>7548.24169921875</v>
      </c>
      <c r="O64" s="75"/>
      <c r="P64" s="76"/>
      <c r="Q64" s="76"/>
      <c r="R64" s="86"/>
      <c r="S64" s="48">
        <v>2</v>
      </c>
      <c r="T64" s="48">
        <v>0</v>
      </c>
      <c r="U64" s="49">
        <v>224</v>
      </c>
      <c r="V64" s="49">
        <v>0.002358</v>
      </c>
      <c r="W64" s="49">
        <v>0.000192</v>
      </c>
      <c r="X64" s="49">
        <v>0.874138</v>
      </c>
      <c r="Y64" s="49">
        <v>0</v>
      </c>
      <c r="Z64" s="49">
        <v>0</v>
      </c>
      <c r="AA64" s="71">
        <v>64</v>
      </c>
      <c r="AB64" s="71"/>
      <c r="AC64" s="72"/>
      <c r="AD64" s="78" t="s">
        <v>1677</v>
      </c>
      <c r="AE64" s="78">
        <v>253</v>
      </c>
      <c r="AF64" s="78">
        <v>23861</v>
      </c>
      <c r="AG64" s="78">
        <v>9049</v>
      </c>
      <c r="AH64" s="78">
        <v>622</v>
      </c>
      <c r="AI64" s="78"/>
      <c r="AJ64" s="78" t="s">
        <v>1808</v>
      </c>
      <c r="AK64" s="78" t="s">
        <v>1923</v>
      </c>
      <c r="AL64" s="83" t="s">
        <v>1996</v>
      </c>
      <c r="AM64" s="78"/>
      <c r="AN64" s="80">
        <v>42255.612546296295</v>
      </c>
      <c r="AO64" s="83" t="s">
        <v>2093</v>
      </c>
      <c r="AP64" s="78" t="b">
        <v>0</v>
      </c>
      <c r="AQ64" s="78" t="b">
        <v>0</v>
      </c>
      <c r="AR64" s="78" t="b">
        <v>0</v>
      </c>
      <c r="AS64" s="78" t="s">
        <v>1553</v>
      </c>
      <c r="AT64" s="78">
        <v>113</v>
      </c>
      <c r="AU64" s="83" t="s">
        <v>2166</v>
      </c>
      <c r="AV64" s="78" t="b">
        <v>1</v>
      </c>
      <c r="AW64" s="78" t="s">
        <v>2247</v>
      </c>
      <c r="AX64" s="83" t="s">
        <v>2309</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249</v>
      </c>
      <c r="B65" s="65"/>
      <c r="C65" s="65" t="s">
        <v>64</v>
      </c>
      <c r="D65" s="66">
        <v>163.96987870573741</v>
      </c>
      <c r="E65" s="68"/>
      <c r="F65" s="100" t="s">
        <v>2206</v>
      </c>
      <c r="G65" s="65"/>
      <c r="H65" s="69" t="s">
        <v>249</v>
      </c>
      <c r="I65" s="70"/>
      <c r="J65" s="70"/>
      <c r="K65" s="69" t="s">
        <v>2447</v>
      </c>
      <c r="L65" s="73">
        <v>1</v>
      </c>
      <c r="M65" s="74">
        <v>9438.626953125</v>
      </c>
      <c r="N65" s="74">
        <v>7031.6494140625</v>
      </c>
      <c r="O65" s="75"/>
      <c r="P65" s="76"/>
      <c r="Q65" s="76"/>
      <c r="R65" s="86"/>
      <c r="S65" s="48">
        <v>1</v>
      </c>
      <c r="T65" s="48">
        <v>1</v>
      </c>
      <c r="U65" s="49">
        <v>0</v>
      </c>
      <c r="V65" s="49">
        <v>0</v>
      </c>
      <c r="W65" s="49">
        <v>0</v>
      </c>
      <c r="X65" s="49">
        <v>0.999996</v>
      </c>
      <c r="Y65" s="49">
        <v>0</v>
      </c>
      <c r="Z65" s="49" t="s">
        <v>3670</v>
      </c>
      <c r="AA65" s="71">
        <v>65</v>
      </c>
      <c r="AB65" s="71"/>
      <c r="AC65" s="72"/>
      <c r="AD65" s="78" t="s">
        <v>1678</v>
      </c>
      <c r="AE65" s="78">
        <v>312</v>
      </c>
      <c r="AF65" s="78">
        <v>2057</v>
      </c>
      <c r="AG65" s="78">
        <v>31375</v>
      </c>
      <c r="AH65" s="78">
        <v>43</v>
      </c>
      <c r="AI65" s="78"/>
      <c r="AJ65" s="78" t="s">
        <v>1809</v>
      </c>
      <c r="AK65" s="78"/>
      <c r="AL65" s="83" t="s">
        <v>1997</v>
      </c>
      <c r="AM65" s="78"/>
      <c r="AN65" s="80">
        <v>40527.819386574076</v>
      </c>
      <c r="AO65" s="83" t="s">
        <v>2094</v>
      </c>
      <c r="AP65" s="78" t="b">
        <v>1</v>
      </c>
      <c r="AQ65" s="78" t="b">
        <v>0</v>
      </c>
      <c r="AR65" s="78" t="b">
        <v>0</v>
      </c>
      <c r="AS65" s="78" t="s">
        <v>1555</v>
      </c>
      <c r="AT65" s="78">
        <v>36</v>
      </c>
      <c r="AU65" s="83" t="s">
        <v>2166</v>
      </c>
      <c r="AV65" s="78" t="b">
        <v>0</v>
      </c>
      <c r="AW65" s="78" t="s">
        <v>2247</v>
      </c>
      <c r="AX65" s="83" t="s">
        <v>2310</v>
      </c>
      <c r="AY65" s="78" t="s">
        <v>66</v>
      </c>
      <c r="AZ65" s="78" t="str">
        <f>REPLACE(INDEX(GroupVertices[Group],MATCH(Vertices[[#This Row],[Vertex]],GroupVertices[Vertex],0)),1,1,"")</f>
        <v>5</v>
      </c>
      <c r="BA65" s="48" t="s">
        <v>607</v>
      </c>
      <c r="BB65" s="48" t="s">
        <v>607</v>
      </c>
      <c r="BC65" s="48" t="s">
        <v>689</v>
      </c>
      <c r="BD65" s="48" t="s">
        <v>689</v>
      </c>
      <c r="BE65" s="48" t="s">
        <v>723</v>
      </c>
      <c r="BF65" s="48" t="s">
        <v>723</v>
      </c>
      <c r="BG65" s="120" t="s">
        <v>3027</v>
      </c>
      <c r="BH65" s="120" t="s">
        <v>3027</v>
      </c>
      <c r="BI65" s="120" t="s">
        <v>3110</v>
      </c>
      <c r="BJ65" s="120" t="s">
        <v>3110</v>
      </c>
      <c r="BK65" s="120">
        <v>0</v>
      </c>
      <c r="BL65" s="123">
        <v>0</v>
      </c>
      <c r="BM65" s="120">
        <v>1</v>
      </c>
      <c r="BN65" s="123">
        <v>2.380952380952381</v>
      </c>
      <c r="BO65" s="120">
        <v>0</v>
      </c>
      <c r="BP65" s="123">
        <v>0</v>
      </c>
      <c r="BQ65" s="120">
        <v>41</v>
      </c>
      <c r="BR65" s="123">
        <v>97.61904761904762</v>
      </c>
      <c r="BS65" s="120">
        <v>42</v>
      </c>
      <c r="BT65" s="2"/>
      <c r="BU65" s="3"/>
      <c r="BV65" s="3"/>
      <c r="BW65" s="3"/>
      <c r="BX65" s="3"/>
    </row>
    <row r="66" spans="1:76" ht="15">
      <c r="A66" s="64" t="s">
        <v>250</v>
      </c>
      <c r="B66" s="65"/>
      <c r="C66" s="65" t="s">
        <v>64</v>
      </c>
      <c r="D66" s="66">
        <v>162.3447527146648</v>
      </c>
      <c r="E66" s="68"/>
      <c r="F66" s="100" t="s">
        <v>879</v>
      </c>
      <c r="G66" s="65"/>
      <c r="H66" s="69" t="s">
        <v>250</v>
      </c>
      <c r="I66" s="70"/>
      <c r="J66" s="70"/>
      <c r="K66" s="69" t="s">
        <v>2448</v>
      </c>
      <c r="L66" s="73">
        <v>2.769661927009548</v>
      </c>
      <c r="M66" s="74">
        <v>8585.8857421875</v>
      </c>
      <c r="N66" s="74">
        <v>4628.94873046875</v>
      </c>
      <c r="O66" s="75"/>
      <c r="P66" s="76"/>
      <c r="Q66" s="76"/>
      <c r="R66" s="86"/>
      <c r="S66" s="48">
        <v>0</v>
      </c>
      <c r="T66" s="48">
        <v>2</v>
      </c>
      <c r="U66" s="49">
        <v>2</v>
      </c>
      <c r="V66" s="49">
        <v>0.5</v>
      </c>
      <c r="W66" s="49">
        <v>0</v>
      </c>
      <c r="X66" s="49">
        <v>1.459454</v>
      </c>
      <c r="Y66" s="49">
        <v>0</v>
      </c>
      <c r="Z66" s="49">
        <v>0</v>
      </c>
      <c r="AA66" s="71">
        <v>66</v>
      </c>
      <c r="AB66" s="71"/>
      <c r="AC66" s="72"/>
      <c r="AD66" s="78" t="s">
        <v>1679</v>
      </c>
      <c r="AE66" s="78">
        <v>802</v>
      </c>
      <c r="AF66" s="78">
        <v>360</v>
      </c>
      <c r="AG66" s="78">
        <v>17854</v>
      </c>
      <c r="AH66" s="78">
        <v>20907</v>
      </c>
      <c r="AI66" s="78"/>
      <c r="AJ66" s="78"/>
      <c r="AK66" s="78"/>
      <c r="AL66" s="78"/>
      <c r="AM66" s="78"/>
      <c r="AN66" s="80">
        <v>40065.77991898148</v>
      </c>
      <c r="AO66" s="83" t="s">
        <v>2095</v>
      </c>
      <c r="AP66" s="78" t="b">
        <v>0</v>
      </c>
      <c r="AQ66" s="78" t="b">
        <v>0</v>
      </c>
      <c r="AR66" s="78" t="b">
        <v>1</v>
      </c>
      <c r="AS66" s="78" t="s">
        <v>1553</v>
      </c>
      <c r="AT66" s="78">
        <v>3</v>
      </c>
      <c r="AU66" s="83" t="s">
        <v>2166</v>
      </c>
      <c r="AV66" s="78" t="b">
        <v>0</v>
      </c>
      <c r="AW66" s="78" t="s">
        <v>2247</v>
      </c>
      <c r="AX66" s="83" t="s">
        <v>2311</v>
      </c>
      <c r="AY66" s="78" t="s">
        <v>66</v>
      </c>
      <c r="AZ66" s="78" t="str">
        <f>REPLACE(INDEX(GroupVertices[Group],MATCH(Vertices[[#This Row],[Vertex]],GroupVertices[Vertex],0)),1,1,"")</f>
        <v>11</v>
      </c>
      <c r="BA66" s="48"/>
      <c r="BB66" s="48"/>
      <c r="BC66" s="48"/>
      <c r="BD66" s="48"/>
      <c r="BE66" s="48"/>
      <c r="BF66" s="48"/>
      <c r="BG66" s="120" t="s">
        <v>3028</v>
      </c>
      <c r="BH66" s="120" t="s">
        <v>3028</v>
      </c>
      <c r="BI66" s="120" t="s">
        <v>3111</v>
      </c>
      <c r="BJ66" s="120" t="s">
        <v>3111</v>
      </c>
      <c r="BK66" s="120">
        <v>2</v>
      </c>
      <c r="BL66" s="123">
        <v>4</v>
      </c>
      <c r="BM66" s="120">
        <v>2</v>
      </c>
      <c r="BN66" s="123">
        <v>4</v>
      </c>
      <c r="BO66" s="120">
        <v>0</v>
      </c>
      <c r="BP66" s="123">
        <v>0</v>
      </c>
      <c r="BQ66" s="120">
        <v>46</v>
      </c>
      <c r="BR66" s="123">
        <v>92</v>
      </c>
      <c r="BS66" s="120">
        <v>50</v>
      </c>
      <c r="BT66" s="2"/>
      <c r="BU66" s="3"/>
      <c r="BV66" s="3"/>
      <c r="BW66" s="3"/>
      <c r="BX66" s="3"/>
    </row>
    <row r="67" spans="1:76" ht="15">
      <c r="A67" s="64" t="s">
        <v>317</v>
      </c>
      <c r="B67" s="65"/>
      <c r="C67" s="65" t="s">
        <v>64</v>
      </c>
      <c r="D67" s="66">
        <v>166.38410535482058</v>
      </c>
      <c r="E67" s="68"/>
      <c r="F67" s="100" t="s">
        <v>2207</v>
      </c>
      <c r="G67" s="65"/>
      <c r="H67" s="69" t="s">
        <v>317</v>
      </c>
      <c r="I67" s="70"/>
      <c r="J67" s="70"/>
      <c r="K67" s="69" t="s">
        <v>2449</v>
      </c>
      <c r="L67" s="73">
        <v>1</v>
      </c>
      <c r="M67" s="74">
        <v>8585.8857421875</v>
      </c>
      <c r="N67" s="74">
        <v>5969.9912109375</v>
      </c>
      <c r="O67" s="75"/>
      <c r="P67" s="76"/>
      <c r="Q67" s="76"/>
      <c r="R67" s="86"/>
      <c r="S67" s="48">
        <v>1</v>
      </c>
      <c r="T67" s="48">
        <v>0</v>
      </c>
      <c r="U67" s="49">
        <v>0</v>
      </c>
      <c r="V67" s="49">
        <v>0.333333</v>
      </c>
      <c r="W67" s="49">
        <v>0</v>
      </c>
      <c r="X67" s="49">
        <v>0.770268</v>
      </c>
      <c r="Y67" s="49">
        <v>0</v>
      </c>
      <c r="Z67" s="49">
        <v>0</v>
      </c>
      <c r="AA67" s="71">
        <v>67</v>
      </c>
      <c r="AB67" s="71"/>
      <c r="AC67" s="72"/>
      <c r="AD67" s="78" t="s">
        <v>1680</v>
      </c>
      <c r="AE67" s="78">
        <v>1440</v>
      </c>
      <c r="AF67" s="78">
        <v>4578</v>
      </c>
      <c r="AG67" s="78">
        <v>6767</v>
      </c>
      <c r="AH67" s="78">
        <v>1279</v>
      </c>
      <c r="AI67" s="78"/>
      <c r="AJ67" s="78" t="s">
        <v>1810</v>
      </c>
      <c r="AK67" s="78" t="s">
        <v>1924</v>
      </c>
      <c r="AL67" s="83" t="s">
        <v>1998</v>
      </c>
      <c r="AM67" s="78"/>
      <c r="AN67" s="80">
        <v>39764.678935185184</v>
      </c>
      <c r="AO67" s="83" t="s">
        <v>2096</v>
      </c>
      <c r="AP67" s="78" t="b">
        <v>0</v>
      </c>
      <c r="AQ67" s="78" t="b">
        <v>0</v>
      </c>
      <c r="AR67" s="78" t="b">
        <v>0</v>
      </c>
      <c r="AS67" s="78" t="s">
        <v>1553</v>
      </c>
      <c r="AT67" s="78">
        <v>60</v>
      </c>
      <c r="AU67" s="83" t="s">
        <v>2166</v>
      </c>
      <c r="AV67" s="78" t="b">
        <v>0</v>
      </c>
      <c r="AW67" s="78" t="s">
        <v>2247</v>
      </c>
      <c r="AX67" s="83" t="s">
        <v>2312</v>
      </c>
      <c r="AY67" s="78" t="s">
        <v>65</v>
      </c>
      <c r="AZ67" s="78" t="str">
        <f>REPLACE(INDEX(GroupVertices[Group],MATCH(Vertices[[#This Row],[Vertex]],GroupVertices[Vertex],0)),1,1,"")</f>
        <v>11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318</v>
      </c>
      <c r="B68" s="65"/>
      <c r="C68" s="65" t="s">
        <v>64</v>
      </c>
      <c r="D68" s="66">
        <v>162.33996448251668</v>
      </c>
      <c r="E68" s="68"/>
      <c r="F68" s="100" t="s">
        <v>2208</v>
      </c>
      <c r="G68" s="65"/>
      <c r="H68" s="69" t="s">
        <v>318</v>
      </c>
      <c r="I68" s="70"/>
      <c r="J68" s="70"/>
      <c r="K68" s="69" t="s">
        <v>2450</v>
      </c>
      <c r="L68" s="73">
        <v>1</v>
      </c>
      <c r="M68" s="74">
        <v>8585.8857421875</v>
      </c>
      <c r="N68" s="74">
        <v>5299.47021484375</v>
      </c>
      <c r="O68" s="75"/>
      <c r="P68" s="76"/>
      <c r="Q68" s="76"/>
      <c r="R68" s="86"/>
      <c r="S68" s="48">
        <v>1</v>
      </c>
      <c r="T68" s="48">
        <v>0</v>
      </c>
      <c r="U68" s="49">
        <v>0</v>
      </c>
      <c r="V68" s="49">
        <v>0.333333</v>
      </c>
      <c r="W68" s="49">
        <v>0</v>
      </c>
      <c r="X68" s="49">
        <v>0.770268</v>
      </c>
      <c r="Y68" s="49">
        <v>0</v>
      </c>
      <c r="Z68" s="49">
        <v>0</v>
      </c>
      <c r="AA68" s="71">
        <v>68</v>
      </c>
      <c r="AB68" s="71"/>
      <c r="AC68" s="72"/>
      <c r="AD68" s="78" t="s">
        <v>1681</v>
      </c>
      <c r="AE68" s="78">
        <v>297</v>
      </c>
      <c r="AF68" s="78">
        <v>355</v>
      </c>
      <c r="AG68" s="78">
        <v>6485</v>
      </c>
      <c r="AH68" s="78">
        <v>34615</v>
      </c>
      <c r="AI68" s="78"/>
      <c r="AJ68" s="78" t="s">
        <v>1811</v>
      </c>
      <c r="AK68" s="78"/>
      <c r="AL68" s="78"/>
      <c r="AM68" s="78"/>
      <c r="AN68" s="80">
        <v>41488.71780092592</v>
      </c>
      <c r="AO68" s="83" t="s">
        <v>2097</v>
      </c>
      <c r="AP68" s="78" t="b">
        <v>1</v>
      </c>
      <c r="AQ68" s="78" t="b">
        <v>0</v>
      </c>
      <c r="AR68" s="78" t="b">
        <v>0</v>
      </c>
      <c r="AS68" s="78" t="s">
        <v>1553</v>
      </c>
      <c r="AT68" s="78">
        <v>3</v>
      </c>
      <c r="AU68" s="83" t="s">
        <v>2166</v>
      </c>
      <c r="AV68" s="78" t="b">
        <v>0</v>
      </c>
      <c r="AW68" s="78" t="s">
        <v>2247</v>
      </c>
      <c r="AX68" s="83" t="s">
        <v>2313</v>
      </c>
      <c r="AY68" s="78" t="s">
        <v>65</v>
      </c>
      <c r="AZ68" s="78" t="str">
        <f>REPLACE(INDEX(GroupVertices[Group],MATCH(Vertices[[#This Row],[Vertex]],GroupVertices[Vertex],0)),1,1,"")</f>
        <v>11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251</v>
      </c>
      <c r="B69" s="65"/>
      <c r="C69" s="65" t="s">
        <v>64</v>
      </c>
      <c r="D69" s="66">
        <v>162.01340705001473</v>
      </c>
      <c r="E69" s="68"/>
      <c r="F69" s="100" t="s">
        <v>880</v>
      </c>
      <c r="G69" s="65"/>
      <c r="H69" s="69" t="s">
        <v>251</v>
      </c>
      <c r="I69" s="70"/>
      <c r="J69" s="70"/>
      <c r="K69" s="69" t="s">
        <v>2451</v>
      </c>
      <c r="L69" s="73">
        <v>1</v>
      </c>
      <c r="M69" s="74">
        <v>9609.17578125</v>
      </c>
      <c r="N69" s="74">
        <v>855.7967529296875</v>
      </c>
      <c r="O69" s="75"/>
      <c r="P69" s="76"/>
      <c r="Q69" s="76"/>
      <c r="R69" s="86"/>
      <c r="S69" s="48">
        <v>0</v>
      </c>
      <c r="T69" s="48">
        <v>1</v>
      </c>
      <c r="U69" s="49">
        <v>0</v>
      </c>
      <c r="V69" s="49">
        <v>1</v>
      </c>
      <c r="W69" s="49">
        <v>0</v>
      </c>
      <c r="X69" s="49">
        <v>0.999996</v>
      </c>
      <c r="Y69" s="49">
        <v>0</v>
      </c>
      <c r="Z69" s="49">
        <v>0</v>
      </c>
      <c r="AA69" s="71">
        <v>69</v>
      </c>
      <c r="AB69" s="71"/>
      <c r="AC69" s="72"/>
      <c r="AD69" s="78" t="s">
        <v>1682</v>
      </c>
      <c r="AE69" s="78">
        <v>45</v>
      </c>
      <c r="AF69" s="78">
        <v>14</v>
      </c>
      <c r="AG69" s="78">
        <v>229</v>
      </c>
      <c r="AH69" s="78">
        <v>353</v>
      </c>
      <c r="AI69" s="78"/>
      <c r="AJ69" s="78" t="s">
        <v>1812</v>
      </c>
      <c r="AK69" s="78"/>
      <c r="AL69" s="78"/>
      <c r="AM69" s="78"/>
      <c r="AN69" s="80">
        <v>43500.84813657407</v>
      </c>
      <c r="AO69" s="83" t="s">
        <v>2098</v>
      </c>
      <c r="AP69" s="78" t="b">
        <v>1</v>
      </c>
      <c r="AQ69" s="78" t="b">
        <v>0</v>
      </c>
      <c r="AR69" s="78" t="b">
        <v>0</v>
      </c>
      <c r="AS69" s="78" t="s">
        <v>1553</v>
      </c>
      <c r="AT69" s="78">
        <v>0</v>
      </c>
      <c r="AU69" s="78"/>
      <c r="AV69" s="78" t="b">
        <v>0</v>
      </c>
      <c r="AW69" s="78" t="s">
        <v>2247</v>
      </c>
      <c r="AX69" s="83" t="s">
        <v>2314</v>
      </c>
      <c r="AY69" s="78" t="s">
        <v>66</v>
      </c>
      <c r="AZ69" s="78" t="str">
        <f>REPLACE(INDEX(GroupVertices[Group],MATCH(Vertices[[#This Row],[Vertex]],GroupVertices[Vertex],0)),1,1,"")</f>
        <v>14</v>
      </c>
      <c r="BA69" s="48"/>
      <c r="BB69" s="48"/>
      <c r="BC69" s="48"/>
      <c r="BD69" s="48"/>
      <c r="BE69" s="48"/>
      <c r="BF69" s="48"/>
      <c r="BG69" s="120" t="s">
        <v>3029</v>
      </c>
      <c r="BH69" s="120" t="s">
        <v>3029</v>
      </c>
      <c r="BI69" s="120" t="s">
        <v>3112</v>
      </c>
      <c r="BJ69" s="120" t="s">
        <v>3112</v>
      </c>
      <c r="BK69" s="120">
        <v>0</v>
      </c>
      <c r="BL69" s="123">
        <v>0</v>
      </c>
      <c r="BM69" s="120">
        <v>1</v>
      </c>
      <c r="BN69" s="123">
        <v>2.127659574468085</v>
      </c>
      <c r="BO69" s="120">
        <v>0</v>
      </c>
      <c r="BP69" s="123">
        <v>0</v>
      </c>
      <c r="BQ69" s="120">
        <v>46</v>
      </c>
      <c r="BR69" s="123">
        <v>97.87234042553192</v>
      </c>
      <c r="BS69" s="120">
        <v>47</v>
      </c>
      <c r="BT69" s="2"/>
      <c r="BU69" s="3"/>
      <c r="BV69" s="3"/>
      <c r="BW69" s="3"/>
      <c r="BX69" s="3"/>
    </row>
    <row r="70" spans="1:76" ht="15">
      <c r="A70" s="64" t="s">
        <v>319</v>
      </c>
      <c r="B70" s="65"/>
      <c r="C70" s="65" t="s">
        <v>64</v>
      </c>
      <c r="D70" s="66">
        <v>178.387245703733</v>
      </c>
      <c r="E70" s="68"/>
      <c r="F70" s="100" t="s">
        <v>2209</v>
      </c>
      <c r="G70" s="65"/>
      <c r="H70" s="69" t="s">
        <v>319</v>
      </c>
      <c r="I70" s="70"/>
      <c r="J70" s="70"/>
      <c r="K70" s="69" t="s">
        <v>2452</v>
      </c>
      <c r="L70" s="73">
        <v>1</v>
      </c>
      <c r="M70" s="74">
        <v>9609.17578125</v>
      </c>
      <c r="N70" s="74">
        <v>1861.5784912109375</v>
      </c>
      <c r="O70" s="75"/>
      <c r="P70" s="76"/>
      <c r="Q70" s="76"/>
      <c r="R70" s="86"/>
      <c r="S70" s="48">
        <v>1</v>
      </c>
      <c r="T70" s="48">
        <v>0</v>
      </c>
      <c r="U70" s="49">
        <v>0</v>
      </c>
      <c r="V70" s="49">
        <v>1</v>
      </c>
      <c r="W70" s="49">
        <v>0</v>
      </c>
      <c r="X70" s="49">
        <v>0.999996</v>
      </c>
      <c r="Y70" s="49">
        <v>0</v>
      </c>
      <c r="Z70" s="49">
        <v>0</v>
      </c>
      <c r="AA70" s="71">
        <v>70</v>
      </c>
      <c r="AB70" s="71"/>
      <c r="AC70" s="72"/>
      <c r="AD70" s="78" t="s">
        <v>1683</v>
      </c>
      <c r="AE70" s="78">
        <v>1226</v>
      </c>
      <c r="AF70" s="78">
        <v>17112</v>
      </c>
      <c r="AG70" s="78">
        <v>17254</v>
      </c>
      <c r="AH70" s="78">
        <v>24796</v>
      </c>
      <c r="AI70" s="78"/>
      <c r="AJ70" s="78" t="s">
        <v>1813</v>
      </c>
      <c r="AK70" s="78" t="s">
        <v>1925</v>
      </c>
      <c r="AL70" s="83" t="s">
        <v>1999</v>
      </c>
      <c r="AM70" s="78"/>
      <c r="AN70" s="80">
        <v>41968.95148148148</v>
      </c>
      <c r="AO70" s="83" t="s">
        <v>2099</v>
      </c>
      <c r="AP70" s="78" t="b">
        <v>0</v>
      </c>
      <c r="AQ70" s="78" t="b">
        <v>0</v>
      </c>
      <c r="AR70" s="78" t="b">
        <v>1</v>
      </c>
      <c r="AS70" s="78" t="s">
        <v>1553</v>
      </c>
      <c r="AT70" s="78">
        <v>219</v>
      </c>
      <c r="AU70" s="83" t="s">
        <v>2166</v>
      </c>
      <c r="AV70" s="78" t="b">
        <v>0</v>
      </c>
      <c r="AW70" s="78" t="s">
        <v>2247</v>
      </c>
      <c r="AX70" s="83" t="s">
        <v>2315</v>
      </c>
      <c r="AY70" s="78" t="s">
        <v>65</v>
      </c>
      <c r="AZ70" s="78" t="str">
        <f>REPLACE(INDEX(GroupVertices[Group],MATCH(Vertices[[#This Row],[Vertex]],GroupVertices[Vertex],0)),1,1,"")</f>
        <v>14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252</v>
      </c>
      <c r="B71" s="65"/>
      <c r="C71" s="65" t="s">
        <v>64</v>
      </c>
      <c r="D71" s="66">
        <v>162.00478823214812</v>
      </c>
      <c r="E71" s="68"/>
      <c r="F71" s="100" t="s">
        <v>881</v>
      </c>
      <c r="G71" s="65"/>
      <c r="H71" s="69" t="s">
        <v>252</v>
      </c>
      <c r="I71" s="70"/>
      <c r="J71" s="70"/>
      <c r="K71" s="69" t="s">
        <v>2453</v>
      </c>
      <c r="L71" s="73">
        <v>1</v>
      </c>
      <c r="M71" s="74">
        <v>8488.4296875</v>
      </c>
      <c r="N71" s="74">
        <v>770.5111694335938</v>
      </c>
      <c r="O71" s="75"/>
      <c r="P71" s="76"/>
      <c r="Q71" s="76"/>
      <c r="R71" s="86"/>
      <c r="S71" s="48">
        <v>0</v>
      </c>
      <c r="T71" s="48">
        <v>1</v>
      </c>
      <c r="U71" s="49">
        <v>0</v>
      </c>
      <c r="V71" s="49">
        <v>1</v>
      </c>
      <c r="W71" s="49">
        <v>0</v>
      </c>
      <c r="X71" s="49">
        <v>0.701752</v>
      </c>
      <c r="Y71" s="49">
        <v>0</v>
      </c>
      <c r="Z71" s="49">
        <v>0</v>
      </c>
      <c r="AA71" s="71">
        <v>71</v>
      </c>
      <c r="AB71" s="71"/>
      <c r="AC71" s="72"/>
      <c r="AD71" s="78" t="s">
        <v>1684</v>
      </c>
      <c r="AE71" s="78">
        <v>22</v>
      </c>
      <c r="AF71" s="78">
        <v>5</v>
      </c>
      <c r="AG71" s="78">
        <v>6</v>
      </c>
      <c r="AH71" s="78">
        <v>0</v>
      </c>
      <c r="AI71" s="78"/>
      <c r="AJ71" s="78" t="s">
        <v>1814</v>
      </c>
      <c r="AK71" s="78"/>
      <c r="AL71" s="78"/>
      <c r="AM71" s="78"/>
      <c r="AN71" s="80">
        <v>43625.28512731481</v>
      </c>
      <c r="AO71" s="83" t="s">
        <v>2100</v>
      </c>
      <c r="AP71" s="78" t="b">
        <v>1</v>
      </c>
      <c r="AQ71" s="78" t="b">
        <v>0</v>
      </c>
      <c r="AR71" s="78" t="b">
        <v>0</v>
      </c>
      <c r="AS71" s="78" t="s">
        <v>1553</v>
      </c>
      <c r="AT71" s="78">
        <v>0</v>
      </c>
      <c r="AU71" s="78"/>
      <c r="AV71" s="78" t="b">
        <v>0</v>
      </c>
      <c r="AW71" s="78" t="s">
        <v>2247</v>
      </c>
      <c r="AX71" s="83" t="s">
        <v>2316</v>
      </c>
      <c r="AY71" s="78" t="s">
        <v>66</v>
      </c>
      <c r="AZ71" s="78" t="str">
        <f>REPLACE(INDEX(GroupVertices[Group],MATCH(Vertices[[#This Row],[Vertex]],GroupVertices[Vertex],0)),1,1,"")</f>
        <v>13</v>
      </c>
      <c r="BA71" s="48"/>
      <c r="BB71" s="48"/>
      <c r="BC71" s="48"/>
      <c r="BD71" s="48"/>
      <c r="BE71" s="48"/>
      <c r="BF71" s="48"/>
      <c r="BG71" s="120" t="s">
        <v>3030</v>
      </c>
      <c r="BH71" s="120" t="s">
        <v>3030</v>
      </c>
      <c r="BI71" s="120" t="s">
        <v>3113</v>
      </c>
      <c r="BJ71" s="120" t="s">
        <v>3113</v>
      </c>
      <c r="BK71" s="120">
        <v>0</v>
      </c>
      <c r="BL71" s="123">
        <v>0</v>
      </c>
      <c r="BM71" s="120">
        <v>1</v>
      </c>
      <c r="BN71" s="123">
        <v>4.545454545454546</v>
      </c>
      <c r="BO71" s="120">
        <v>0</v>
      </c>
      <c r="BP71" s="123">
        <v>0</v>
      </c>
      <c r="BQ71" s="120">
        <v>21</v>
      </c>
      <c r="BR71" s="123">
        <v>95.45454545454545</v>
      </c>
      <c r="BS71" s="120">
        <v>22</v>
      </c>
      <c r="BT71" s="2"/>
      <c r="BU71" s="3"/>
      <c r="BV71" s="3"/>
      <c r="BW71" s="3"/>
      <c r="BX71" s="3"/>
    </row>
    <row r="72" spans="1:76" ht="15">
      <c r="A72" s="64" t="s">
        <v>261</v>
      </c>
      <c r="B72" s="65"/>
      <c r="C72" s="65" t="s">
        <v>64</v>
      </c>
      <c r="D72" s="66">
        <v>166.00583501511892</v>
      </c>
      <c r="E72" s="68"/>
      <c r="F72" s="100" t="s">
        <v>888</v>
      </c>
      <c r="G72" s="65"/>
      <c r="H72" s="69" t="s">
        <v>261</v>
      </c>
      <c r="I72" s="70"/>
      <c r="J72" s="70"/>
      <c r="K72" s="69" t="s">
        <v>2454</v>
      </c>
      <c r="L72" s="73">
        <v>1</v>
      </c>
      <c r="M72" s="74">
        <v>8975.7099609375</v>
      </c>
      <c r="N72" s="74">
        <v>770.5111694335938</v>
      </c>
      <c r="O72" s="75"/>
      <c r="P72" s="76"/>
      <c r="Q72" s="76"/>
      <c r="R72" s="86"/>
      <c r="S72" s="48">
        <v>2</v>
      </c>
      <c r="T72" s="48">
        <v>1</v>
      </c>
      <c r="U72" s="49">
        <v>0</v>
      </c>
      <c r="V72" s="49">
        <v>1</v>
      </c>
      <c r="W72" s="49">
        <v>0</v>
      </c>
      <c r="X72" s="49">
        <v>1.298241</v>
      </c>
      <c r="Y72" s="49">
        <v>0</v>
      </c>
      <c r="Z72" s="49">
        <v>0</v>
      </c>
      <c r="AA72" s="71">
        <v>72</v>
      </c>
      <c r="AB72" s="71"/>
      <c r="AC72" s="72"/>
      <c r="AD72" s="78" t="s">
        <v>1685</v>
      </c>
      <c r="AE72" s="78">
        <v>3638</v>
      </c>
      <c r="AF72" s="78">
        <v>4183</v>
      </c>
      <c r="AG72" s="78">
        <v>10971</v>
      </c>
      <c r="AH72" s="78">
        <v>651</v>
      </c>
      <c r="AI72" s="78"/>
      <c r="AJ72" s="78" t="s">
        <v>1815</v>
      </c>
      <c r="AK72" s="78" t="s">
        <v>1926</v>
      </c>
      <c r="AL72" s="83" t="s">
        <v>2000</v>
      </c>
      <c r="AM72" s="78"/>
      <c r="AN72" s="80">
        <v>41010.57405092593</v>
      </c>
      <c r="AO72" s="83" t="s">
        <v>2101</v>
      </c>
      <c r="AP72" s="78" t="b">
        <v>0</v>
      </c>
      <c r="AQ72" s="78" t="b">
        <v>0</v>
      </c>
      <c r="AR72" s="78" t="b">
        <v>1</v>
      </c>
      <c r="AS72" s="78" t="s">
        <v>1555</v>
      </c>
      <c r="AT72" s="78">
        <v>28</v>
      </c>
      <c r="AU72" s="83" t="s">
        <v>2166</v>
      </c>
      <c r="AV72" s="78" t="b">
        <v>0</v>
      </c>
      <c r="AW72" s="78" t="s">
        <v>2247</v>
      </c>
      <c r="AX72" s="83" t="s">
        <v>2317</v>
      </c>
      <c r="AY72" s="78" t="s">
        <v>66</v>
      </c>
      <c r="AZ72" s="78" t="str">
        <f>REPLACE(INDEX(GroupVertices[Group],MATCH(Vertices[[#This Row],[Vertex]],GroupVertices[Vertex],0)),1,1,"")</f>
        <v>13</v>
      </c>
      <c r="BA72" s="48" t="s">
        <v>2975</v>
      </c>
      <c r="BB72" s="48" t="s">
        <v>2975</v>
      </c>
      <c r="BC72" s="48" t="s">
        <v>692</v>
      </c>
      <c r="BD72" s="48" t="s">
        <v>692</v>
      </c>
      <c r="BE72" s="48" t="s">
        <v>2993</v>
      </c>
      <c r="BF72" s="48" t="s">
        <v>3001</v>
      </c>
      <c r="BG72" s="120" t="s">
        <v>3031</v>
      </c>
      <c r="BH72" s="120" t="s">
        <v>3077</v>
      </c>
      <c r="BI72" s="120" t="s">
        <v>3114</v>
      </c>
      <c r="BJ72" s="120" t="s">
        <v>3156</v>
      </c>
      <c r="BK72" s="120">
        <v>1</v>
      </c>
      <c r="BL72" s="123">
        <v>0.30303030303030304</v>
      </c>
      <c r="BM72" s="120">
        <v>2</v>
      </c>
      <c r="BN72" s="123">
        <v>0.6060606060606061</v>
      </c>
      <c r="BO72" s="120">
        <v>0</v>
      </c>
      <c r="BP72" s="123">
        <v>0</v>
      </c>
      <c r="BQ72" s="120">
        <v>327</v>
      </c>
      <c r="BR72" s="123">
        <v>99.0909090909091</v>
      </c>
      <c r="BS72" s="120">
        <v>330</v>
      </c>
      <c r="BT72" s="2"/>
      <c r="BU72" s="3"/>
      <c r="BV72" s="3"/>
      <c r="BW72" s="3"/>
      <c r="BX72" s="3"/>
    </row>
    <row r="73" spans="1:76" ht="15">
      <c r="A73" s="64" t="s">
        <v>253</v>
      </c>
      <c r="B73" s="65"/>
      <c r="C73" s="65" t="s">
        <v>64</v>
      </c>
      <c r="D73" s="66">
        <v>162.16567283232501</v>
      </c>
      <c r="E73" s="68"/>
      <c r="F73" s="100" t="s">
        <v>882</v>
      </c>
      <c r="G73" s="65"/>
      <c r="H73" s="69" t="s">
        <v>253</v>
      </c>
      <c r="I73" s="70"/>
      <c r="J73" s="70"/>
      <c r="K73" s="69" t="s">
        <v>2455</v>
      </c>
      <c r="L73" s="73">
        <v>1</v>
      </c>
      <c r="M73" s="74">
        <v>1608.8419189453125</v>
      </c>
      <c r="N73" s="74">
        <v>526.185302734375</v>
      </c>
      <c r="O73" s="75"/>
      <c r="P73" s="76"/>
      <c r="Q73" s="76"/>
      <c r="R73" s="86"/>
      <c r="S73" s="48">
        <v>0</v>
      </c>
      <c r="T73" s="48">
        <v>2</v>
      </c>
      <c r="U73" s="49">
        <v>0</v>
      </c>
      <c r="V73" s="49">
        <v>0.003571</v>
      </c>
      <c r="W73" s="49">
        <v>0.011031</v>
      </c>
      <c r="X73" s="49">
        <v>0.753008</v>
      </c>
      <c r="Y73" s="49">
        <v>1</v>
      </c>
      <c r="Z73" s="49">
        <v>0</v>
      </c>
      <c r="AA73" s="71">
        <v>73</v>
      </c>
      <c r="AB73" s="71"/>
      <c r="AC73" s="72"/>
      <c r="AD73" s="78" t="s">
        <v>1686</v>
      </c>
      <c r="AE73" s="78">
        <v>257</v>
      </c>
      <c r="AF73" s="78">
        <v>173</v>
      </c>
      <c r="AG73" s="78">
        <v>3645</v>
      </c>
      <c r="AH73" s="78">
        <v>11607</v>
      </c>
      <c r="AI73" s="78"/>
      <c r="AJ73" s="78" t="s">
        <v>1816</v>
      </c>
      <c r="AK73" s="78" t="s">
        <v>1927</v>
      </c>
      <c r="AL73" s="83" t="s">
        <v>2001</v>
      </c>
      <c r="AM73" s="78"/>
      <c r="AN73" s="80">
        <v>42961.06804398148</v>
      </c>
      <c r="AO73" s="83" t="s">
        <v>2102</v>
      </c>
      <c r="AP73" s="78" t="b">
        <v>0</v>
      </c>
      <c r="AQ73" s="78" t="b">
        <v>0</v>
      </c>
      <c r="AR73" s="78" t="b">
        <v>1</v>
      </c>
      <c r="AS73" s="78" t="s">
        <v>1553</v>
      </c>
      <c r="AT73" s="78">
        <v>1</v>
      </c>
      <c r="AU73" s="83" t="s">
        <v>2166</v>
      </c>
      <c r="AV73" s="78" t="b">
        <v>0</v>
      </c>
      <c r="AW73" s="78" t="s">
        <v>2247</v>
      </c>
      <c r="AX73" s="83" t="s">
        <v>2318</v>
      </c>
      <c r="AY73" s="78" t="s">
        <v>66</v>
      </c>
      <c r="AZ73" s="78" t="str">
        <f>REPLACE(INDEX(GroupVertices[Group],MATCH(Vertices[[#This Row],[Vertex]],GroupVertices[Vertex],0)),1,1,"")</f>
        <v>1</v>
      </c>
      <c r="BA73" s="48"/>
      <c r="BB73" s="48"/>
      <c r="BC73" s="48"/>
      <c r="BD73" s="48"/>
      <c r="BE73" s="48"/>
      <c r="BF73" s="48"/>
      <c r="BG73" s="120" t="s">
        <v>3032</v>
      </c>
      <c r="BH73" s="120" t="s">
        <v>3032</v>
      </c>
      <c r="BI73" s="120" t="s">
        <v>3115</v>
      </c>
      <c r="BJ73" s="120" t="s">
        <v>3115</v>
      </c>
      <c r="BK73" s="120">
        <v>0</v>
      </c>
      <c r="BL73" s="123">
        <v>0</v>
      </c>
      <c r="BM73" s="120">
        <v>2</v>
      </c>
      <c r="BN73" s="123">
        <v>28.571428571428573</v>
      </c>
      <c r="BO73" s="120">
        <v>0</v>
      </c>
      <c r="BP73" s="123">
        <v>0</v>
      </c>
      <c r="BQ73" s="120">
        <v>5</v>
      </c>
      <c r="BR73" s="123">
        <v>71.42857142857143</v>
      </c>
      <c r="BS73" s="120">
        <v>7</v>
      </c>
      <c r="BT73" s="2"/>
      <c r="BU73" s="3"/>
      <c r="BV73" s="3"/>
      <c r="BW73" s="3"/>
      <c r="BX73" s="3"/>
    </row>
    <row r="74" spans="1:76" ht="15">
      <c r="A74" s="64" t="s">
        <v>286</v>
      </c>
      <c r="B74" s="65"/>
      <c r="C74" s="65" t="s">
        <v>64</v>
      </c>
      <c r="D74" s="66">
        <v>162.15418107516953</v>
      </c>
      <c r="E74" s="68"/>
      <c r="F74" s="100" t="s">
        <v>906</v>
      </c>
      <c r="G74" s="65"/>
      <c r="H74" s="69" t="s">
        <v>286</v>
      </c>
      <c r="I74" s="70"/>
      <c r="J74" s="70"/>
      <c r="K74" s="69" t="s">
        <v>2456</v>
      </c>
      <c r="L74" s="73">
        <v>1</v>
      </c>
      <c r="M74" s="74">
        <v>1860.9976806640625</v>
      </c>
      <c r="N74" s="74">
        <v>1191.1126708984375</v>
      </c>
      <c r="O74" s="75"/>
      <c r="P74" s="76"/>
      <c r="Q74" s="76"/>
      <c r="R74" s="86"/>
      <c r="S74" s="48">
        <v>2</v>
      </c>
      <c r="T74" s="48">
        <v>1</v>
      </c>
      <c r="U74" s="49">
        <v>0</v>
      </c>
      <c r="V74" s="49">
        <v>0.003571</v>
      </c>
      <c r="W74" s="49">
        <v>0.011031</v>
      </c>
      <c r="X74" s="49">
        <v>0.753008</v>
      </c>
      <c r="Y74" s="49">
        <v>0.5</v>
      </c>
      <c r="Z74" s="49">
        <v>0.5</v>
      </c>
      <c r="AA74" s="71">
        <v>74</v>
      </c>
      <c r="AB74" s="71"/>
      <c r="AC74" s="72"/>
      <c r="AD74" s="78" t="s">
        <v>1687</v>
      </c>
      <c r="AE74" s="78">
        <v>203</v>
      </c>
      <c r="AF74" s="78">
        <v>161</v>
      </c>
      <c r="AG74" s="78">
        <v>64953</v>
      </c>
      <c r="AH74" s="78">
        <v>15733</v>
      </c>
      <c r="AI74" s="78"/>
      <c r="AJ74" s="78"/>
      <c r="AK74" s="78" t="s">
        <v>1928</v>
      </c>
      <c r="AL74" s="83" t="s">
        <v>2002</v>
      </c>
      <c r="AM74" s="78"/>
      <c r="AN74" s="80">
        <v>40333.56371527778</v>
      </c>
      <c r="AO74" s="83" t="s">
        <v>2103</v>
      </c>
      <c r="AP74" s="78" t="b">
        <v>0</v>
      </c>
      <c r="AQ74" s="78" t="b">
        <v>0</v>
      </c>
      <c r="AR74" s="78" t="b">
        <v>0</v>
      </c>
      <c r="AS74" s="78" t="s">
        <v>1553</v>
      </c>
      <c r="AT74" s="78">
        <v>3</v>
      </c>
      <c r="AU74" s="83" t="s">
        <v>2170</v>
      </c>
      <c r="AV74" s="78" t="b">
        <v>0</v>
      </c>
      <c r="AW74" s="78" t="s">
        <v>2247</v>
      </c>
      <c r="AX74" s="83" t="s">
        <v>2319</v>
      </c>
      <c r="AY74" s="78" t="s">
        <v>66</v>
      </c>
      <c r="AZ74" s="78" t="str">
        <f>REPLACE(INDEX(GroupVertices[Group],MATCH(Vertices[[#This Row],[Vertex]],GroupVertices[Vertex],0)),1,1,"")</f>
        <v>1</v>
      </c>
      <c r="BA74" s="48"/>
      <c r="BB74" s="48"/>
      <c r="BC74" s="48"/>
      <c r="BD74" s="48"/>
      <c r="BE74" s="48"/>
      <c r="BF74" s="48"/>
      <c r="BG74" s="120" t="s">
        <v>3033</v>
      </c>
      <c r="BH74" s="120" t="s">
        <v>3033</v>
      </c>
      <c r="BI74" s="120" t="s">
        <v>3116</v>
      </c>
      <c r="BJ74" s="120" t="s">
        <v>3116</v>
      </c>
      <c r="BK74" s="120">
        <v>2</v>
      </c>
      <c r="BL74" s="123">
        <v>4.878048780487805</v>
      </c>
      <c r="BM74" s="120">
        <v>2</v>
      </c>
      <c r="BN74" s="123">
        <v>4.878048780487805</v>
      </c>
      <c r="BO74" s="120">
        <v>0</v>
      </c>
      <c r="BP74" s="123">
        <v>0</v>
      </c>
      <c r="BQ74" s="120">
        <v>37</v>
      </c>
      <c r="BR74" s="123">
        <v>90.2439024390244</v>
      </c>
      <c r="BS74" s="120">
        <v>41</v>
      </c>
      <c r="BT74" s="2"/>
      <c r="BU74" s="3"/>
      <c r="BV74" s="3"/>
      <c r="BW74" s="3"/>
      <c r="BX74" s="3"/>
    </row>
    <row r="75" spans="1:76" ht="15">
      <c r="A75" s="64" t="s">
        <v>254</v>
      </c>
      <c r="B75" s="65"/>
      <c r="C75" s="65" t="s">
        <v>64</v>
      </c>
      <c r="D75" s="66">
        <v>162.17333400376202</v>
      </c>
      <c r="E75" s="68"/>
      <c r="F75" s="100" t="s">
        <v>883</v>
      </c>
      <c r="G75" s="65"/>
      <c r="H75" s="69" t="s">
        <v>254</v>
      </c>
      <c r="I75" s="70"/>
      <c r="J75" s="70"/>
      <c r="K75" s="69" t="s">
        <v>2457</v>
      </c>
      <c r="L75" s="73">
        <v>1</v>
      </c>
      <c r="M75" s="74">
        <v>8707.7060546875</v>
      </c>
      <c r="N75" s="74">
        <v>7031.6494140625</v>
      </c>
      <c r="O75" s="75"/>
      <c r="P75" s="76"/>
      <c r="Q75" s="76"/>
      <c r="R75" s="86"/>
      <c r="S75" s="48">
        <v>1</v>
      </c>
      <c r="T75" s="48">
        <v>1</v>
      </c>
      <c r="U75" s="49">
        <v>0</v>
      </c>
      <c r="V75" s="49">
        <v>0</v>
      </c>
      <c r="W75" s="49">
        <v>0</v>
      </c>
      <c r="X75" s="49">
        <v>0.999996</v>
      </c>
      <c r="Y75" s="49">
        <v>0</v>
      </c>
      <c r="Z75" s="49" t="s">
        <v>3670</v>
      </c>
      <c r="AA75" s="71">
        <v>75</v>
      </c>
      <c r="AB75" s="71"/>
      <c r="AC75" s="72"/>
      <c r="AD75" s="78" t="s">
        <v>1688</v>
      </c>
      <c r="AE75" s="78">
        <v>324</v>
      </c>
      <c r="AF75" s="78">
        <v>181</v>
      </c>
      <c r="AG75" s="78">
        <v>128</v>
      </c>
      <c r="AH75" s="78">
        <v>50</v>
      </c>
      <c r="AI75" s="78"/>
      <c r="AJ75" s="78" t="s">
        <v>1817</v>
      </c>
      <c r="AK75" s="78"/>
      <c r="AL75" s="78"/>
      <c r="AM75" s="78"/>
      <c r="AN75" s="80">
        <v>40517.800844907404</v>
      </c>
      <c r="AO75" s="83" t="s">
        <v>2104</v>
      </c>
      <c r="AP75" s="78" t="b">
        <v>1</v>
      </c>
      <c r="AQ75" s="78" t="b">
        <v>0</v>
      </c>
      <c r="AR75" s="78" t="b">
        <v>1</v>
      </c>
      <c r="AS75" s="78" t="s">
        <v>1553</v>
      </c>
      <c r="AT75" s="78">
        <v>7</v>
      </c>
      <c r="AU75" s="83" t="s">
        <v>2166</v>
      </c>
      <c r="AV75" s="78" t="b">
        <v>0</v>
      </c>
      <c r="AW75" s="78" t="s">
        <v>2247</v>
      </c>
      <c r="AX75" s="83" t="s">
        <v>2320</v>
      </c>
      <c r="AY75" s="78" t="s">
        <v>66</v>
      </c>
      <c r="AZ75" s="78" t="str">
        <f>REPLACE(INDEX(GroupVertices[Group],MATCH(Vertices[[#This Row],[Vertex]],GroupVertices[Vertex],0)),1,1,"")</f>
        <v>5</v>
      </c>
      <c r="BA75" s="48" t="s">
        <v>608</v>
      </c>
      <c r="BB75" s="48" t="s">
        <v>608</v>
      </c>
      <c r="BC75" s="48" t="s">
        <v>690</v>
      </c>
      <c r="BD75" s="48" t="s">
        <v>690</v>
      </c>
      <c r="BE75" s="48" t="s">
        <v>724</v>
      </c>
      <c r="BF75" s="48" t="s">
        <v>724</v>
      </c>
      <c r="BG75" s="120" t="s">
        <v>3034</v>
      </c>
      <c r="BH75" s="120" t="s">
        <v>3034</v>
      </c>
      <c r="BI75" s="120" t="s">
        <v>3117</v>
      </c>
      <c r="BJ75" s="120" t="s">
        <v>3117</v>
      </c>
      <c r="BK75" s="120">
        <v>2</v>
      </c>
      <c r="BL75" s="123">
        <v>7.6923076923076925</v>
      </c>
      <c r="BM75" s="120">
        <v>0</v>
      </c>
      <c r="BN75" s="123">
        <v>0</v>
      </c>
      <c r="BO75" s="120">
        <v>0</v>
      </c>
      <c r="BP75" s="123">
        <v>0</v>
      </c>
      <c r="BQ75" s="120">
        <v>24</v>
      </c>
      <c r="BR75" s="123">
        <v>92.3076923076923</v>
      </c>
      <c r="BS75" s="120">
        <v>26</v>
      </c>
      <c r="BT75" s="2"/>
      <c r="BU75" s="3"/>
      <c r="BV75" s="3"/>
      <c r="BW75" s="3"/>
      <c r="BX75" s="3"/>
    </row>
    <row r="76" spans="1:76" ht="15">
      <c r="A76" s="64" t="s">
        <v>255</v>
      </c>
      <c r="B76" s="65"/>
      <c r="C76" s="65" t="s">
        <v>64</v>
      </c>
      <c r="D76" s="66">
        <v>162.06799289650334</v>
      </c>
      <c r="E76" s="68"/>
      <c r="F76" s="100" t="s">
        <v>884</v>
      </c>
      <c r="G76" s="65"/>
      <c r="H76" s="69" t="s">
        <v>255</v>
      </c>
      <c r="I76" s="70"/>
      <c r="J76" s="70"/>
      <c r="K76" s="69" t="s">
        <v>2458</v>
      </c>
      <c r="L76" s="73">
        <v>1</v>
      </c>
      <c r="M76" s="74">
        <v>9438.626953125</v>
      </c>
      <c r="N76" s="74">
        <v>9272.6025390625</v>
      </c>
      <c r="O76" s="75"/>
      <c r="P76" s="76"/>
      <c r="Q76" s="76"/>
      <c r="R76" s="86"/>
      <c r="S76" s="48">
        <v>1</v>
      </c>
      <c r="T76" s="48">
        <v>1</v>
      </c>
      <c r="U76" s="49">
        <v>0</v>
      </c>
      <c r="V76" s="49">
        <v>0</v>
      </c>
      <c r="W76" s="49">
        <v>0</v>
      </c>
      <c r="X76" s="49">
        <v>0.999996</v>
      </c>
      <c r="Y76" s="49">
        <v>0</v>
      </c>
      <c r="Z76" s="49" t="s">
        <v>3670</v>
      </c>
      <c r="AA76" s="71">
        <v>76</v>
      </c>
      <c r="AB76" s="71"/>
      <c r="AC76" s="72"/>
      <c r="AD76" s="78" t="s">
        <v>1689</v>
      </c>
      <c r="AE76" s="78">
        <v>844</v>
      </c>
      <c r="AF76" s="78">
        <v>71</v>
      </c>
      <c r="AG76" s="78">
        <v>107</v>
      </c>
      <c r="AH76" s="78">
        <v>122</v>
      </c>
      <c r="AI76" s="78"/>
      <c r="AJ76" s="78" t="s">
        <v>1818</v>
      </c>
      <c r="AK76" s="78" t="s">
        <v>1929</v>
      </c>
      <c r="AL76" s="83" t="s">
        <v>2003</v>
      </c>
      <c r="AM76" s="78"/>
      <c r="AN76" s="80">
        <v>43312.6827662037</v>
      </c>
      <c r="AO76" s="83" t="s">
        <v>2105</v>
      </c>
      <c r="AP76" s="78" t="b">
        <v>0</v>
      </c>
      <c r="AQ76" s="78" t="b">
        <v>0</v>
      </c>
      <c r="AR76" s="78" t="b">
        <v>0</v>
      </c>
      <c r="AS76" s="78" t="s">
        <v>1555</v>
      </c>
      <c r="AT76" s="78">
        <v>0</v>
      </c>
      <c r="AU76" s="83" t="s">
        <v>2166</v>
      </c>
      <c r="AV76" s="78" t="b">
        <v>0</v>
      </c>
      <c r="AW76" s="78" t="s">
        <v>2247</v>
      </c>
      <c r="AX76" s="83" t="s">
        <v>2321</v>
      </c>
      <c r="AY76" s="78" t="s">
        <v>66</v>
      </c>
      <c r="AZ76" s="78" t="str">
        <f>REPLACE(INDEX(GroupVertices[Group],MATCH(Vertices[[#This Row],[Vertex]],GroupVertices[Vertex],0)),1,1,"")</f>
        <v>5</v>
      </c>
      <c r="BA76" s="48" t="s">
        <v>609</v>
      </c>
      <c r="BB76" s="48" t="s">
        <v>609</v>
      </c>
      <c r="BC76" s="48" t="s">
        <v>686</v>
      </c>
      <c r="BD76" s="48" t="s">
        <v>686</v>
      </c>
      <c r="BE76" s="48" t="s">
        <v>725</v>
      </c>
      <c r="BF76" s="48" t="s">
        <v>725</v>
      </c>
      <c r="BG76" s="120" t="s">
        <v>3035</v>
      </c>
      <c r="BH76" s="120" t="s">
        <v>3035</v>
      </c>
      <c r="BI76" s="120" t="s">
        <v>3118</v>
      </c>
      <c r="BJ76" s="120" t="s">
        <v>3118</v>
      </c>
      <c r="BK76" s="120">
        <v>0</v>
      </c>
      <c r="BL76" s="123">
        <v>0</v>
      </c>
      <c r="BM76" s="120">
        <v>0</v>
      </c>
      <c r="BN76" s="123">
        <v>0</v>
      </c>
      <c r="BO76" s="120">
        <v>0</v>
      </c>
      <c r="BP76" s="123">
        <v>0</v>
      </c>
      <c r="BQ76" s="120">
        <v>23</v>
      </c>
      <c r="BR76" s="123">
        <v>100</v>
      </c>
      <c r="BS76" s="120">
        <v>23</v>
      </c>
      <c r="BT76" s="2"/>
      <c r="BU76" s="3"/>
      <c r="BV76" s="3"/>
      <c r="BW76" s="3"/>
      <c r="BX76" s="3"/>
    </row>
    <row r="77" spans="1:76" ht="15">
      <c r="A77" s="64" t="s">
        <v>256</v>
      </c>
      <c r="B77" s="65"/>
      <c r="C77" s="65" t="s">
        <v>64</v>
      </c>
      <c r="D77" s="66">
        <v>163.10512397978658</v>
      </c>
      <c r="E77" s="68"/>
      <c r="F77" s="100" t="s">
        <v>885</v>
      </c>
      <c r="G77" s="65"/>
      <c r="H77" s="69" t="s">
        <v>256</v>
      </c>
      <c r="I77" s="70"/>
      <c r="J77" s="70"/>
      <c r="K77" s="69" t="s">
        <v>2459</v>
      </c>
      <c r="L77" s="73">
        <v>395.6346097231292</v>
      </c>
      <c r="M77" s="74">
        <v>7712.029296875</v>
      </c>
      <c r="N77" s="74">
        <v>4628.94873046875</v>
      </c>
      <c r="O77" s="75"/>
      <c r="P77" s="76"/>
      <c r="Q77" s="76"/>
      <c r="R77" s="86"/>
      <c r="S77" s="48">
        <v>2</v>
      </c>
      <c r="T77" s="48">
        <v>4</v>
      </c>
      <c r="U77" s="49">
        <v>446</v>
      </c>
      <c r="V77" s="49">
        <v>0.00361</v>
      </c>
      <c r="W77" s="49">
        <v>0.011288</v>
      </c>
      <c r="X77" s="49">
        <v>1.614027</v>
      </c>
      <c r="Y77" s="49">
        <v>0</v>
      </c>
      <c r="Z77" s="49">
        <v>0.3333333333333333</v>
      </c>
      <c r="AA77" s="71">
        <v>77</v>
      </c>
      <c r="AB77" s="71"/>
      <c r="AC77" s="72"/>
      <c r="AD77" s="78" t="s">
        <v>1690</v>
      </c>
      <c r="AE77" s="78">
        <v>902</v>
      </c>
      <c r="AF77" s="78">
        <v>1154</v>
      </c>
      <c r="AG77" s="78">
        <v>24163</v>
      </c>
      <c r="AH77" s="78">
        <v>8020</v>
      </c>
      <c r="AI77" s="78"/>
      <c r="AJ77" s="78" t="s">
        <v>1819</v>
      </c>
      <c r="AK77" s="78"/>
      <c r="AL77" s="78"/>
      <c r="AM77" s="78"/>
      <c r="AN77" s="80">
        <v>41283.898310185185</v>
      </c>
      <c r="AO77" s="83" t="s">
        <v>2106</v>
      </c>
      <c r="AP77" s="78" t="b">
        <v>1</v>
      </c>
      <c r="AQ77" s="78" t="b">
        <v>0</v>
      </c>
      <c r="AR77" s="78" t="b">
        <v>0</v>
      </c>
      <c r="AS77" s="78" t="s">
        <v>1553</v>
      </c>
      <c r="AT77" s="78">
        <v>115</v>
      </c>
      <c r="AU77" s="83" t="s">
        <v>2166</v>
      </c>
      <c r="AV77" s="78" t="b">
        <v>0</v>
      </c>
      <c r="AW77" s="78" t="s">
        <v>2247</v>
      </c>
      <c r="AX77" s="83" t="s">
        <v>2322</v>
      </c>
      <c r="AY77" s="78" t="s">
        <v>66</v>
      </c>
      <c r="AZ77" s="78" t="str">
        <f>REPLACE(INDEX(GroupVertices[Group],MATCH(Vertices[[#This Row],[Vertex]],GroupVertices[Vertex],0)),1,1,"")</f>
        <v>10</v>
      </c>
      <c r="BA77" s="48" t="s">
        <v>2976</v>
      </c>
      <c r="BB77" s="48" t="s">
        <v>2976</v>
      </c>
      <c r="BC77" s="48" t="s">
        <v>686</v>
      </c>
      <c r="BD77" s="48" t="s">
        <v>686</v>
      </c>
      <c r="BE77" s="48" t="s">
        <v>2708</v>
      </c>
      <c r="BF77" s="48" t="s">
        <v>3002</v>
      </c>
      <c r="BG77" s="120" t="s">
        <v>2799</v>
      </c>
      <c r="BH77" s="120" t="s">
        <v>3078</v>
      </c>
      <c r="BI77" s="120" t="s">
        <v>2900</v>
      </c>
      <c r="BJ77" s="120" t="s">
        <v>3157</v>
      </c>
      <c r="BK77" s="120">
        <v>14</v>
      </c>
      <c r="BL77" s="123">
        <v>5.303030303030303</v>
      </c>
      <c r="BM77" s="120">
        <v>0</v>
      </c>
      <c r="BN77" s="123">
        <v>0</v>
      </c>
      <c r="BO77" s="120">
        <v>0</v>
      </c>
      <c r="BP77" s="123">
        <v>0</v>
      </c>
      <c r="BQ77" s="120">
        <v>250</v>
      </c>
      <c r="BR77" s="123">
        <v>94.6969696969697</v>
      </c>
      <c r="BS77" s="120">
        <v>264</v>
      </c>
      <c r="BT77" s="2"/>
      <c r="BU77" s="3"/>
      <c r="BV77" s="3"/>
      <c r="BW77" s="3"/>
      <c r="BX77" s="3"/>
    </row>
    <row r="78" spans="1:76" ht="15">
      <c r="A78" s="64" t="s">
        <v>320</v>
      </c>
      <c r="B78" s="65"/>
      <c r="C78" s="65" t="s">
        <v>64</v>
      </c>
      <c r="D78" s="66">
        <v>163.7381282697683</v>
      </c>
      <c r="E78" s="68"/>
      <c r="F78" s="100" t="s">
        <v>2210</v>
      </c>
      <c r="G78" s="65"/>
      <c r="H78" s="69" t="s">
        <v>320</v>
      </c>
      <c r="I78" s="70"/>
      <c r="J78" s="70"/>
      <c r="K78" s="69" t="s">
        <v>2460</v>
      </c>
      <c r="L78" s="73">
        <v>1</v>
      </c>
      <c r="M78" s="74">
        <v>7712.029296875</v>
      </c>
      <c r="N78" s="74">
        <v>5969.9912109375</v>
      </c>
      <c r="O78" s="75"/>
      <c r="P78" s="76"/>
      <c r="Q78" s="76"/>
      <c r="R78" s="86"/>
      <c r="S78" s="48">
        <v>1</v>
      </c>
      <c r="T78" s="48">
        <v>0</v>
      </c>
      <c r="U78" s="49">
        <v>0</v>
      </c>
      <c r="V78" s="49">
        <v>0.002571</v>
      </c>
      <c r="W78" s="49">
        <v>0.00114</v>
      </c>
      <c r="X78" s="49">
        <v>0.492981</v>
      </c>
      <c r="Y78" s="49">
        <v>0</v>
      </c>
      <c r="Z78" s="49">
        <v>0</v>
      </c>
      <c r="AA78" s="71">
        <v>78</v>
      </c>
      <c r="AB78" s="71"/>
      <c r="AC78" s="72"/>
      <c r="AD78" s="78" t="s">
        <v>1691</v>
      </c>
      <c r="AE78" s="78">
        <v>361</v>
      </c>
      <c r="AF78" s="78">
        <v>1815</v>
      </c>
      <c r="AG78" s="78">
        <v>575</v>
      </c>
      <c r="AH78" s="78">
        <v>647</v>
      </c>
      <c r="AI78" s="78"/>
      <c r="AJ78" s="78" t="s">
        <v>1820</v>
      </c>
      <c r="AK78" s="78" t="s">
        <v>1930</v>
      </c>
      <c r="AL78" s="83" t="s">
        <v>2004</v>
      </c>
      <c r="AM78" s="78"/>
      <c r="AN78" s="80">
        <v>41741.13490740741</v>
      </c>
      <c r="AO78" s="83" t="s">
        <v>2107</v>
      </c>
      <c r="AP78" s="78" t="b">
        <v>0</v>
      </c>
      <c r="AQ78" s="78" t="b">
        <v>0</v>
      </c>
      <c r="AR78" s="78" t="b">
        <v>1</v>
      </c>
      <c r="AS78" s="78" t="s">
        <v>1553</v>
      </c>
      <c r="AT78" s="78">
        <v>2</v>
      </c>
      <c r="AU78" s="83" t="s">
        <v>2166</v>
      </c>
      <c r="AV78" s="78" t="b">
        <v>0</v>
      </c>
      <c r="AW78" s="78" t="s">
        <v>2247</v>
      </c>
      <c r="AX78" s="83" t="s">
        <v>2323</v>
      </c>
      <c r="AY78" s="78" t="s">
        <v>65</v>
      </c>
      <c r="AZ78" s="78" t="str">
        <f>REPLACE(INDEX(GroupVertices[Group],MATCH(Vertices[[#This Row],[Vertex]],GroupVertices[Vertex],0)),1,1,"")</f>
        <v>10</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321</v>
      </c>
      <c r="B79" s="65"/>
      <c r="C79" s="65" t="s">
        <v>64</v>
      </c>
      <c r="D79" s="66">
        <v>164.667045306504</v>
      </c>
      <c r="E79" s="68"/>
      <c r="F79" s="100" t="s">
        <v>2211</v>
      </c>
      <c r="G79" s="65"/>
      <c r="H79" s="69" t="s">
        <v>321</v>
      </c>
      <c r="I79" s="70"/>
      <c r="J79" s="70"/>
      <c r="K79" s="69" t="s">
        <v>2461</v>
      </c>
      <c r="L79" s="73">
        <v>1</v>
      </c>
      <c r="M79" s="74">
        <v>7712.029296875</v>
      </c>
      <c r="N79" s="74">
        <v>5299.47021484375</v>
      </c>
      <c r="O79" s="75"/>
      <c r="P79" s="76"/>
      <c r="Q79" s="76"/>
      <c r="R79" s="86"/>
      <c r="S79" s="48">
        <v>1</v>
      </c>
      <c r="T79" s="48">
        <v>0</v>
      </c>
      <c r="U79" s="49">
        <v>0</v>
      </c>
      <c r="V79" s="49">
        <v>0.002571</v>
      </c>
      <c r="W79" s="49">
        <v>0.00114</v>
      </c>
      <c r="X79" s="49">
        <v>0.492981</v>
      </c>
      <c r="Y79" s="49">
        <v>0</v>
      </c>
      <c r="Z79" s="49">
        <v>0</v>
      </c>
      <c r="AA79" s="71">
        <v>79</v>
      </c>
      <c r="AB79" s="71"/>
      <c r="AC79" s="72"/>
      <c r="AD79" s="78" t="s">
        <v>1692</v>
      </c>
      <c r="AE79" s="78">
        <v>1014</v>
      </c>
      <c r="AF79" s="78">
        <v>2785</v>
      </c>
      <c r="AG79" s="78">
        <v>916</v>
      </c>
      <c r="AH79" s="78">
        <v>346</v>
      </c>
      <c r="AI79" s="78"/>
      <c r="AJ79" s="78" t="s">
        <v>1821</v>
      </c>
      <c r="AK79" s="78" t="s">
        <v>1931</v>
      </c>
      <c r="AL79" s="83" t="s">
        <v>2005</v>
      </c>
      <c r="AM79" s="78"/>
      <c r="AN79" s="80">
        <v>40007.20861111111</v>
      </c>
      <c r="AO79" s="83" t="s">
        <v>2108</v>
      </c>
      <c r="AP79" s="78" t="b">
        <v>0</v>
      </c>
      <c r="AQ79" s="78" t="b">
        <v>0</v>
      </c>
      <c r="AR79" s="78" t="b">
        <v>0</v>
      </c>
      <c r="AS79" s="78" t="s">
        <v>1553</v>
      </c>
      <c r="AT79" s="78">
        <v>63</v>
      </c>
      <c r="AU79" s="83" t="s">
        <v>2166</v>
      </c>
      <c r="AV79" s="78" t="b">
        <v>0</v>
      </c>
      <c r="AW79" s="78" t="s">
        <v>2247</v>
      </c>
      <c r="AX79" s="83" t="s">
        <v>2324</v>
      </c>
      <c r="AY79" s="78" t="s">
        <v>65</v>
      </c>
      <c r="AZ79" s="78" t="str">
        <f>REPLACE(INDEX(GroupVertices[Group],MATCH(Vertices[[#This Row],[Vertex]],GroupVertices[Vertex],0)),1,1,"")</f>
        <v>10</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257</v>
      </c>
      <c r="B80" s="65"/>
      <c r="C80" s="65" t="s">
        <v>64</v>
      </c>
      <c r="D80" s="66">
        <v>163.8080364591309</v>
      </c>
      <c r="E80" s="68"/>
      <c r="F80" s="100" t="s">
        <v>2212</v>
      </c>
      <c r="G80" s="65"/>
      <c r="H80" s="69" t="s">
        <v>257</v>
      </c>
      <c r="I80" s="70"/>
      <c r="J80" s="70"/>
      <c r="K80" s="69" t="s">
        <v>2462</v>
      </c>
      <c r="L80" s="73">
        <v>1</v>
      </c>
      <c r="M80" s="74">
        <v>8707.7060546875</v>
      </c>
      <c r="N80" s="74">
        <v>9272.6025390625</v>
      </c>
      <c r="O80" s="75"/>
      <c r="P80" s="76"/>
      <c r="Q80" s="76"/>
      <c r="R80" s="86"/>
      <c r="S80" s="48">
        <v>1</v>
      </c>
      <c r="T80" s="48">
        <v>1</v>
      </c>
      <c r="U80" s="49">
        <v>0</v>
      </c>
      <c r="V80" s="49">
        <v>0</v>
      </c>
      <c r="W80" s="49">
        <v>0</v>
      </c>
      <c r="X80" s="49">
        <v>0.999996</v>
      </c>
      <c r="Y80" s="49">
        <v>0</v>
      </c>
      <c r="Z80" s="49" t="s">
        <v>3670</v>
      </c>
      <c r="AA80" s="71">
        <v>80</v>
      </c>
      <c r="AB80" s="71"/>
      <c r="AC80" s="72"/>
      <c r="AD80" s="78" t="s">
        <v>1693</v>
      </c>
      <c r="AE80" s="78">
        <v>14</v>
      </c>
      <c r="AF80" s="78">
        <v>1888</v>
      </c>
      <c r="AG80" s="78">
        <v>6173</v>
      </c>
      <c r="AH80" s="78">
        <v>288</v>
      </c>
      <c r="AI80" s="78"/>
      <c r="AJ80" s="78" t="s">
        <v>1822</v>
      </c>
      <c r="AK80" s="78" t="s">
        <v>1932</v>
      </c>
      <c r="AL80" s="83" t="s">
        <v>2006</v>
      </c>
      <c r="AM80" s="78"/>
      <c r="AN80" s="80">
        <v>41016.47090277778</v>
      </c>
      <c r="AO80" s="83" t="s">
        <v>2109</v>
      </c>
      <c r="AP80" s="78" t="b">
        <v>1</v>
      </c>
      <c r="AQ80" s="78" t="b">
        <v>0</v>
      </c>
      <c r="AR80" s="78" t="b">
        <v>0</v>
      </c>
      <c r="AS80" s="78" t="s">
        <v>1553</v>
      </c>
      <c r="AT80" s="78">
        <v>8</v>
      </c>
      <c r="AU80" s="83" t="s">
        <v>2166</v>
      </c>
      <c r="AV80" s="78" t="b">
        <v>0</v>
      </c>
      <c r="AW80" s="78" t="s">
        <v>2247</v>
      </c>
      <c r="AX80" s="83" t="s">
        <v>2325</v>
      </c>
      <c r="AY80" s="78" t="s">
        <v>66</v>
      </c>
      <c r="AZ80" s="78" t="str">
        <f>REPLACE(INDEX(GroupVertices[Group],MATCH(Vertices[[#This Row],[Vertex]],GroupVertices[Vertex],0)),1,1,"")</f>
        <v>5</v>
      </c>
      <c r="BA80" s="48" t="s">
        <v>611</v>
      </c>
      <c r="BB80" s="48" t="s">
        <v>611</v>
      </c>
      <c r="BC80" s="48" t="s">
        <v>2642</v>
      </c>
      <c r="BD80" s="48" t="s">
        <v>2642</v>
      </c>
      <c r="BE80" s="48" t="s">
        <v>727</v>
      </c>
      <c r="BF80" s="48" t="s">
        <v>727</v>
      </c>
      <c r="BG80" s="120" t="s">
        <v>3036</v>
      </c>
      <c r="BH80" s="120" t="s">
        <v>3036</v>
      </c>
      <c r="BI80" s="120" t="s">
        <v>3119</v>
      </c>
      <c r="BJ80" s="120" t="s">
        <v>3119</v>
      </c>
      <c r="BK80" s="120">
        <v>0</v>
      </c>
      <c r="BL80" s="123">
        <v>0</v>
      </c>
      <c r="BM80" s="120">
        <v>0</v>
      </c>
      <c r="BN80" s="123">
        <v>0</v>
      </c>
      <c r="BO80" s="120">
        <v>0</v>
      </c>
      <c r="BP80" s="123">
        <v>0</v>
      </c>
      <c r="BQ80" s="120">
        <v>18</v>
      </c>
      <c r="BR80" s="123">
        <v>100</v>
      </c>
      <c r="BS80" s="120">
        <v>18</v>
      </c>
      <c r="BT80" s="2"/>
      <c r="BU80" s="3"/>
      <c r="BV80" s="3"/>
      <c r="BW80" s="3"/>
      <c r="BX80" s="3"/>
    </row>
    <row r="81" spans="1:76" ht="15">
      <c r="A81" s="64" t="s">
        <v>258</v>
      </c>
      <c r="B81" s="65"/>
      <c r="C81" s="65" t="s">
        <v>64</v>
      </c>
      <c r="D81" s="66">
        <v>164.5492547956602</v>
      </c>
      <c r="E81" s="68"/>
      <c r="F81" s="100" t="s">
        <v>886</v>
      </c>
      <c r="G81" s="65"/>
      <c r="H81" s="69" t="s">
        <v>258</v>
      </c>
      <c r="I81" s="70"/>
      <c r="J81" s="70"/>
      <c r="K81" s="69" t="s">
        <v>2463</v>
      </c>
      <c r="L81" s="73">
        <v>1</v>
      </c>
      <c r="M81" s="74">
        <v>9438.626953125</v>
      </c>
      <c r="N81" s="74">
        <v>8525.6171875</v>
      </c>
      <c r="O81" s="75"/>
      <c r="P81" s="76"/>
      <c r="Q81" s="76"/>
      <c r="R81" s="86"/>
      <c r="S81" s="48">
        <v>1</v>
      </c>
      <c r="T81" s="48">
        <v>1</v>
      </c>
      <c r="U81" s="49">
        <v>0</v>
      </c>
      <c r="V81" s="49">
        <v>0</v>
      </c>
      <c r="W81" s="49">
        <v>0</v>
      </c>
      <c r="X81" s="49">
        <v>0.999996</v>
      </c>
      <c r="Y81" s="49">
        <v>0</v>
      </c>
      <c r="Z81" s="49" t="s">
        <v>3670</v>
      </c>
      <c r="AA81" s="71">
        <v>81</v>
      </c>
      <c r="AB81" s="71"/>
      <c r="AC81" s="72"/>
      <c r="AD81" s="78" t="s">
        <v>1694</v>
      </c>
      <c r="AE81" s="78">
        <v>3079</v>
      </c>
      <c r="AF81" s="78">
        <v>2662</v>
      </c>
      <c r="AG81" s="78">
        <v>80217</v>
      </c>
      <c r="AH81" s="78">
        <v>73149</v>
      </c>
      <c r="AI81" s="78"/>
      <c r="AJ81" s="78" t="s">
        <v>1823</v>
      </c>
      <c r="AK81" s="78" t="s">
        <v>1910</v>
      </c>
      <c r="AL81" s="83" t="s">
        <v>2007</v>
      </c>
      <c r="AM81" s="78"/>
      <c r="AN81" s="80">
        <v>39859.03549768519</v>
      </c>
      <c r="AO81" s="83" t="s">
        <v>2110</v>
      </c>
      <c r="AP81" s="78" t="b">
        <v>0</v>
      </c>
      <c r="AQ81" s="78" t="b">
        <v>0</v>
      </c>
      <c r="AR81" s="78" t="b">
        <v>1</v>
      </c>
      <c r="AS81" s="78" t="s">
        <v>1553</v>
      </c>
      <c r="AT81" s="78">
        <v>135</v>
      </c>
      <c r="AU81" s="83" t="s">
        <v>2166</v>
      </c>
      <c r="AV81" s="78" t="b">
        <v>0</v>
      </c>
      <c r="AW81" s="78" t="s">
        <v>2247</v>
      </c>
      <c r="AX81" s="83" t="s">
        <v>2326</v>
      </c>
      <c r="AY81" s="78" t="s">
        <v>66</v>
      </c>
      <c r="AZ81" s="78" t="str">
        <f>REPLACE(INDEX(GroupVertices[Group],MATCH(Vertices[[#This Row],[Vertex]],GroupVertices[Vertex],0)),1,1,"")</f>
        <v>5</v>
      </c>
      <c r="BA81" s="48"/>
      <c r="BB81" s="48"/>
      <c r="BC81" s="48"/>
      <c r="BD81" s="48"/>
      <c r="BE81" s="48" t="s">
        <v>728</v>
      </c>
      <c r="BF81" s="48" t="s">
        <v>728</v>
      </c>
      <c r="BG81" s="120" t="s">
        <v>3037</v>
      </c>
      <c r="BH81" s="120" t="s">
        <v>3079</v>
      </c>
      <c r="BI81" s="120" t="s">
        <v>3120</v>
      </c>
      <c r="BJ81" s="120" t="s">
        <v>3158</v>
      </c>
      <c r="BK81" s="120">
        <v>2</v>
      </c>
      <c r="BL81" s="123">
        <v>7.6923076923076925</v>
      </c>
      <c r="BM81" s="120">
        <v>0</v>
      </c>
      <c r="BN81" s="123">
        <v>0</v>
      </c>
      <c r="BO81" s="120">
        <v>0</v>
      </c>
      <c r="BP81" s="123">
        <v>0</v>
      </c>
      <c r="BQ81" s="120">
        <v>24</v>
      </c>
      <c r="BR81" s="123">
        <v>92.3076923076923</v>
      </c>
      <c r="BS81" s="120">
        <v>26</v>
      </c>
      <c r="BT81" s="2"/>
      <c r="BU81" s="3"/>
      <c r="BV81" s="3"/>
      <c r="BW81" s="3"/>
      <c r="BX81" s="3"/>
    </row>
    <row r="82" spans="1:76" ht="15">
      <c r="A82" s="64" t="s">
        <v>259</v>
      </c>
      <c r="B82" s="65"/>
      <c r="C82" s="65" t="s">
        <v>64</v>
      </c>
      <c r="D82" s="66">
        <v>168.62691329300094</v>
      </c>
      <c r="E82" s="68"/>
      <c r="F82" s="100" t="s">
        <v>887</v>
      </c>
      <c r="G82" s="65"/>
      <c r="H82" s="69" t="s">
        <v>259</v>
      </c>
      <c r="I82" s="70"/>
      <c r="J82" s="70"/>
      <c r="K82" s="69" t="s">
        <v>2464</v>
      </c>
      <c r="L82" s="73">
        <v>1</v>
      </c>
      <c r="M82" s="74">
        <v>6796.62744140625</v>
      </c>
      <c r="N82" s="74">
        <v>352.9058837890625</v>
      </c>
      <c r="O82" s="75"/>
      <c r="P82" s="76"/>
      <c r="Q82" s="76"/>
      <c r="R82" s="86"/>
      <c r="S82" s="48">
        <v>0</v>
      </c>
      <c r="T82" s="48">
        <v>1</v>
      </c>
      <c r="U82" s="49">
        <v>0</v>
      </c>
      <c r="V82" s="49">
        <v>0.142857</v>
      </c>
      <c r="W82" s="49">
        <v>0</v>
      </c>
      <c r="X82" s="49">
        <v>0.560269</v>
      </c>
      <c r="Y82" s="49">
        <v>0</v>
      </c>
      <c r="Z82" s="49">
        <v>0</v>
      </c>
      <c r="AA82" s="71">
        <v>82</v>
      </c>
      <c r="AB82" s="71"/>
      <c r="AC82" s="72"/>
      <c r="AD82" s="78" t="s">
        <v>1695</v>
      </c>
      <c r="AE82" s="78">
        <v>5729</v>
      </c>
      <c r="AF82" s="78">
        <v>6920</v>
      </c>
      <c r="AG82" s="78">
        <v>73452</v>
      </c>
      <c r="AH82" s="78">
        <v>8011</v>
      </c>
      <c r="AI82" s="78"/>
      <c r="AJ82" s="78" t="s">
        <v>1824</v>
      </c>
      <c r="AK82" s="78"/>
      <c r="AL82" s="83" t="s">
        <v>2008</v>
      </c>
      <c r="AM82" s="78"/>
      <c r="AN82" s="80">
        <v>40216.17890046296</v>
      </c>
      <c r="AO82" s="83" t="s">
        <v>2111</v>
      </c>
      <c r="AP82" s="78" t="b">
        <v>0</v>
      </c>
      <c r="AQ82" s="78" t="b">
        <v>0</v>
      </c>
      <c r="AR82" s="78" t="b">
        <v>0</v>
      </c>
      <c r="AS82" s="78" t="s">
        <v>1553</v>
      </c>
      <c r="AT82" s="78">
        <v>1495</v>
      </c>
      <c r="AU82" s="83" t="s">
        <v>2166</v>
      </c>
      <c r="AV82" s="78" t="b">
        <v>0</v>
      </c>
      <c r="AW82" s="78" t="s">
        <v>2247</v>
      </c>
      <c r="AX82" s="83" t="s">
        <v>2327</v>
      </c>
      <c r="AY82" s="78" t="s">
        <v>66</v>
      </c>
      <c r="AZ82" s="78" t="str">
        <f>REPLACE(INDEX(GroupVertices[Group],MATCH(Vertices[[#This Row],[Vertex]],GroupVertices[Vertex],0)),1,1,"")</f>
        <v>6</v>
      </c>
      <c r="BA82" s="48" t="s">
        <v>2977</v>
      </c>
      <c r="BB82" s="48" t="s">
        <v>2977</v>
      </c>
      <c r="BC82" s="48" t="s">
        <v>683</v>
      </c>
      <c r="BD82" s="48" t="s">
        <v>683</v>
      </c>
      <c r="BE82" s="48" t="s">
        <v>2994</v>
      </c>
      <c r="BF82" s="48" t="s">
        <v>3003</v>
      </c>
      <c r="BG82" s="120" t="s">
        <v>3038</v>
      </c>
      <c r="BH82" s="120" t="s">
        <v>3080</v>
      </c>
      <c r="BI82" s="120" t="s">
        <v>3121</v>
      </c>
      <c r="BJ82" s="120" t="s">
        <v>3159</v>
      </c>
      <c r="BK82" s="120">
        <v>10</v>
      </c>
      <c r="BL82" s="123">
        <v>2.8735632183908044</v>
      </c>
      <c r="BM82" s="120">
        <v>0</v>
      </c>
      <c r="BN82" s="123">
        <v>0</v>
      </c>
      <c r="BO82" s="120">
        <v>0</v>
      </c>
      <c r="BP82" s="123">
        <v>0</v>
      </c>
      <c r="BQ82" s="120">
        <v>338</v>
      </c>
      <c r="BR82" s="123">
        <v>97.1264367816092</v>
      </c>
      <c r="BS82" s="120">
        <v>348</v>
      </c>
      <c r="BT82" s="2"/>
      <c r="BU82" s="3"/>
      <c r="BV82" s="3"/>
      <c r="BW82" s="3"/>
      <c r="BX82" s="3"/>
    </row>
    <row r="83" spans="1:76" ht="15">
      <c r="A83" s="64" t="s">
        <v>260</v>
      </c>
      <c r="B83" s="65"/>
      <c r="C83" s="65" t="s">
        <v>64</v>
      </c>
      <c r="D83" s="66">
        <v>162.92700174387645</v>
      </c>
      <c r="E83" s="68"/>
      <c r="F83" s="100" t="s">
        <v>2213</v>
      </c>
      <c r="G83" s="65"/>
      <c r="H83" s="69" t="s">
        <v>260</v>
      </c>
      <c r="I83" s="70"/>
      <c r="J83" s="70"/>
      <c r="K83" s="69" t="s">
        <v>2465</v>
      </c>
      <c r="L83" s="73">
        <v>1</v>
      </c>
      <c r="M83" s="74">
        <v>6081.26318359375</v>
      </c>
      <c r="N83" s="74">
        <v>8298.1708984375</v>
      </c>
      <c r="O83" s="75"/>
      <c r="P83" s="76"/>
      <c r="Q83" s="76"/>
      <c r="R83" s="86"/>
      <c r="S83" s="48">
        <v>0</v>
      </c>
      <c r="T83" s="48">
        <v>1</v>
      </c>
      <c r="U83" s="49">
        <v>0</v>
      </c>
      <c r="V83" s="49">
        <v>0.001866</v>
      </c>
      <c r="W83" s="49">
        <v>1.9E-05</v>
      </c>
      <c r="X83" s="49">
        <v>0.521509</v>
      </c>
      <c r="Y83" s="49">
        <v>0</v>
      </c>
      <c r="Z83" s="49">
        <v>0</v>
      </c>
      <c r="AA83" s="71">
        <v>83</v>
      </c>
      <c r="AB83" s="71"/>
      <c r="AC83" s="72"/>
      <c r="AD83" s="78" t="s">
        <v>1696</v>
      </c>
      <c r="AE83" s="78">
        <v>1881</v>
      </c>
      <c r="AF83" s="78">
        <v>968</v>
      </c>
      <c r="AG83" s="78">
        <v>19171</v>
      </c>
      <c r="AH83" s="78">
        <v>3621</v>
      </c>
      <c r="AI83" s="78"/>
      <c r="AJ83" s="78" t="s">
        <v>1825</v>
      </c>
      <c r="AK83" s="78" t="s">
        <v>1933</v>
      </c>
      <c r="AL83" s="83" t="s">
        <v>2009</v>
      </c>
      <c r="AM83" s="78"/>
      <c r="AN83" s="80">
        <v>40069.53011574074</v>
      </c>
      <c r="AO83" s="83" t="s">
        <v>2112</v>
      </c>
      <c r="AP83" s="78" t="b">
        <v>0</v>
      </c>
      <c r="AQ83" s="78" t="b">
        <v>0</v>
      </c>
      <c r="AR83" s="78" t="b">
        <v>0</v>
      </c>
      <c r="AS83" s="78" t="s">
        <v>1553</v>
      </c>
      <c r="AT83" s="78">
        <v>143</v>
      </c>
      <c r="AU83" s="83" t="s">
        <v>2174</v>
      </c>
      <c r="AV83" s="78" t="b">
        <v>0</v>
      </c>
      <c r="AW83" s="78" t="s">
        <v>2247</v>
      </c>
      <c r="AX83" s="83" t="s">
        <v>2328</v>
      </c>
      <c r="AY83" s="78" t="s">
        <v>66</v>
      </c>
      <c r="AZ83" s="78" t="str">
        <f>REPLACE(INDEX(GroupVertices[Group],MATCH(Vertices[[#This Row],[Vertex]],GroupVertices[Vertex],0)),1,1,"")</f>
        <v>2</v>
      </c>
      <c r="BA83" s="48"/>
      <c r="BB83" s="48"/>
      <c r="BC83" s="48"/>
      <c r="BD83" s="48"/>
      <c r="BE83" s="48"/>
      <c r="BF83" s="48"/>
      <c r="BG83" s="120" t="s">
        <v>3039</v>
      </c>
      <c r="BH83" s="120" t="s">
        <v>3039</v>
      </c>
      <c r="BI83" s="120" t="s">
        <v>3122</v>
      </c>
      <c r="BJ83" s="120" t="s">
        <v>3122</v>
      </c>
      <c r="BK83" s="120">
        <v>0</v>
      </c>
      <c r="BL83" s="123">
        <v>0</v>
      </c>
      <c r="BM83" s="120">
        <v>1</v>
      </c>
      <c r="BN83" s="123">
        <v>5.882352941176471</v>
      </c>
      <c r="BO83" s="120">
        <v>0</v>
      </c>
      <c r="BP83" s="123">
        <v>0</v>
      </c>
      <c r="BQ83" s="120">
        <v>16</v>
      </c>
      <c r="BR83" s="123">
        <v>94.11764705882354</v>
      </c>
      <c r="BS83" s="120">
        <v>17</v>
      </c>
      <c r="BT83" s="2"/>
      <c r="BU83" s="3"/>
      <c r="BV83" s="3"/>
      <c r="BW83" s="3"/>
      <c r="BX83" s="3"/>
    </row>
    <row r="84" spans="1:76" ht="15">
      <c r="A84" s="64" t="s">
        <v>263</v>
      </c>
      <c r="B84" s="65"/>
      <c r="C84" s="65" t="s">
        <v>64</v>
      </c>
      <c r="D84" s="66">
        <v>162.00861881786662</v>
      </c>
      <c r="E84" s="68"/>
      <c r="F84" s="100" t="s">
        <v>890</v>
      </c>
      <c r="G84" s="65"/>
      <c r="H84" s="69" t="s">
        <v>263</v>
      </c>
      <c r="I84" s="70"/>
      <c r="J84" s="70"/>
      <c r="K84" s="69" t="s">
        <v>2466</v>
      </c>
      <c r="L84" s="73">
        <v>99.21623694902992</v>
      </c>
      <c r="M84" s="74">
        <v>7374.18115234375</v>
      </c>
      <c r="N84" s="74">
        <v>3342.764892578125</v>
      </c>
      <c r="O84" s="75"/>
      <c r="P84" s="76"/>
      <c r="Q84" s="76"/>
      <c r="R84" s="86"/>
      <c r="S84" s="48">
        <v>2</v>
      </c>
      <c r="T84" s="48">
        <v>3</v>
      </c>
      <c r="U84" s="49">
        <v>111</v>
      </c>
      <c r="V84" s="49">
        <v>0.003597</v>
      </c>
      <c r="W84" s="49">
        <v>0.011288</v>
      </c>
      <c r="X84" s="49">
        <v>1.043915</v>
      </c>
      <c r="Y84" s="49">
        <v>0.3333333333333333</v>
      </c>
      <c r="Z84" s="49">
        <v>0.6666666666666666</v>
      </c>
      <c r="AA84" s="71">
        <v>84</v>
      </c>
      <c r="AB84" s="71"/>
      <c r="AC84" s="72"/>
      <c r="AD84" s="78" t="s">
        <v>1697</v>
      </c>
      <c r="AE84" s="78">
        <v>70</v>
      </c>
      <c r="AF84" s="78">
        <v>9</v>
      </c>
      <c r="AG84" s="78">
        <v>37</v>
      </c>
      <c r="AH84" s="78">
        <v>27</v>
      </c>
      <c r="AI84" s="78"/>
      <c r="AJ84" s="78" t="s">
        <v>1826</v>
      </c>
      <c r="AK84" s="78" t="s">
        <v>1934</v>
      </c>
      <c r="AL84" s="78"/>
      <c r="AM84" s="78"/>
      <c r="AN84" s="80">
        <v>43219.13175925926</v>
      </c>
      <c r="AO84" s="83" t="s">
        <v>2113</v>
      </c>
      <c r="AP84" s="78" t="b">
        <v>1</v>
      </c>
      <c r="AQ84" s="78" t="b">
        <v>0</v>
      </c>
      <c r="AR84" s="78" t="b">
        <v>0</v>
      </c>
      <c r="AS84" s="78" t="s">
        <v>1553</v>
      </c>
      <c r="AT84" s="78">
        <v>0</v>
      </c>
      <c r="AU84" s="78"/>
      <c r="AV84" s="78" t="b">
        <v>0</v>
      </c>
      <c r="AW84" s="78" t="s">
        <v>2247</v>
      </c>
      <c r="AX84" s="83" t="s">
        <v>2329</v>
      </c>
      <c r="AY84" s="78" t="s">
        <v>66</v>
      </c>
      <c r="AZ84" s="78" t="str">
        <f>REPLACE(INDEX(GroupVertices[Group],MATCH(Vertices[[#This Row],[Vertex]],GroupVertices[Vertex],0)),1,1,"")</f>
        <v>9</v>
      </c>
      <c r="BA84" s="48"/>
      <c r="BB84" s="48"/>
      <c r="BC84" s="48"/>
      <c r="BD84" s="48"/>
      <c r="BE84" s="48"/>
      <c r="BF84" s="48"/>
      <c r="BG84" s="120" t="s">
        <v>3040</v>
      </c>
      <c r="BH84" s="120" t="s">
        <v>3040</v>
      </c>
      <c r="BI84" s="120" t="s">
        <v>3123</v>
      </c>
      <c r="BJ84" s="120" t="s">
        <v>3123</v>
      </c>
      <c r="BK84" s="120">
        <v>1</v>
      </c>
      <c r="BL84" s="123">
        <v>5.882352941176471</v>
      </c>
      <c r="BM84" s="120">
        <v>0</v>
      </c>
      <c r="BN84" s="123">
        <v>0</v>
      </c>
      <c r="BO84" s="120">
        <v>0</v>
      </c>
      <c r="BP84" s="123">
        <v>0</v>
      </c>
      <c r="BQ84" s="120">
        <v>16</v>
      </c>
      <c r="BR84" s="123">
        <v>94.11764705882354</v>
      </c>
      <c r="BS84" s="120">
        <v>17</v>
      </c>
      <c r="BT84" s="2"/>
      <c r="BU84" s="3"/>
      <c r="BV84" s="3"/>
      <c r="BW84" s="3"/>
      <c r="BX84" s="3"/>
    </row>
    <row r="85" spans="1:76" ht="15">
      <c r="A85" s="64" t="s">
        <v>322</v>
      </c>
      <c r="B85" s="65"/>
      <c r="C85" s="65" t="s">
        <v>64</v>
      </c>
      <c r="D85" s="66">
        <v>162.59757137208564</v>
      </c>
      <c r="E85" s="68"/>
      <c r="F85" s="100" t="s">
        <v>2214</v>
      </c>
      <c r="G85" s="65"/>
      <c r="H85" s="69" t="s">
        <v>322</v>
      </c>
      <c r="I85" s="70"/>
      <c r="J85" s="70"/>
      <c r="K85" s="69" t="s">
        <v>2467</v>
      </c>
      <c r="L85" s="73">
        <v>1</v>
      </c>
      <c r="M85" s="74">
        <v>8049.876953125</v>
      </c>
      <c r="N85" s="74">
        <v>3940.782470703125</v>
      </c>
      <c r="O85" s="75"/>
      <c r="P85" s="76"/>
      <c r="Q85" s="76"/>
      <c r="R85" s="86"/>
      <c r="S85" s="48">
        <v>2</v>
      </c>
      <c r="T85" s="48">
        <v>0</v>
      </c>
      <c r="U85" s="49">
        <v>0</v>
      </c>
      <c r="V85" s="49">
        <v>0.002571</v>
      </c>
      <c r="W85" s="49">
        <v>0.00228</v>
      </c>
      <c r="X85" s="49">
        <v>0.741551</v>
      </c>
      <c r="Y85" s="49">
        <v>1</v>
      </c>
      <c r="Z85" s="49">
        <v>0</v>
      </c>
      <c r="AA85" s="71">
        <v>85</v>
      </c>
      <c r="AB85" s="71"/>
      <c r="AC85" s="72"/>
      <c r="AD85" s="78" t="s">
        <v>1698</v>
      </c>
      <c r="AE85" s="78">
        <v>405</v>
      </c>
      <c r="AF85" s="78">
        <v>624</v>
      </c>
      <c r="AG85" s="78">
        <v>1306</v>
      </c>
      <c r="AH85" s="78">
        <v>49</v>
      </c>
      <c r="AI85" s="78"/>
      <c r="AJ85" s="78" t="s">
        <v>1827</v>
      </c>
      <c r="AK85" s="78" t="s">
        <v>1935</v>
      </c>
      <c r="AL85" s="83" t="s">
        <v>2010</v>
      </c>
      <c r="AM85" s="78"/>
      <c r="AN85" s="80">
        <v>39967.51412037037</v>
      </c>
      <c r="AO85" s="83" t="s">
        <v>2114</v>
      </c>
      <c r="AP85" s="78" t="b">
        <v>0</v>
      </c>
      <c r="AQ85" s="78" t="b">
        <v>0</v>
      </c>
      <c r="AR85" s="78" t="b">
        <v>0</v>
      </c>
      <c r="AS85" s="78" t="s">
        <v>1553</v>
      </c>
      <c r="AT85" s="78">
        <v>41</v>
      </c>
      <c r="AU85" s="83" t="s">
        <v>2166</v>
      </c>
      <c r="AV85" s="78" t="b">
        <v>0</v>
      </c>
      <c r="AW85" s="78" t="s">
        <v>2247</v>
      </c>
      <c r="AX85" s="83" t="s">
        <v>2330</v>
      </c>
      <c r="AY85" s="78" t="s">
        <v>65</v>
      </c>
      <c r="AZ85" s="78" t="str">
        <f>REPLACE(INDEX(GroupVertices[Group],MATCH(Vertices[[#This Row],[Vertex]],GroupVertices[Vertex],0)),1,1,"")</f>
        <v>9</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264</v>
      </c>
      <c r="B86" s="65"/>
      <c r="C86" s="65" t="s">
        <v>64</v>
      </c>
      <c r="D86" s="66">
        <v>162.56309610061916</v>
      </c>
      <c r="E86" s="68"/>
      <c r="F86" s="100" t="s">
        <v>891</v>
      </c>
      <c r="G86" s="65"/>
      <c r="H86" s="69" t="s">
        <v>264</v>
      </c>
      <c r="I86" s="70"/>
      <c r="J86" s="70"/>
      <c r="K86" s="69" t="s">
        <v>2468</v>
      </c>
      <c r="L86" s="73">
        <v>99.21623694902992</v>
      </c>
      <c r="M86" s="74">
        <v>7888.9921875</v>
      </c>
      <c r="N86" s="74">
        <v>1929.2188720703125</v>
      </c>
      <c r="O86" s="75"/>
      <c r="P86" s="76"/>
      <c r="Q86" s="76"/>
      <c r="R86" s="86"/>
      <c r="S86" s="48">
        <v>1</v>
      </c>
      <c r="T86" s="48">
        <v>3</v>
      </c>
      <c r="U86" s="49">
        <v>111</v>
      </c>
      <c r="V86" s="49">
        <v>0.003597</v>
      </c>
      <c r="W86" s="49">
        <v>0.011288</v>
      </c>
      <c r="X86" s="49">
        <v>1.043915</v>
      </c>
      <c r="Y86" s="49">
        <v>0.5</v>
      </c>
      <c r="Z86" s="49">
        <v>0.3333333333333333</v>
      </c>
      <c r="AA86" s="71">
        <v>86</v>
      </c>
      <c r="AB86" s="71"/>
      <c r="AC86" s="72"/>
      <c r="AD86" s="78" t="s">
        <v>1699</v>
      </c>
      <c r="AE86" s="78">
        <v>47</v>
      </c>
      <c r="AF86" s="78">
        <v>588</v>
      </c>
      <c r="AG86" s="78">
        <v>2388</v>
      </c>
      <c r="AH86" s="78">
        <v>6</v>
      </c>
      <c r="AI86" s="78"/>
      <c r="AJ86" s="78" t="s">
        <v>1828</v>
      </c>
      <c r="AK86" s="78" t="s">
        <v>1936</v>
      </c>
      <c r="AL86" s="83" t="s">
        <v>2011</v>
      </c>
      <c r="AM86" s="78"/>
      <c r="AN86" s="80">
        <v>40389.481782407405</v>
      </c>
      <c r="AO86" s="83" t="s">
        <v>2115</v>
      </c>
      <c r="AP86" s="78" t="b">
        <v>0</v>
      </c>
      <c r="AQ86" s="78" t="b">
        <v>0</v>
      </c>
      <c r="AR86" s="78" t="b">
        <v>0</v>
      </c>
      <c r="AS86" s="78" t="s">
        <v>1553</v>
      </c>
      <c r="AT86" s="78">
        <v>15</v>
      </c>
      <c r="AU86" s="83" t="s">
        <v>2166</v>
      </c>
      <c r="AV86" s="78" t="b">
        <v>0</v>
      </c>
      <c r="AW86" s="78" t="s">
        <v>2247</v>
      </c>
      <c r="AX86" s="83" t="s">
        <v>2331</v>
      </c>
      <c r="AY86" s="78" t="s">
        <v>66</v>
      </c>
      <c r="AZ86" s="78" t="str">
        <f>REPLACE(INDEX(GroupVertices[Group],MATCH(Vertices[[#This Row],[Vertex]],GroupVertices[Vertex],0)),1,1,"")</f>
        <v>9</v>
      </c>
      <c r="BA86" s="48" t="s">
        <v>628</v>
      </c>
      <c r="BB86" s="48" t="s">
        <v>628</v>
      </c>
      <c r="BC86" s="48" t="s">
        <v>693</v>
      </c>
      <c r="BD86" s="48" t="s">
        <v>693</v>
      </c>
      <c r="BE86" s="48"/>
      <c r="BF86" s="48"/>
      <c r="BG86" s="120" t="s">
        <v>3041</v>
      </c>
      <c r="BH86" s="120" t="s">
        <v>3041</v>
      </c>
      <c r="BI86" s="120" t="s">
        <v>3124</v>
      </c>
      <c r="BJ86" s="120" t="s">
        <v>3124</v>
      </c>
      <c r="BK86" s="120">
        <v>1</v>
      </c>
      <c r="BL86" s="123">
        <v>3.5714285714285716</v>
      </c>
      <c r="BM86" s="120">
        <v>0</v>
      </c>
      <c r="BN86" s="123">
        <v>0</v>
      </c>
      <c r="BO86" s="120">
        <v>0</v>
      </c>
      <c r="BP86" s="123">
        <v>0</v>
      </c>
      <c r="BQ86" s="120">
        <v>27</v>
      </c>
      <c r="BR86" s="123">
        <v>96.42857142857143</v>
      </c>
      <c r="BS86" s="120">
        <v>28</v>
      </c>
      <c r="BT86" s="2"/>
      <c r="BU86" s="3"/>
      <c r="BV86" s="3"/>
      <c r="BW86" s="3"/>
      <c r="BX86" s="3"/>
    </row>
    <row r="87" spans="1:76" ht="15">
      <c r="A87" s="64" t="s">
        <v>323</v>
      </c>
      <c r="B87" s="65"/>
      <c r="C87" s="65" t="s">
        <v>64</v>
      </c>
      <c r="D87" s="66">
        <v>1000</v>
      </c>
      <c r="E87" s="68"/>
      <c r="F87" s="100" t="s">
        <v>2215</v>
      </c>
      <c r="G87" s="65"/>
      <c r="H87" s="69" t="s">
        <v>323</v>
      </c>
      <c r="I87" s="70"/>
      <c r="J87" s="70"/>
      <c r="K87" s="69" t="s">
        <v>2469</v>
      </c>
      <c r="L87" s="73">
        <v>1</v>
      </c>
      <c r="M87" s="74">
        <v>9462.9912109375</v>
      </c>
      <c r="N87" s="74">
        <v>5299.47021484375</v>
      </c>
      <c r="O87" s="75"/>
      <c r="P87" s="76"/>
      <c r="Q87" s="76"/>
      <c r="R87" s="86"/>
      <c r="S87" s="48">
        <v>1</v>
      </c>
      <c r="T87" s="48">
        <v>0</v>
      </c>
      <c r="U87" s="49">
        <v>0</v>
      </c>
      <c r="V87" s="49">
        <v>0.333333</v>
      </c>
      <c r="W87" s="49">
        <v>0</v>
      </c>
      <c r="X87" s="49">
        <v>0.638296</v>
      </c>
      <c r="Y87" s="49">
        <v>0</v>
      </c>
      <c r="Z87" s="49">
        <v>0</v>
      </c>
      <c r="AA87" s="71">
        <v>87</v>
      </c>
      <c r="AB87" s="71"/>
      <c r="AC87" s="72"/>
      <c r="AD87" s="78" t="s">
        <v>1700</v>
      </c>
      <c r="AE87" s="78">
        <v>95</v>
      </c>
      <c r="AF87" s="78">
        <v>4559105</v>
      </c>
      <c r="AG87" s="78">
        <v>1138</v>
      </c>
      <c r="AH87" s="78">
        <v>2014</v>
      </c>
      <c r="AI87" s="78"/>
      <c r="AJ87" s="78" t="s">
        <v>1829</v>
      </c>
      <c r="AK87" s="78"/>
      <c r="AL87" s="83" t="s">
        <v>2012</v>
      </c>
      <c r="AM87" s="78"/>
      <c r="AN87" s="80">
        <v>40483.51268518518</v>
      </c>
      <c r="AO87" s="83" t="s">
        <v>2116</v>
      </c>
      <c r="AP87" s="78" t="b">
        <v>0</v>
      </c>
      <c r="AQ87" s="78" t="b">
        <v>0</v>
      </c>
      <c r="AR87" s="78" t="b">
        <v>1</v>
      </c>
      <c r="AS87" s="78" t="s">
        <v>1553</v>
      </c>
      <c r="AT87" s="78">
        <v>2148</v>
      </c>
      <c r="AU87" s="83" t="s">
        <v>2166</v>
      </c>
      <c r="AV87" s="78" t="b">
        <v>1</v>
      </c>
      <c r="AW87" s="78" t="s">
        <v>2247</v>
      </c>
      <c r="AX87" s="83" t="s">
        <v>2332</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266</v>
      </c>
      <c r="B88" s="65"/>
      <c r="C88" s="65" t="s">
        <v>64</v>
      </c>
      <c r="D88" s="66">
        <v>162.14651990373252</v>
      </c>
      <c r="E88" s="68"/>
      <c r="F88" s="100" t="s">
        <v>892</v>
      </c>
      <c r="G88" s="65"/>
      <c r="H88" s="69" t="s">
        <v>266</v>
      </c>
      <c r="I88" s="70"/>
      <c r="J88" s="70"/>
      <c r="K88" s="69" t="s">
        <v>2470</v>
      </c>
      <c r="L88" s="73">
        <v>89.18815299091948</v>
      </c>
      <c r="M88" s="74">
        <v>8147.33349609375</v>
      </c>
      <c r="N88" s="74">
        <v>9077.7255859375</v>
      </c>
      <c r="O88" s="75"/>
      <c r="P88" s="76"/>
      <c r="Q88" s="76"/>
      <c r="R88" s="86"/>
      <c r="S88" s="48">
        <v>0</v>
      </c>
      <c r="T88" s="48">
        <v>3</v>
      </c>
      <c r="U88" s="49">
        <v>99.666667</v>
      </c>
      <c r="V88" s="49">
        <v>0.003597</v>
      </c>
      <c r="W88" s="49">
        <v>0.011441</v>
      </c>
      <c r="X88" s="49">
        <v>1.027898</v>
      </c>
      <c r="Y88" s="49">
        <v>0.3333333333333333</v>
      </c>
      <c r="Z88" s="49">
        <v>0</v>
      </c>
      <c r="AA88" s="71">
        <v>88</v>
      </c>
      <c r="AB88" s="71"/>
      <c r="AC88" s="72"/>
      <c r="AD88" s="78" t="s">
        <v>1701</v>
      </c>
      <c r="AE88" s="78">
        <v>346</v>
      </c>
      <c r="AF88" s="78">
        <v>153</v>
      </c>
      <c r="AG88" s="78">
        <v>648</v>
      </c>
      <c r="AH88" s="78">
        <v>1272</v>
      </c>
      <c r="AI88" s="78"/>
      <c r="AJ88" s="78" t="s">
        <v>1830</v>
      </c>
      <c r="AK88" s="78"/>
      <c r="AL88" s="78"/>
      <c r="AM88" s="78"/>
      <c r="AN88" s="80">
        <v>43314.83280092593</v>
      </c>
      <c r="AO88" s="83" t="s">
        <v>2117</v>
      </c>
      <c r="AP88" s="78" t="b">
        <v>1</v>
      </c>
      <c r="AQ88" s="78" t="b">
        <v>0</v>
      </c>
      <c r="AR88" s="78" t="b">
        <v>0</v>
      </c>
      <c r="AS88" s="78" t="s">
        <v>1553</v>
      </c>
      <c r="AT88" s="78">
        <v>0</v>
      </c>
      <c r="AU88" s="78"/>
      <c r="AV88" s="78" t="b">
        <v>0</v>
      </c>
      <c r="AW88" s="78" t="s">
        <v>2247</v>
      </c>
      <c r="AX88" s="83" t="s">
        <v>2333</v>
      </c>
      <c r="AY88" s="78" t="s">
        <v>66</v>
      </c>
      <c r="AZ88" s="78" t="str">
        <f>REPLACE(INDEX(GroupVertices[Group],MATCH(Vertices[[#This Row],[Vertex]],GroupVertices[Vertex],0)),1,1,"")</f>
        <v>4</v>
      </c>
      <c r="BA88" s="48"/>
      <c r="BB88" s="48"/>
      <c r="BC88" s="48"/>
      <c r="BD88" s="48"/>
      <c r="BE88" s="48" t="s">
        <v>747</v>
      </c>
      <c r="BF88" s="48" t="s">
        <v>747</v>
      </c>
      <c r="BG88" s="120" t="s">
        <v>3042</v>
      </c>
      <c r="BH88" s="120" t="s">
        <v>3042</v>
      </c>
      <c r="BI88" s="120" t="s">
        <v>3125</v>
      </c>
      <c r="BJ88" s="120" t="s">
        <v>3125</v>
      </c>
      <c r="BK88" s="120">
        <v>0</v>
      </c>
      <c r="BL88" s="123">
        <v>0</v>
      </c>
      <c r="BM88" s="120">
        <v>0</v>
      </c>
      <c r="BN88" s="123">
        <v>0</v>
      </c>
      <c r="BO88" s="120">
        <v>0</v>
      </c>
      <c r="BP88" s="123">
        <v>0</v>
      </c>
      <c r="BQ88" s="120">
        <v>19</v>
      </c>
      <c r="BR88" s="123">
        <v>100</v>
      </c>
      <c r="BS88" s="120">
        <v>19</v>
      </c>
      <c r="BT88" s="2"/>
      <c r="BU88" s="3"/>
      <c r="BV88" s="3"/>
      <c r="BW88" s="3"/>
      <c r="BX88" s="3"/>
    </row>
    <row r="89" spans="1:76" ht="15">
      <c r="A89" s="64" t="s">
        <v>324</v>
      </c>
      <c r="B89" s="65"/>
      <c r="C89" s="65" t="s">
        <v>64</v>
      </c>
      <c r="D89" s="66">
        <v>171.15318457435015</v>
      </c>
      <c r="E89" s="68"/>
      <c r="F89" s="100" t="s">
        <v>2216</v>
      </c>
      <c r="G89" s="65"/>
      <c r="H89" s="69" t="s">
        <v>324</v>
      </c>
      <c r="I89" s="70"/>
      <c r="J89" s="70"/>
      <c r="K89" s="69" t="s">
        <v>2471</v>
      </c>
      <c r="L89" s="73">
        <v>1</v>
      </c>
      <c r="M89" s="74">
        <v>7846.24951171875</v>
      </c>
      <c r="N89" s="74">
        <v>9646.09375</v>
      </c>
      <c r="O89" s="75"/>
      <c r="P89" s="76"/>
      <c r="Q89" s="76"/>
      <c r="R89" s="86"/>
      <c r="S89" s="48">
        <v>2</v>
      </c>
      <c r="T89" s="48">
        <v>0</v>
      </c>
      <c r="U89" s="49">
        <v>0</v>
      </c>
      <c r="V89" s="49">
        <v>0.002604</v>
      </c>
      <c r="W89" s="49">
        <v>0.002434</v>
      </c>
      <c r="X89" s="49">
        <v>0.727127</v>
      </c>
      <c r="Y89" s="49">
        <v>0.5</v>
      </c>
      <c r="Z89" s="49">
        <v>0</v>
      </c>
      <c r="AA89" s="71">
        <v>89</v>
      </c>
      <c r="AB89" s="71"/>
      <c r="AC89" s="72"/>
      <c r="AD89" s="78" t="s">
        <v>1702</v>
      </c>
      <c r="AE89" s="78">
        <v>2489</v>
      </c>
      <c r="AF89" s="78">
        <v>9558</v>
      </c>
      <c r="AG89" s="78">
        <v>103158</v>
      </c>
      <c r="AH89" s="78">
        <v>2720</v>
      </c>
      <c r="AI89" s="78"/>
      <c r="AJ89" s="78" t="s">
        <v>1831</v>
      </c>
      <c r="AK89" s="78" t="s">
        <v>1937</v>
      </c>
      <c r="AL89" s="83" t="s">
        <v>2013</v>
      </c>
      <c r="AM89" s="78"/>
      <c r="AN89" s="80">
        <v>39786.26063657407</v>
      </c>
      <c r="AO89" s="83" t="s">
        <v>2118</v>
      </c>
      <c r="AP89" s="78" t="b">
        <v>0</v>
      </c>
      <c r="AQ89" s="78" t="b">
        <v>0</v>
      </c>
      <c r="AR89" s="78" t="b">
        <v>0</v>
      </c>
      <c r="AS89" s="78" t="s">
        <v>1553</v>
      </c>
      <c r="AT89" s="78">
        <v>376</v>
      </c>
      <c r="AU89" s="83" t="s">
        <v>2176</v>
      </c>
      <c r="AV89" s="78" t="b">
        <v>0</v>
      </c>
      <c r="AW89" s="78" t="s">
        <v>2247</v>
      </c>
      <c r="AX89" s="83" t="s">
        <v>2334</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296</v>
      </c>
      <c r="B90" s="65"/>
      <c r="C90" s="65" t="s">
        <v>64</v>
      </c>
      <c r="D90" s="66">
        <v>167.83781263499043</v>
      </c>
      <c r="E90" s="68"/>
      <c r="F90" s="100" t="s">
        <v>914</v>
      </c>
      <c r="G90" s="65"/>
      <c r="H90" s="69" t="s">
        <v>296</v>
      </c>
      <c r="I90" s="70"/>
      <c r="J90" s="70"/>
      <c r="K90" s="69" t="s">
        <v>2472</v>
      </c>
      <c r="L90" s="73">
        <v>113.66847572466423</v>
      </c>
      <c r="M90" s="74">
        <v>7695.75244140625</v>
      </c>
      <c r="N90" s="74">
        <v>8694.7705078125</v>
      </c>
      <c r="O90" s="75"/>
      <c r="P90" s="76"/>
      <c r="Q90" s="76"/>
      <c r="R90" s="86"/>
      <c r="S90" s="48">
        <v>2</v>
      </c>
      <c r="T90" s="48">
        <v>3</v>
      </c>
      <c r="U90" s="49">
        <v>127.333333</v>
      </c>
      <c r="V90" s="49">
        <v>0.003663</v>
      </c>
      <c r="W90" s="49">
        <v>0.012653</v>
      </c>
      <c r="X90" s="49">
        <v>1.345361</v>
      </c>
      <c r="Y90" s="49">
        <v>0.3333333333333333</v>
      </c>
      <c r="Z90" s="49">
        <v>0.25</v>
      </c>
      <c r="AA90" s="71">
        <v>90</v>
      </c>
      <c r="AB90" s="71"/>
      <c r="AC90" s="72"/>
      <c r="AD90" s="78" t="s">
        <v>1703</v>
      </c>
      <c r="AE90" s="78">
        <v>3034</v>
      </c>
      <c r="AF90" s="78">
        <v>6096</v>
      </c>
      <c r="AG90" s="78">
        <v>8502</v>
      </c>
      <c r="AH90" s="78">
        <v>3707</v>
      </c>
      <c r="AI90" s="78"/>
      <c r="AJ90" s="78" t="s">
        <v>1832</v>
      </c>
      <c r="AK90" s="78" t="s">
        <v>1938</v>
      </c>
      <c r="AL90" s="83" t="s">
        <v>2014</v>
      </c>
      <c r="AM90" s="78"/>
      <c r="AN90" s="80">
        <v>40390.69579861111</v>
      </c>
      <c r="AO90" s="83" t="s">
        <v>2119</v>
      </c>
      <c r="AP90" s="78" t="b">
        <v>0</v>
      </c>
      <c r="AQ90" s="78" t="b">
        <v>0</v>
      </c>
      <c r="AR90" s="78" t="b">
        <v>1</v>
      </c>
      <c r="AS90" s="78" t="s">
        <v>1553</v>
      </c>
      <c r="AT90" s="78">
        <v>213</v>
      </c>
      <c r="AU90" s="83" t="s">
        <v>2167</v>
      </c>
      <c r="AV90" s="78" t="b">
        <v>0</v>
      </c>
      <c r="AW90" s="78" t="s">
        <v>2247</v>
      </c>
      <c r="AX90" s="83" t="s">
        <v>2335</v>
      </c>
      <c r="AY90" s="78" t="s">
        <v>66</v>
      </c>
      <c r="AZ90" s="78" t="str">
        <f>REPLACE(INDEX(GroupVertices[Group],MATCH(Vertices[[#This Row],[Vertex]],GroupVertices[Vertex],0)),1,1,"")</f>
        <v>4</v>
      </c>
      <c r="BA90" s="48" t="s">
        <v>2978</v>
      </c>
      <c r="BB90" s="48" t="s">
        <v>2982</v>
      </c>
      <c r="BC90" s="48" t="s">
        <v>716</v>
      </c>
      <c r="BD90" s="48" t="s">
        <v>716</v>
      </c>
      <c r="BE90" s="48" t="s">
        <v>786</v>
      </c>
      <c r="BF90" s="48" t="s">
        <v>786</v>
      </c>
      <c r="BG90" s="120" t="s">
        <v>3043</v>
      </c>
      <c r="BH90" s="120" t="s">
        <v>3081</v>
      </c>
      <c r="BI90" s="120" t="s">
        <v>2895</v>
      </c>
      <c r="BJ90" s="120" t="s">
        <v>3160</v>
      </c>
      <c r="BK90" s="120">
        <v>1</v>
      </c>
      <c r="BL90" s="123">
        <v>0.8</v>
      </c>
      <c r="BM90" s="120">
        <v>0</v>
      </c>
      <c r="BN90" s="123">
        <v>0</v>
      </c>
      <c r="BO90" s="120">
        <v>0</v>
      </c>
      <c r="BP90" s="123">
        <v>0</v>
      </c>
      <c r="BQ90" s="120">
        <v>124</v>
      </c>
      <c r="BR90" s="123">
        <v>99.2</v>
      </c>
      <c r="BS90" s="120">
        <v>125</v>
      </c>
      <c r="BT90" s="2"/>
      <c r="BU90" s="3"/>
      <c r="BV90" s="3"/>
      <c r="BW90" s="3"/>
      <c r="BX90" s="3"/>
    </row>
    <row r="91" spans="1:76" ht="15">
      <c r="A91" s="64" t="s">
        <v>267</v>
      </c>
      <c r="B91" s="65"/>
      <c r="C91" s="65" t="s">
        <v>64</v>
      </c>
      <c r="D91" s="66">
        <v>162.73930304367005</v>
      </c>
      <c r="E91" s="68"/>
      <c r="F91" s="100" t="s">
        <v>893</v>
      </c>
      <c r="G91" s="65"/>
      <c r="H91" s="69" t="s">
        <v>267</v>
      </c>
      <c r="I91" s="70"/>
      <c r="J91" s="70"/>
      <c r="K91" s="69" t="s">
        <v>2473</v>
      </c>
      <c r="L91" s="73">
        <v>199.20213582506938</v>
      </c>
      <c r="M91" s="74">
        <v>8975.7099609375</v>
      </c>
      <c r="N91" s="74">
        <v>1952.745849609375</v>
      </c>
      <c r="O91" s="75"/>
      <c r="P91" s="76"/>
      <c r="Q91" s="76"/>
      <c r="R91" s="86"/>
      <c r="S91" s="48">
        <v>1</v>
      </c>
      <c r="T91" s="48">
        <v>2</v>
      </c>
      <c r="U91" s="49">
        <v>224</v>
      </c>
      <c r="V91" s="49">
        <v>0.003584</v>
      </c>
      <c r="W91" s="49">
        <v>0.010019</v>
      </c>
      <c r="X91" s="49">
        <v>0.877463</v>
      </c>
      <c r="Y91" s="49">
        <v>0</v>
      </c>
      <c r="Z91" s="49">
        <v>0.5</v>
      </c>
      <c r="AA91" s="71">
        <v>91</v>
      </c>
      <c r="AB91" s="71"/>
      <c r="AC91" s="72"/>
      <c r="AD91" s="78" t="s">
        <v>1704</v>
      </c>
      <c r="AE91" s="78">
        <v>858</v>
      </c>
      <c r="AF91" s="78">
        <v>772</v>
      </c>
      <c r="AG91" s="78">
        <v>2993</v>
      </c>
      <c r="AH91" s="78">
        <v>10</v>
      </c>
      <c r="AI91" s="78"/>
      <c r="AJ91" s="78" t="s">
        <v>1833</v>
      </c>
      <c r="AK91" s="78" t="s">
        <v>1939</v>
      </c>
      <c r="AL91" s="83" t="s">
        <v>2015</v>
      </c>
      <c r="AM91" s="78"/>
      <c r="AN91" s="80">
        <v>40730.78488425926</v>
      </c>
      <c r="AO91" s="83" t="s">
        <v>2120</v>
      </c>
      <c r="AP91" s="78" t="b">
        <v>0</v>
      </c>
      <c r="AQ91" s="78" t="b">
        <v>0</v>
      </c>
      <c r="AR91" s="78" t="b">
        <v>0</v>
      </c>
      <c r="AS91" s="78" t="s">
        <v>1553</v>
      </c>
      <c r="AT91" s="78">
        <v>27</v>
      </c>
      <c r="AU91" s="83" t="s">
        <v>2177</v>
      </c>
      <c r="AV91" s="78" t="b">
        <v>0</v>
      </c>
      <c r="AW91" s="78" t="s">
        <v>2247</v>
      </c>
      <c r="AX91" s="83" t="s">
        <v>2336</v>
      </c>
      <c r="AY91" s="78" t="s">
        <v>66</v>
      </c>
      <c r="AZ91" s="78" t="str">
        <f>REPLACE(INDEX(GroupVertices[Group],MATCH(Vertices[[#This Row],[Vertex]],GroupVertices[Vertex],0)),1,1,"")</f>
        <v>12</v>
      </c>
      <c r="BA91" s="48"/>
      <c r="BB91" s="48"/>
      <c r="BC91" s="48"/>
      <c r="BD91" s="48"/>
      <c r="BE91" s="48"/>
      <c r="BF91" s="48"/>
      <c r="BG91" s="120" t="s">
        <v>3044</v>
      </c>
      <c r="BH91" s="120" t="s">
        <v>3082</v>
      </c>
      <c r="BI91" s="120" t="s">
        <v>3126</v>
      </c>
      <c r="BJ91" s="120" t="s">
        <v>3126</v>
      </c>
      <c r="BK91" s="120">
        <v>2</v>
      </c>
      <c r="BL91" s="123">
        <v>1.8018018018018018</v>
      </c>
      <c r="BM91" s="120">
        <v>3</v>
      </c>
      <c r="BN91" s="123">
        <v>2.7027027027027026</v>
      </c>
      <c r="BO91" s="120">
        <v>0</v>
      </c>
      <c r="BP91" s="123">
        <v>0</v>
      </c>
      <c r="BQ91" s="120">
        <v>106</v>
      </c>
      <c r="BR91" s="123">
        <v>95.49549549549549</v>
      </c>
      <c r="BS91" s="120">
        <v>111</v>
      </c>
      <c r="BT91" s="2"/>
      <c r="BU91" s="3"/>
      <c r="BV91" s="3"/>
      <c r="BW91" s="3"/>
      <c r="BX91" s="3"/>
    </row>
    <row r="92" spans="1:76" ht="15">
      <c r="A92" s="64" t="s">
        <v>325</v>
      </c>
      <c r="B92" s="65"/>
      <c r="C92" s="65" t="s">
        <v>64</v>
      </c>
      <c r="D92" s="66">
        <v>470.2826656854029</v>
      </c>
      <c r="E92" s="68"/>
      <c r="F92" s="100" t="s">
        <v>2217</v>
      </c>
      <c r="G92" s="65"/>
      <c r="H92" s="69" t="s">
        <v>325</v>
      </c>
      <c r="I92" s="70"/>
      <c r="J92" s="70"/>
      <c r="K92" s="69" t="s">
        <v>2474</v>
      </c>
      <c r="L92" s="73">
        <v>1</v>
      </c>
      <c r="M92" s="74">
        <v>8488.4296875</v>
      </c>
      <c r="N92" s="74">
        <v>1952.745849609375</v>
      </c>
      <c r="O92" s="75"/>
      <c r="P92" s="76"/>
      <c r="Q92" s="76"/>
      <c r="R92" s="86"/>
      <c r="S92" s="48">
        <v>1</v>
      </c>
      <c r="T92" s="48">
        <v>0</v>
      </c>
      <c r="U92" s="49">
        <v>0</v>
      </c>
      <c r="V92" s="49">
        <v>0.002558</v>
      </c>
      <c r="W92" s="49">
        <v>0.001012</v>
      </c>
      <c r="X92" s="49">
        <v>0.522922</v>
      </c>
      <c r="Y92" s="49">
        <v>0</v>
      </c>
      <c r="Z92" s="49">
        <v>0</v>
      </c>
      <c r="AA92" s="71">
        <v>92</v>
      </c>
      <c r="AB92" s="71"/>
      <c r="AC92" s="72"/>
      <c r="AD92" s="78" t="s">
        <v>1705</v>
      </c>
      <c r="AE92" s="78">
        <v>23993</v>
      </c>
      <c r="AF92" s="78">
        <v>321917</v>
      </c>
      <c r="AG92" s="78">
        <v>80275</v>
      </c>
      <c r="AH92" s="78">
        <v>10874</v>
      </c>
      <c r="AI92" s="78"/>
      <c r="AJ92" s="78" t="s">
        <v>1834</v>
      </c>
      <c r="AK92" s="78" t="s">
        <v>1940</v>
      </c>
      <c r="AL92" s="83" t="s">
        <v>2016</v>
      </c>
      <c r="AM92" s="78"/>
      <c r="AN92" s="80">
        <v>40211.78493055556</v>
      </c>
      <c r="AO92" s="83" t="s">
        <v>2121</v>
      </c>
      <c r="AP92" s="78" t="b">
        <v>0</v>
      </c>
      <c r="AQ92" s="78" t="b">
        <v>0</v>
      </c>
      <c r="AR92" s="78" t="b">
        <v>0</v>
      </c>
      <c r="AS92" s="78" t="s">
        <v>1553</v>
      </c>
      <c r="AT92" s="78">
        <v>2014</v>
      </c>
      <c r="AU92" s="83" t="s">
        <v>2166</v>
      </c>
      <c r="AV92" s="78" t="b">
        <v>1</v>
      </c>
      <c r="AW92" s="78" t="s">
        <v>2247</v>
      </c>
      <c r="AX92" s="83" t="s">
        <v>2337</v>
      </c>
      <c r="AY92" s="78" t="s">
        <v>65</v>
      </c>
      <c r="AZ92" s="78" t="str">
        <f>REPLACE(INDEX(GroupVertices[Group],MATCH(Vertices[[#This Row],[Vertex]],GroupVertices[Vertex],0)),1,1,"")</f>
        <v>12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326</v>
      </c>
      <c r="B93" s="65"/>
      <c r="C93" s="65" t="s">
        <v>64</v>
      </c>
      <c r="D93" s="66">
        <v>162.50467966841208</v>
      </c>
      <c r="E93" s="68"/>
      <c r="F93" s="100" t="s">
        <v>2218</v>
      </c>
      <c r="G93" s="65"/>
      <c r="H93" s="69" t="s">
        <v>326</v>
      </c>
      <c r="I93" s="70"/>
      <c r="J93" s="70"/>
      <c r="K93" s="69" t="s">
        <v>2475</v>
      </c>
      <c r="L93" s="73">
        <v>1</v>
      </c>
      <c r="M93" s="74">
        <v>1173.3687744140625</v>
      </c>
      <c r="N93" s="74">
        <v>8898.265625</v>
      </c>
      <c r="O93" s="75"/>
      <c r="P93" s="76"/>
      <c r="Q93" s="76"/>
      <c r="R93" s="86"/>
      <c r="S93" s="48">
        <v>1</v>
      </c>
      <c r="T93" s="48">
        <v>0</v>
      </c>
      <c r="U93" s="49">
        <v>0</v>
      </c>
      <c r="V93" s="49">
        <v>0.003559</v>
      </c>
      <c r="W93" s="49">
        <v>0.009917</v>
      </c>
      <c r="X93" s="49">
        <v>0.43298</v>
      </c>
      <c r="Y93" s="49">
        <v>0</v>
      </c>
      <c r="Z93" s="49">
        <v>0</v>
      </c>
      <c r="AA93" s="71">
        <v>93</v>
      </c>
      <c r="AB93" s="71"/>
      <c r="AC93" s="72"/>
      <c r="AD93" s="78" t="s">
        <v>1706</v>
      </c>
      <c r="AE93" s="78">
        <v>602</v>
      </c>
      <c r="AF93" s="78">
        <v>527</v>
      </c>
      <c r="AG93" s="78">
        <v>1979</v>
      </c>
      <c r="AH93" s="78">
        <v>5683</v>
      </c>
      <c r="AI93" s="78"/>
      <c r="AJ93" s="78" t="s">
        <v>1835</v>
      </c>
      <c r="AK93" s="78" t="s">
        <v>1941</v>
      </c>
      <c r="AL93" s="83" t="s">
        <v>2017</v>
      </c>
      <c r="AM93" s="78"/>
      <c r="AN93" s="80">
        <v>41122.60872685185</v>
      </c>
      <c r="AO93" s="83" t="s">
        <v>2122</v>
      </c>
      <c r="AP93" s="78" t="b">
        <v>0</v>
      </c>
      <c r="AQ93" s="78" t="b">
        <v>0</v>
      </c>
      <c r="AR93" s="78" t="b">
        <v>1</v>
      </c>
      <c r="AS93" s="78" t="s">
        <v>1553</v>
      </c>
      <c r="AT93" s="78">
        <v>7</v>
      </c>
      <c r="AU93" s="83" t="s">
        <v>2167</v>
      </c>
      <c r="AV93" s="78" t="b">
        <v>0</v>
      </c>
      <c r="AW93" s="78" t="s">
        <v>2247</v>
      </c>
      <c r="AX93" s="83" t="s">
        <v>2338</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269</v>
      </c>
      <c r="B94" s="65"/>
      <c r="C94" s="65" t="s">
        <v>64</v>
      </c>
      <c r="D94" s="66">
        <v>162.32655743250191</v>
      </c>
      <c r="E94" s="68"/>
      <c r="F94" s="100" t="s">
        <v>895</v>
      </c>
      <c r="G94" s="65"/>
      <c r="H94" s="69" t="s">
        <v>269</v>
      </c>
      <c r="I94" s="70"/>
      <c r="J94" s="70"/>
      <c r="K94" s="69" t="s">
        <v>2476</v>
      </c>
      <c r="L94" s="73">
        <v>1</v>
      </c>
      <c r="M94" s="74">
        <v>662.12353515625</v>
      </c>
      <c r="N94" s="74">
        <v>4224.00390625</v>
      </c>
      <c r="O94" s="75"/>
      <c r="P94" s="76"/>
      <c r="Q94" s="76"/>
      <c r="R94" s="86"/>
      <c r="S94" s="48">
        <v>1</v>
      </c>
      <c r="T94" s="48">
        <v>1</v>
      </c>
      <c r="U94" s="49">
        <v>0</v>
      </c>
      <c r="V94" s="49">
        <v>0.003559</v>
      </c>
      <c r="W94" s="49">
        <v>0.009917</v>
      </c>
      <c r="X94" s="49">
        <v>0.43298</v>
      </c>
      <c r="Y94" s="49">
        <v>0</v>
      </c>
      <c r="Z94" s="49">
        <v>1</v>
      </c>
      <c r="AA94" s="71">
        <v>94</v>
      </c>
      <c r="AB94" s="71"/>
      <c r="AC94" s="72"/>
      <c r="AD94" s="78" t="s">
        <v>1707</v>
      </c>
      <c r="AE94" s="78">
        <v>596</v>
      </c>
      <c r="AF94" s="78">
        <v>341</v>
      </c>
      <c r="AG94" s="78">
        <v>881</v>
      </c>
      <c r="AH94" s="78">
        <v>1623</v>
      </c>
      <c r="AI94" s="78"/>
      <c r="AJ94" s="78" t="s">
        <v>1836</v>
      </c>
      <c r="AK94" s="78" t="s">
        <v>1942</v>
      </c>
      <c r="AL94" s="78"/>
      <c r="AM94" s="78"/>
      <c r="AN94" s="80">
        <v>43030.68528935185</v>
      </c>
      <c r="AO94" s="83" t="s">
        <v>2123</v>
      </c>
      <c r="AP94" s="78" t="b">
        <v>1</v>
      </c>
      <c r="AQ94" s="78" t="b">
        <v>0</v>
      </c>
      <c r="AR94" s="78" t="b">
        <v>0</v>
      </c>
      <c r="AS94" s="78" t="s">
        <v>2163</v>
      </c>
      <c r="AT94" s="78">
        <v>0</v>
      </c>
      <c r="AU94" s="78"/>
      <c r="AV94" s="78" t="b">
        <v>0</v>
      </c>
      <c r="AW94" s="78" t="s">
        <v>2247</v>
      </c>
      <c r="AX94" s="83" t="s">
        <v>2339</v>
      </c>
      <c r="AY94" s="78" t="s">
        <v>66</v>
      </c>
      <c r="AZ94" s="78" t="str">
        <f>REPLACE(INDEX(GroupVertices[Group],MATCH(Vertices[[#This Row],[Vertex]],GroupVertices[Vertex],0)),1,1,"")</f>
        <v>1</v>
      </c>
      <c r="BA94" s="48"/>
      <c r="BB94" s="48"/>
      <c r="BC94" s="48"/>
      <c r="BD94" s="48"/>
      <c r="BE94" s="48"/>
      <c r="BF94" s="48"/>
      <c r="BG94" s="120" t="s">
        <v>3045</v>
      </c>
      <c r="BH94" s="120" t="s">
        <v>3083</v>
      </c>
      <c r="BI94" s="120" t="s">
        <v>3127</v>
      </c>
      <c r="BJ94" s="120" t="s">
        <v>3127</v>
      </c>
      <c r="BK94" s="120">
        <v>1</v>
      </c>
      <c r="BL94" s="123">
        <v>9.090909090909092</v>
      </c>
      <c r="BM94" s="120">
        <v>0</v>
      </c>
      <c r="BN94" s="123">
        <v>0</v>
      </c>
      <c r="BO94" s="120">
        <v>0</v>
      </c>
      <c r="BP94" s="123">
        <v>0</v>
      </c>
      <c r="BQ94" s="120">
        <v>10</v>
      </c>
      <c r="BR94" s="123">
        <v>90.9090909090909</v>
      </c>
      <c r="BS94" s="120">
        <v>11</v>
      </c>
      <c r="BT94" s="2"/>
      <c r="BU94" s="3"/>
      <c r="BV94" s="3"/>
      <c r="BW94" s="3"/>
      <c r="BX94" s="3"/>
    </row>
    <row r="95" spans="1:76" ht="15">
      <c r="A95" s="64" t="s">
        <v>270</v>
      </c>
      <c r="B95" s="65"/>
      <c r="C95" s="65" t="s">
        <v>64</v>
      </c>
      <c r="D95" s="66">
        <v>162.4117879647385</v>
      </c>
      <c r="E95" s="68"/>
      <c r="F95" s="100" t="s">
        <v>896</v>
      </c>
      <c r="G95" s="65"/>
      <c r="H95" s="69" t="s">
        <v>270</v>
      </c>
      <c r="I95" s="70"/>
      <c r="J95" s="70"/>
      <c r="K95" s="69" t="s">
        <v>2477</v>
      </c>
      <c r="L95" s="73">
        <v>1</v>
      </c>
      <c r="M95" s="74">
        <v>2488.2177734375</v>
      </c>
      <c r="N95" s="74">
        <v>9119.619140625</v>
      </c>
      <c r="O95" s="75"/>
      <c r="P95" s="76"/>
      <c r="Q95" s="76"/>
      <c r="R95" s="86"/>
      <c r="S95" s="48">
        <v>1</v>
      </c>
      <c r="T95" s="48">
        <v>2</v>
      </c>
      <c r="U95" s="49">
        <v>0</v>
      </c>
      <c r="V95" s="49">
        <v>0.003571</v>
      </c>
      <c r="W95" s="49">
        <v>0.011031</v>
      </c>
      <c r="X95" s="49">
        <v>0.753008</v>
      </c>
      <c r="Y95" s="49">
        <v>0.5</v>
      </c>
      <c r="Z95" s="49">
        <v>0.5</v>
      </c>
      <c r="AA95" s="71">
        <v>95</v>
      </c>
      <c r="AB95" s="71"/>
      <c r="AC95" s="72"/>
      <c r="AD95" s="78" t="s">
        <v>1708</v>
      </c>
      <c r="AE95" s="78">
        <v>723</v>
      </c>
      <c r="AF95" s="78">
        <v>430</v>
      </c>
      <c r="AG95" s="78">
        <v>1512</v>
      </c>
      <c r="AH95" s="78">
        <v>5071</v>
      </c>
      <c r="AI95" s="78"/>
      <c r="AJ95" s="78" t="s">
        <v>1837</v>
      </c>
      <c r="AK95" s="78" t="s">
        <v>1943</v>
      </c>
      <c r="AL95" s="78"/>
      <c r="AM95" s="78"/>
      <c r="AN95" s="80">
        <v>39908.82409722222</v>
      </c>
      <c r="AO95" s="83" t="s">
        <v>2124</v>
      </c>
      <c r="AP95" s="78" t="b">
        <v>0</v>
      </c>
      <c r="AQ95" s="78" t="b">
        <v>0</v>
      </c>
      <c r="AR95" s="78" t="b">
        <v>1</v>
      </c>
      <c r="AS95" s="78" t="s">
        <v>1553</v>
      </c>
      <c r="AT95" s="78">
        <v>4</v>
      </c>
      <c r="AU95" s="83" t="s">
        <v>2166</v>
      </c>
      <c r="AV95" s="78" t="b">
        <v>0</v>
      </c>
      <c r="AW95" s="78" t="s">
        <v>2247</v>
      </c>
      <c r="AX95" s="83" t="s">
        <v>2340</v>
      </c>
      <c r="AY95" s="78" t="s">
        <v>66</v>
      </c>
      <c r="AZ95" s="78" t="str">
        <f>REPLACE(INDEX(GroupVertices[Group],MATCH(Vertices[[#This Row],[Vertex]],GroupVertices[Vertex],0)),1,1,"")</f>
        <v>1</v>
      </c>
      <c r="BA95" s="48"/>
      <c r="BB95" s="48"/>
      <c r="BC95" s="48"/>
      <c r="BD95" s="48"/>
      <c r="BE95" s="48"/>
      <c r="BF95" s="48"/>
      <c r="BG95" s="120" t="s">
        <v>3046</v>
      </c>
      <c r="BH95" s="120" t="s">
        <v>3046</v>
      </c>
      <c r="BI95" s="120" t="s">
        <v>3128</v>
      </c>
      <c r="BJ95" s="120" t="s">
        <v>3128</v>
      </c>
      <c r="BK95" s="120">
        <v>1</v>
      </c>
      <c r="BL95" s="123">
        <v>2.127659574468085</v>
      </c>
      <c r="BM95" s="120">
        <v>1</v>
      </c>
      <c r="BN95" s="123">
        <v>2.127659574468085</v>
      </c>
      <c r="BO95" s="120">
        <v>0</v>
      </c>
      <c r="BP95" s="123">
        <v>0</v>
      </c>
      <c r="BQ95" s="120">
        <v>45</v>
      </c>
      <c r="BR95" s="123">
        <v>95.74468085106383</v>
      </c>
      <c r="BS95" s="120">
        <v>47</v>
      </c>
      <c r="BT95" s="2"/>
      <c r="BU95" s="3"/>
      <c r="BV95" s="3"/>
      <c r="BW95" s="3"/>
      <c r="BX95" s="3"/>
    </row>
    <row r="96" spans="1:76" ht="15">
      <c r="A96" s="64" t="s">
        <v>327</v>
      </c>
      <c r="B96" s="65"/>
      <c r="C96" s="65" t="s">
        <v>64</v>
      </c>
      <c r="D96" s="66">
        <v>297.7502119849794</v>
      </c>
      <c r="E96" s="68"/>
      <c r="F96" s="100" t="s">
        <v>2219</v>
      </c>
      <c r="G96" s="65"/>
      <c r="H96" s="69" t="s">
        <v>327</v>
      </c>
      <c r="I96" s="70"/>
      <c r="J96" s="70"/>
      <c r="K96" s="69" t="s">
        <v>2478</v>
      </c>
      <c r="L96" s="73">
        <v>1</v>
      </c>
      <c r="M96" s="74">
        <v>2120.863525390625</v>
      </c>
      <c r="N96" s="74">
        <v>8471.60546875</v>
      </c>
      <c r="O96" s="75"/>
      <c r="P96" s="76"/>
      <c r="Q96" s="76"/>
      <c r="R96" s="86"/>
      <c r="S96" s="48">
        <v>2</v>
      </c>
      <c r="T96" s="48">
        <v>0</v>
      </c>
      <c r="U96" s="49">
        <v>0</v>
      </c>
      <c r="V96" s="49">
        <v>0.003571</v>
      </c>
      <c r="W96" s="49">
        <v>0.011031</v>
      </c>
      <c r="X96" s="49">
        <v>0.753008</v>
      </c>
      <c r="Y96" s="49">
        <v>1</v>
      </c>
      <c r="Z96" s="49">
        <v>0</v>
      </c>
      <c r="AA96" s="71">
        <v>96</v>
      </c>
      <c r="AB96" s="71"/>
      <c r="AC96" s="72"/>
      <c r="AD96" s="78" t="s">
        <v>1709</v>
      </c>
      <c r="AE96" s="78">
        <v>1392</v>
      </c>
      <c r="AF96" s="78">
        <v>141754</v>
      </c>
      <c r="AG96" s="78">
        <v>21260</v>
      </c>
      <c r="AH96" s="78">
        <v>8948</v>
      </c>
      <c r="AI96" s="78"/>
      <c r="AJ96" s="78" t="s">
        <v>1838</v>
      </c>
      <c r="AK96" s="78" t="s">
        <v>1944</v>
      </c>
      <c r="AL96" s="83" t="s">
        <v>2018</v>
      </c>
      <c r="AM96" s="78"/>
      <c r="AN96" s="80">
        <v>39883.72607638889</v>
      </c>
      <c r="AO96" s="83" t="s">
        <v>2125</v>
      </c>
      <c r="AP96" s="78" t="b">
        <v>0</v>
      </c>
      <c r="AQ96" s="78" t="b">
        <v>0</v>
      </c>
      <c r="AR96" s="78" t="b">
        <v>0</v>
      </c>
      <c r="AS96" s="78" t="s">
        <v>1553</v>
      </c>
      <c r="AT96" s="78">
        <v>2670</v>
      </c>
      <c r="AU96" s="83" t="s">
        <v>2166</v>
      </c>
      <c r="AV96" s="78" t="b">
        <v>1</v>
      </c>
      <c r="AW96" s="78" t="s">
        <v>2247</v>
      </c>
      <c r="AX96" s="83" t="s">
        <v>2341</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271</v>
      </c>
      <c r="B97" s="65"/>
      <c r="C97" s="65" t="s">
        <v>64</v>
      </c>
      <c r="D97" s="66">
        <v>177.90363425677268</v>
      </c>
      <c r="E97" s="68"/>
      <c r="F97" s="100" t="s">
        <v>897</v>
      </c>
      <c r="G97" s="65"/>
      <c r="H97" s="69" t="s">
        <v>271</v>
      </c>
      <c r="I97" s="70"/>
      <c r="J97" s="70"/>
      <c r="K97" s="69" t="s">
        <v>2479</v>
      </c>
      <c r="L97" s="73">
        <v>1</v>
      </c>
      <c r="M97" s="74">
        <v>469.9332275390625</v>
      </c>
      <c r="N97" s="74">
        <v>7148.50830078125</v>
      </c>
      <c r="O97" s="75"/>
      <c r="P97" s="76"/>
      <c r="Q97" s="76"/>
      <c r="R97" s="86"/>
      <c r="S97" s="48">
        <v>1</v>
      </c>
      <c r="T97" s="48">
        <v>1</v>
      </c>
      <c r="U97" s="49">
        <v>0</v>
      </c>
      <c r="V97" s="49">
        <v>0.003559</v>
      </c>
      <c r="W97" s="49">
        <v>0.009917</v>
      </c>
      <c r="X97" s="49">
        <v>0.43298</v>
      </c>
      <c r="Y97" s="49">
        <v>0</v>
      </c>
      <c r="Z97" s="49">
        <v>1</v>
      </c>
      <c r="AA97" s="71">
        <v>97</v>
      </c>
      <c r="AB97" s="71"/>
      <c r="AC97" s="72"/>
      <c r="AD97" s="78" t="s">
        <v>1710</v>
      </c>
      <c r="AE97" s="78">
        <v>5296</v>
      </c>
      <c r="AF97" s="78">
        <v>16607</v>
      </c>
      <c r="AG97" s="78">
        <v>119177</v>
      </c>
      <c r="AH97" s="78">
        <v>69631</v>
      </c>
      <c r="AI97" s="78"/>
      <c r="AJ97" s="78" t="s">
        <v>1839</v>
      </c>
      <c r="AK97" s="78"/>
      <c r="AL97" s="83" t="s">
        <v>2019</v>
      </c>
      <c r="AM97" s="78"/>
      <c r="AN97" s="80">
        <v>39851.80273148148</v>
      </c>
      <c r="AO97" s="83" t="s">
        <v>2126</v>
      </c>
      <c r="AP97" s="78" t="b">
        <v>0</v>
      </c>
      <c r="AQ97" s="78" t="b">
        <v>0</v>
      </c>
      <c r="AR97" s="78" t="b">
        <v>0</v>
      </c>
      <c r="AS97" s="78" t="s">
        <v>1553</v>
      </c>
      <c r="AT97" s="78">
        <v>603</v>
      </c>
      <c r="AU97" s="83" t="s">
        <v>2178</v>
      </c>
      <c r="AV97" s="78" t="b">
        <v>0</v>
      </c>
      <c r="AW97" s="78" t="s">
        <v>2247</v>
      </c>
      <c r="AX97" s="83" t="s">
        <v>2342</v>
      </c>
      <c r="AY97" s="78" t="s">
        <v>66</v>
      </c>
      <c r="AZ97" s="78" t="str">
        <f>REPLACE(INDEX(GroupVertices[Group],MATCH(Vertices[[#This Row],[Vertex]],GroupVertices[Vertex],0)),1,1,"")</f>
        <v>1</v>
      </c>
      <c r="BA97" s="48"/>
      <c r="BB97" s="48"/>
      <c r="BC97" s="48"/>
      <c r="BD97" s="48"/>
      <c r="BE97" s="48"/>
      <c r="BF97" s="48"/>
      <c r="BG97" s="120" t="s">
        <v>3047</v>
      </c>
      <c r="BH97" s="120" t="s">
        <v>3047</v>
      </c>
      <c r="BI97" s="120" t="s">
        <v>2819</v>
      </c>
      <c r="BJ97" s="120" t="s">
        <v>2819</v>
      </c>
      <c r="BK97" s="120">
        <v>1</v>
      </c>
      <c r="BL97" s="123">
        <v>33.333333333333336</v>
      </c>
      <c r="BM97" s="120">
        <v>0</v>
      </c>
      <c r="BN97" s="123">
        <v>0</v>
      </c>
      <c r="BO97" s="120">
        <v>0</v>
      </c>
      <c r="BP97" s="123">
        <v>0</v>
      </c>
      <c r="BQ97" s="120">
        <v>2</v>
      </c>
      <c r="BR97" s="123">
        <v>66.66666666666667</v>
      </c>
      <c r="BS97" s="120">
        <v>3</v>
      </c>
      <c r="BT97" s="2"/>
      <c r="BU97" s="3"/>
      <c r="BV97" s="3"/>
      <c r="BW97" s="3"/>
      <c r="BX97" s="3"/>
    </row>
    <row r="98" spans="1:76" ht="15">
      <c r="A98" s="64" t="s">
        <v>328</v>
      </c>
      <c r="B98" s="65"/>
      <c r="C98" s="65" t="s">
        <v>64</v>
      </c>
      <c r="D98" s="66">
        <v>163.0898016369126</v>
      </c>
      <c r="E98" s="68"/>
      <c r="F98" s="100" t="s">
        <v>2220</v>
      </c>
      <c r="G98" s="65"/>
      <c r="H98" s="69" t="s">
        <v>328</v>
      </c>
      <c r="I98" s="70"/>
      <c r="J98" s="70"/>
      <c r="K98" s="69" t="s">
        <v>2480</v>
      </c>
      <c r="L98" s="73">
        <v>1</v>
      </c>
      <c r="M98" s="74">
        <v>2175.61865234375</v>
      </c>
      <c r="N98" s="74">
        <v>9646.09375</v>
      </c>
      <c r="O98" s="75"/>
      <c r="P98" s="76"/>
      <c r="Q98" s="76"/>
      <c r="R98" s="86"/>
      <c r="S98" s="48">
        <v>1</v>
      </c>
      <c r="T98" s="48">
        <v>0</v>
      </c>
      <c r="U98" s="49">
        <v>0</v>
      </c>
      <c r="V98" s="49">
        <v>0.003559</v>
      </c>
      <c r="W98" s="49">
        <v>0.009917</v>
      </c>
      <c r="X98" s="49">
        <v>0.43298</v>
      </c>
      <c r="Y98" s="49">
        <v>0</v>
      </c>
      <c r="Z98" s="49">
        <v>0</v>
      </c>
      <c r="AA98" s="71">
        <v>98</v>
      </c>
      <c r="AB98" s="71"/>
      <c r="AC98" s="72"/>
      <c r="AD98" s="78" t="s">
        <v>1711</v>
      </c>
      <c r="AE98" s="78">
        <v>1033</v>
      </c>
      <c r="AF98" s="78">
        <v>1138</v>
      </c>
      <c r="AG98" s="78">
        <v>8824</v>
      </c>
      <c r="AH98" s="78">
        <v>36228</v>
      </c>
      <c r="AI98" s="78"/>
      <c r="AJ98" s="78" t="s">
        <v>1840</v>
      </c>
      <c r="AK98" s="78" t="s">
        <v>1945</v>
      </c>
      <c r="AL98" s="83" t="s">
        <v>2020</v>
      </c>
      <c r="AM98" s="78"/>
      <c r="AN98" s="80">
        <v>42437.7902662037</v>
      </c>
      <c r="AO98" s="83" t="s">
        <v>2127</v>
      </c>
      <c r="AP98" s="78" t="b">
        <v>0</v>
      </c>
      <c r="AQ98" s="78" t="b">
        <v>0</v>
      </c>
      <c r="AR98" s="78" t="b">
        <v>1</v>
      </c>
      <c r="AS98" s="78" t="s">
        <v>1553</v>
      </c>
      <c r="AT98" s="78">
        <v>5</v>
      </c>
      <c r="AU98" s="83" t="s">
        <v>2166</v>
      </c>
      <c r="AV98" s="78" t="b">
        <v>0</v>
      </c>
      <c r="AW98" s="78" t="s">
        <v>2247</v>
      </c>
      <c r="AX98" s="83" t="s">
        <v>2343</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329</v>
      </c>
      <c r="B99" s="65"/>
      <c r="C99" s="65" t="s">
        <v>64</v>
      </c>
      <c r="D99" s="66">
        <v>165.88421391855664</v>
      </c>
      <c r="E99" s="68"/>
      <c r="F99" s="100" t="s">
        <v>2221</v>
      </c>
      <c r="G99" s="65"/>
      <c r="H99" s="69" t="s">
        <v>329</v>
      </c>
      <c r="I99" s="70"/>
      <c r="J99" s="70"/>
      <c r="K99" s="69" t="s">
        <v>2481</v>
      </c>
      <c r="L99" s="73">
        <v>1</v>
      </c>
      <c r="M99" s="74">
        <v>256.05596923828125</v>
      </c>
      <c r="N99" s="74">
        <v>6408.01171875</v>
      </c>
      <c r="O99" s="75"/>
      <c r="P99" s="76"/>
      <c r="Q99" s="76"/>
      <c r="R99" s="86"/>
      <c r="S99" s="48">
        <v>1</v>
      </c>
      <c r="T99" s="48">
        <v>0</v>
      </c>
      <c r="U99" s="49">
        <v>0</v>
      </c>
      <c r="V99" s="49">
        <v>0.003559</v>
      </c>
      <c r="W99" s="49">
        <v>0.009917</v>
      </c>
      <c r="X99" s="49">
        <v>0.43298</v>
      </c>
      <c r="Y99" s="49">
        <v>0</v>
      </c>
      <c r="Z99" s="49">
        <v>0</v>
      </c>
      <c r="AA99" s="71">
        <v>99</v>
      </c>
      <c r="AB99" s="71"/>
      <c r="AC99" s="72"/>
      <c r="AD99" s="78" t="s">
        <v>1712</v>
      </c>
      <c r="AE99" s="78">
        <v>4549</v>
      </c>
      <c r="AF99" s="78">
        <v>4056</v>
      </c>
      <c r="AG99" s="78">
        <v>18973</v>
      </c>
      <c r="AH99" s="78">
        <v>1333</v>
      </c>
      <c r="AI99" s="78"/>
      <c r="AJ99" s="78" t="s">
        <v>1841</v>
      </c>
      <c r="AK99" s="78" t="s">
        <v>1946</v>
      </c>
      <c r="AL99" s="83" t="s">
        <v>2021</v>
      </c>
      <c r="AM99" s="78"/>
      <c r="AN99" s="80">
        <v>39256.65699074074</v>
      </c>
      <c r="AO99" s="83" t="s">
        <v>2128</v>
      </c>
      <c r="AP99" s="78" t="b">
        <v>0</v>
      </c>
      <c r="AQ99" s="78" t="b">
        <v>0</v>
      </c>
      <c r="AR99" s="78" t="b">
        <v>1</v>
      </c>
      <c r="AS99" s="78" t="s">
        <v>1553</v>
      </c>
      <c r="AT99" s="78">
        <v>153</v>
      </c>
      <c r="AU99" s="83" t="s">
        <v>2166</v>
      </c>
      <c r="AV99" s="78" t="b">
        <v>0</v>
      </c>
      <c r="AW99" s="78" t="s">
        <v>2247</v>
      </c>
      <c r="AX99" s="83" t="s">
        <v>2344</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330</v>
      </c>
      <c r="B100" s="65"/>
      <c r="C100" s="65" t="s">
        <v>64</v>
      </c>
      <c r="D100" s="66">
        <v>162.04596702862196</v>
      </c>
      <c r="E100" s="68"/>
      <c r="F100" s="100" t="s">
        <v>2222</v>
      </c>
      <c r="G100" s="65"/>
      <c r="H100" s="69" t="s">
        <v>330</v>
      </c>
      <c r="I100" s="70"/>
      <c r="J100" s="70"/>
      <c r="K100" s="69" t="s">
        <v>2482</v>
      </c>
      <c r="L100" s="73">
        <v>1</v>
      </c>
      <c r="M100" s="74">
        <v>1218.074951171875</v>
      </c>
      <c r="N100" s="74">
        <v>775.7137451171875</v>
      </c>
      <c r="O100" s="75"/>
      <c r="P100" s="76"/>
      <c r="Q100" s="76"/>
      <c r="R100" s="86"/>
      <c r="S100" s="48">
        <v>1</v>
      </c>
      <c r="T100" s="48">
        <v>0</v>
      </c>
      <c r="U100" s="49">
        <v>0</v>
      </c>
      <c r="V100" s="49">
        <v>0.003559</v>
      </c>
      <c r="W100" s="49">
        <v>0.009917</v>
      </c>
      <c r="X100" s="49">
        <v>0.43298</v>
      </c>
      <c r="Y100" s="49">
        <v>0</v>
      </c>
      <c r="Z100" s="49">
        <v>0</v>
      </c>
      <c r="AA100" s="71">
        <v>100</v>
      </c>
      <c r="AB100" s="71"/>
      <c r="AC100" s="72"/>
      <c r="AD100" s="78" t="s">
        <v>1713</v>
      </c>
      <c r="AE100" s="78">
        <v>211</v>
      </c>
      <c r="AF100" s="78">
        <v>48</v>
      </c>
      <c r="AG100" s="78">
        <v>83</v>
      </c>
      <c r="AH100" s="78">
        <v>137</v>
      </c>
      <c r="AI100" s="78"/>
      <c r="AJ100" s="78" t="s">
        <v>1842</v>
      </c>
      <c r="AK100" s="78"/>
      <c r="AL100" s="78"/>
      <c r="AM100" s="78"/>
      <c r="AN100" s="80">
        <v>43595.75534722222</v>
      </c>
      <c r="AO100" s="83" t="s">
        <v>2129</v>
      </c>
      <c r="AP100" s="78" t="b">
        <v>1</v>
      </c>
      <c r="AQ100" s="78" t="b">
        <v>0</v>
      </c>
      <c r="AR100" s="78" t="b">
        <v>0</v>
      </c>
      <c r="AS100" s="78" t="s">
        <v>1553</v>
      </c>
      <c r="AT100" s="78">
        <v>0</v>
      </c>
      <c r="AU100" s="78"/>
      <c r="AV100" s="78" t="b">
        <v>0</v>
      </c>
      <c r="AW100" s="78" t="s">
        <v>2247</v>
      </c>
      <c r="AX100" s="83" t="s">
        <v>2345</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331</v>
      </c>
      <c r="B101" s="65"/>
      <c r="C101" s="65" t="s">
        <v>64</v>
      </c>
      <c r="D101" s="66">
        <v>162.91359469386168</v>
      </c>
      <c r="E101" s="68"/>
      <c r="F101" s="100" t="s">
        <v>2223</v>
      </c>
      <c r="G101" s="65"/>
      <c r="H101" s="69" t="s">
        <v>331</v>
      </c>
      <c r="I101" s="70"/>
      <c r="J101" s="70"/>
      <c r="K101" s="69" t="s">
        <v>2483</v>
      </c>
      <c r="L101" s="73">
        <v>1</v>
      </c>
      <c r="M101" s="74">
        <v>3226.089111328125</v>
      </c>
      <c r="N101" s="74">
        <v>1793.164306640625</v>
      </c>
      <c r="O101" s="75"/>
      <c r="P101" s="76"/>
      <c r="Q101" s="76"/>
      <c r="R101" s="86"/>
      <c r="S101" s="48">
        <v>1</v>
      </c>
      <c r="T101" s="48">
        <v>0</v>
      </c>
      <c r="U101" s="49">
        <v>0</v>
      </c>
      <c r="V101" s="49">
        <v>0.003559</v>
      </c>
      <c r="W101" s="49">
        <v>0.009917</v>
      </c>
      <c r="X101" s="49">
        <v>0.43298</v>
      </c>
      <c r="Y101" s="49">
        <v>0</v>
      </c>
      <c r="Z101" s="49">
        <v>0</v>
      </c>
      <c r="AA101" s="71">
        <v>101</v>
      </c>
      <c r="AB101" s="71"/>
      <c r="AC101" s="72"/>
      <c r="AD101" s="78" t="s">
        <v>1714</v>
      </c>
      <c r="AE101" s="78">
        <v>2597</v>
      </c>
      <c r="AF101" s="78">
        <v>954</v>
      </c>
      <c r="AG101" s="78">
        <v>15643</v>
      </c>
      <c r="AH101" s="78">
        <v>2235</v>
      </c>
      <c r="AI101" s="78"/>
      <c r="AJ101" s="78" t="s">
        <v>1843</v>
      </c>
      <c r="AK101" s="78" t="s">
        <v>1947</v>
      </c>
      <c r="AL101" s="83" t="s">
        <v>2022</v>
      </c>
      <c r="AM101" s="78"/>
      <c r="AN101" s="80">
        <v>39192.29568287037</v>
      </c>
      <c r="AO101" s="78"/>
      <c r="AP101" s="78" t="b">
        <v>0</v>
      </c>
      <c r="AQ101" s="78" t="b">
        <v>0</v>
      </c>
      <c r="AR101" s="78" t="b">
        <v>1</v>
      </c>
      <c r="AS101" s="78" t="s">
        <v>1553</v>
      </c>
      <c r="AT101" s="78">
        <v>82</v>
      </c>
      <c r="AU101" s="83" t="s">
        <v>2178</v>
      </c>
      <c r="AV101" s="78" t="b">
        <v>0</v>
      </c>
      <c r="AW101" s="78" t="s">
        <v>2247</v>
      </c>
      <c r="AX101" s="83" t="s">
        <v>2346</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272</v>
      </c>
      <c r="B102" s="65"/>
      <c r="C102" s="65" t="s">
        <v>64</v>
      </c>
      <c r="D102" s="66">
        <v>164.93901689251734</v>
      </c>
      <c r="E102" s="68"/>
      <c r="F102" s="100" t="s">
        <v>898</v>
      </c>
      <c r="G102" s="65"/>
      <c r="H102" s="69" t="s">
        <v>272</v>
      </c>
      <c r="I102" s="70"/>
      <c r="J102" s="70"/>
      <c r="K102" s="69" t="s">
        <v>2484</v>
      </c>
      <c r="L102" s="73">
        <v>1</v>
      </c>
      <c r="M102" s="74">
        <v>3152.89892578125</v>
      </c>
      <c r="N102" s="74">
        <v>8270.1103515625</v>
      </c>
      <c r="O102" s="75"/>
      <c r="P102" s="76"/>
      <c r="Q102" s="76"/>
      <c r="R102" s="86"/>
      <c r="S102" s="48">
        <v>1</v>
      </c>
      <c r="T102" s="48">
        <v>1</v>
      </c>
      <c r="U102" s="49">
        <v>0</v>
      </c>
      <c r="V102" s="49">
        <v>0.003559</v>
      </c>
      <c r="W102" s="49">
        <v>0.009917</v>
      </c>
      <c r="X102" s="49">
        <v>0.43298</v>
      </c>
      <c r="Y102" s="49">
        <v>0</v>
      </c>
      <c r="Z102" s="49">
        <v>1</v>
      </c>
      <c r="AA102" s="71">
        <v>102</v>
      </c>
      <c r="AB102" s="71"/>
      <c r="AC102" s="72"/>
      <c r="AD102" s="78" t="s">
        <v>1715</v>
      </c>
      <c r="AE102" s="78">
        <v>4929</v>
      </c>
      <c r="AF102" s="78">
        <v>3069</v>
      </c>
      <c r="AG102" s="78">
        <v>69664</v>
      </c>
      <c r="AH102" s="78">
        <v>14886</v>
      </c>
      <c r="AI102" s="78"/>
      <c r="AJ102" s="78" t="s">
        <v>1844</v>
      </c>
      <c r="AK102" s="78" t="s">
        <v>1585</v>
      </c>
      <c r="AL102" s="78"/>
      <c r="AM102" s="78"/>
      <c r="AN102" s="80">
        <v>40607.68787037037</v>
      </c>
      <c r="AO102" s="78"/>
      <c r="AP102" s="78" t="b">
        <v>0</v>
      </c>
      <c r="AQ102" s="78" t="b">
        <v>0</v>
      </c>
      <c r="AR102" s="78" t="b">
        <v>0</v>
      </c>
      <c r="AS102" s="78" t="s">
        <v>1553</v>
      </c>
      <c r="AT102" s="78">
        <v>496</v>
      </c>
      <c r="AU102" s="83" t="s">
        <v>2174</v>
      </c>
      <c r="AV102" s="78" t="b">
        <v>0</v>
      </c>
      <c r="AW102" s="78" t="s">
        <v>2247</v>
      </c>
      <c r="AX102" s="83" t="s">
        <v>2347</v>
      </c>
      <c r="AY102" s="78" t="s">
        <v>66</v>
      </c>
      <c r="AZ102" s="78" t="str">
        <f>REPLACE(INDEX(GroupVertices[Group],MATCH(Vertices[[#This Row],[Vertex]],GroupVertices[Vertex],0)),1,1,"")</f>
        <v>1</v>
      </c>
      <c r="BA102" s="48"/>
      <c r="BB102" s="48"/>
      <c r="BC102" s="48"/>
      <c r="BD102" s="48"/>
      <c r="BE102" s="48"/>
      <c r="BF102" s="48"/>
      <c r="BG102" s="120" t="s">
        <v>3048</v>
      </c>
      <c r="BH102" s="120" t="s">
        <v>3048</v>
      </c>
      <c r="BI102" s="120" t="s">
        <v>3129</v>
      </c>
      <c r="BJ102" s="120" t="s">
        <v>3129</v>
      </c>
      <c r="BK102" s="120">
        <v>1</v>
      </c>
      <c r="BL102" s="123">
        <v>5.882352941176471</v>
      </c>
      <c r="BM102" s="120">
        <v>0</v>
      </c>
      <c r="BN102" s="123">
        <v>0</v>
      </c>
      <c r="BO102" s="120">
        <v>0</v>
      </c>
      <c r="BP102" s="123">
        <v>0</v>
      </c>
      <c r="BQ102" s="120">
        <v>16</v>
      </c>
      <c r="BR102" s="123">
        <v>94.11764705882354</v>
      </c>
      <c r="BS102" s="120">
        <v>17</v>
      </c>
      <c r="BT102" s="2"/>
      <c r="BU102" s="3"/>
      <c r="BV102" s="3"/>
      <c r="BW102" s="3"/>
      <c r="BX102" s="3"/>
    </row>
    <row r="103" spans="1:76" ht="15">
      <c r="A103" s="64" t="s">
        <v>332</v>
      </c>
      <c r="B103" s="65"/>
      <c r="C103" s="65" t="s">
        <v>64</v>
      </c>
      <c r="D103" s="66">
        <v>180.615688945469</v>
      </c>
      <c r="E103" s="68"/>
      <c r="F103" s="100" t="s">
        <v>2224</v>
      </c>
      <c r="G103" s="65"/>
      <c r="H103" s="69" t="s">
        <v>332</v>
      </c>
      <c r="I103" s="70"/>
      <c r="J103" s="70"/>
      <c r="K103" s="69" t="s">
        <v>2485</v>
      </c>
      <c r="L103" s="73">
        <v>1</v>
      </c>
      <c r="M103" s="74">
        <v>659.8927612304688</v>
      </c>
      <c r="N103" s="74">
        <v>1903.22265625</v>
      </c>
      <c r="O103" s="75"/>
      <c r="P103" s="76"/>
      <c r="Q103" s="76"/>
      <c r="R103" s="86"/>
      <c r="S103" s="48">
        <v>1</v>
      </c>
      <c r="T103" s="48">
        <v>0</v>
      </c>
      <c r="U103" s="49">
        <v>0</v>
      </c>
      <c r="V103" s="49">
        <v>0.003559</v>
      </c>
      <c r="W103" s="49">
        <v>0.009917</v>
      </c>
      <c r="X103" s="49">
        <v>0.43298</v>
      </c>
      <c r="Y103" s="49">
        <v>0</v>
      </c>
      <c r="Z103" s="49">
        <v>0</v>
      </c>
      <c r="AA103" s="71">
        <v>103</v>
      </c>
      <c r="AB103" s="71"/>
      <c r="AC103" s="72"/>
      <c r="AD103" s="78" t="s">
        <v>1716</v>
      </c>
      <c r="AE103" s="78">
        <v>3884</v>
      </c>
      <c r="AF103" s="78">
        <v>19439</v>
      </c>
      <c r="AG103" s="78">
        <v>40369</v>
      </c>
      <c r="AH103" s="78">
        <v>72756</v>
      </c>
      <c r="AI103" s="78"/>
      <c r="AJ103" s="78" t="s">
        <v>1845</v>
      </c>
      <c r="AK103" s="78" t="s">
        <v>1928</v>
      </c>
      <c r="AL103" s="83" t="s">
        <v>2023</v>
      </c>
      <c r="AM103" s="78"/>
      <c r="AN103" s="80">
        <v>42202.925520833334</v>
      </c>
      <c r="AO103" s="83" t="s">
        <v>2130</v>
      </c>
      <c r="AP103" s="78" t="b">
        <v>1</v>
      </c>
      <c r="AQ103" s="78" t="b">
        <v>0</v>
      </c>
      <c r="AR103" s="78" t="b">
        <v>1</v>
      </c>
      <c r="AS103" s="78" t="s">
        <v>1553</v>
      </c>
      <c r="AT103" s="78">
        <v>141</v>
      </c>
      <c r="AU103" s="83" t="s">
        <v>2166</v>
      </c>
      <c r="AV103" s="78" t="b">
        <v>0</v>
      </c>
      <c r="AW103" s="78" t="s">
        <v>2247</v>
      </c>
      <c r="AX103" s="83" t="s">
        <v>2348</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333</v>
      </c>
      <c r="B104" s="65"/>
      <c r="C104" s="65" t="s">
        <v>64</v>
      </c>
      <c r="D104" s="66">
        <v>162.15609636802878</v>
      </c>
      <c r="E104" s="68"/>
      <c r="F104" s="100" t="s">
        <v>2225</v>
      </c>
      <c r="G104" s="65"/>
      <c r="H104" s="69" t="s">
        <v>333</v>
      </c>
      <c r="I104" s="70"/>
      <c r="J104" s="70"/>
      <c r="K104" s="69" t="s">
        <v>2486</v>
      </c>
      <c r="L104" s="73">
        <v>1</v>
      </c>
      <c r="M104" s="74">
        <v>3613.44921875</v>
      </c>
      <c r="N104" s="74">
        <v>3684.76708984375</v>
      </c>
      <c r="O104" s="75"/>
      <c r="P104" s="76"/>
      <c r="Q104" s="76"/>
      <c r="R104" s="86"/>
      <c r="S104" s="48">
        <v>1</v>
      </c>
      <c r="T104" s="48">
        <v>0</v>
      </c>
      <c r="U104" s="49">
        <v>0</v>
      </c>
      <c r="V104" s="49">
        <v>0.003559</v>
      </c>
      <c r="W104" s="49">
        <v>0.009917</v>
      </c>
      <c r="X104" s="49">
        <v>0.43298</v>
      </c>
      <c r="Y104" s="49">
        <v>0</v>
      </c>
      <c r="Z104" s="49">
        <v>0</v>
      </c>
      <c r="AA104" s="71">
        <v>104</v>
      </c>
      <c r="AB104" s="71"/>
      <c r="AC104" s="72"/>
      <c r="AD104" s="78" t="s">
        <v>333</v>
      </c>
      <c r="AE104" s="78">
        <v>123</v>
      </c>
      <c r="AF104" s="78">
        <v>163</v>
      </c>
      <c r="AG104" s="78">
        <v>749</v>
      </c>
      <c r="AH104" s="78">
        <v>1947</v>
      </c>
      <c r="AI104" s="78"/>
      <c r="AJ104" s="78"/>
      <c r="AK104" s="78"/>
      <c r="AL104" s="78"/>
      <c r="AM104" s="78"/>
      <c r="AN104" s="80">
        <v>40877.71612268518</v>
      </c>
      <c r="AO104" s="83" t="s">
        <v>2131</v>
      </c>
      <c r="AP104" s="78" t="b">
        <v>1</v>
      </c>
      <c r="AQ104" s="78" t="b">
        <v>0</v>
      </c>
      <c r="AR104" s="78" t="b">
        <v>1</v>
      </c>
      <c r="AS104" s="78" t="s">
        <v>1553</v>
      </c>
      <c r="AT104" s="78">
        <v>0</v>
      </c>
      <c r="AU104" s="83" t="s">
        <v>2166</v>
      </c>
      <c r="AV104" s="78" t="b">
        <v>0</v>
      </c>
      <c r="AW104" s="78" t="s">
        <v>2247</v>
      </c>
      <c r="AX104" s="83" t="s">
        <v>2349</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273</v>
      </c>
      <c r="B105" s="65"/>
      <c r="C105" s="65" t="s">
        <v>64</v>
      </c>
      <c r="D105" s="66">
        <v>165.4944518216995</v>
      </c>
      <c r="E105" s="68"/>
      <c r="F105" s="100" t="s">
        <v>899</v>
      </c>
      <c r="G105" s="65"/>
      <c r="H105" s="69" t="s">
        <v>273</v>
      </c>
      <c r="I105" s="70"/>
      <c r="J105" s="70"/>
      <c r="K105" s="69" t="s">
        <v>2487</v>
      </c>
      <c r="L105" s="73">
        <v>1</v>
      </c>
      <c r="M105" s="74">
        <v>2820.327392578125</v>
      </c>
      <c r="N105" s="74">
        <v>990.2538452148438</v>
      </c>
      <c r="O105" s="75"/>
      <c r="P105" s="76"/>
      <c r="Q105" s="76"/>
      <c r="R105" s="86"/>
      <c r="S105" s="48">
        <v>1</v>
      </c>
      <c r="T105" s="48">
        <v>1</v>
      </c>
      <c r="U105" s="49">
        <v>0</v>
      </c>
      <c r="V105" s="49">
        <v>0.003559</v>
      </c>
      <c r="W105" s="49">
        <v>0.009917</v>
      </c>
      <c r="X105" s="49">
        <v>0.43298</v>
      </c>
      <c r="Y105" s="49">
        <v>0</v>
      </c>
      <c r="Z105" s="49">
        <v>1</v>
      </c>
      <c r="AA105" s="71">
        <v>105</v>
      </c>
      <c r="AB105" s="71"/>
      <c r="AC105" s="72"/>
      <c r="AD105" s="78" t="s">
        <v>1717</v>
      </c>
      <c r="AE105" s="78">
        <v>1303</v>
      </c>
      <c r="AF105" s="78">
        <v>3649</v>
      </c>
      <c r="AG105" s="78">
        <v>26079</v>
      </c>
      <c r="AH105" s="78">
        <v>20015</v>
      </c>
      <c r="AI105" s="78"/>
      <c r="AJ105" s="78" t="s">
        <v>1846</v>
      </c>
      <c r="AK105" s="78" t="s">
        <v>1878</v>
      </c>
      <c r="AL105" s="78"/>
      <c r="AM105" s="78"/>
      <c r="AN105" s="80">
        <v>40214.72091435185</v>
      </c>
      <c r="AO105" s="83" t="s">
        <v>2132</v>
      </c>
      <c r="AP105" s="78" t="b">
        <v>0</v>
      </c>
      <c r="AQ105" s="78" t="b">
        <v>0</v>
      </c>
      <c r="AR105" s="78" t="b">
        <v>1</v>
      </c>
      <c r="AS105" s="78" t="s">
        <v>1553</v>
      </c>
      <c r="AT105" s="78">
        <v>264</v>
      </c>
      <c r="AU105" s="83" t="s">
        <v>2166</v>
      </c>
      <c r="AV105" s="78" t="b">
        <v>0</v>
      </c>
      <c r="AW105" s="78" t="s">
        <v>2247</v>
      </c>
      <c r="AX105" s="83" t="s">
        <v>2350</v>
      </c>
      <c r="AY105" s="78" t="s">
        <v>66</v>
      </c>
      <c r="AZ105" s="78" t="str">
        <f>REPLACE(INDEX(GroupVertices[Group],MATCH(Vertices[[#This Row],[Vertex]],GroupVertices[Vertex],0)),1,1,"")</f>
        <v>1</v>
      </c>
      <c r="BA105" s="48"/>
      <c r="BB105" s="48"/>
      <c r="BC105" s="48"/>
      <c r="BD105" s="48"/>
      <c r="BE105" s="48"/>
      <c r="BF105" s="48"/>
      <c r="BG105" s="120" t="s">
        <v>3049</v>
      </c>
      <c r="BH105" s="120" t="s">
        <v>3049</v>
      </c>
      <c r="BI105" s="120" t="s">
        <v>3130</v>
      </c>
      <c r="BJ105" s="120" t="s">
        <v>3130</v>
      </c>
      <c r="BK105" s="120">
        <v>5</v>
      </c>
      <c r="BL105" s="123">
        <v>20</v>
      </c>
      <c r="BM105" s="120">
        <v>0</v>
      </c>
      <c r="BN105" s="123">
        <v>0</v>
      </c>
      <c r="BO105" s="120">
        <v>0</v>
      </c>
      <c r="BP105" s="123">
        <v>0</v>
      </c>
      <c r="BQ105" s="120">
        <v>20</v>
      </c>
      <c r="BR105" s="123">
        <v>80</v>
      </c>
      <c r="BS105" s="120">
        <v>25</v>
      </c>
      <c r="BT105" s="2"/>
      <c r="BU105" s="3"/>
      <c r="BV105" s="3"/>
      <c r="BW105" s="3"/>
      <c r="BX105" s="3"/>
    </row>
    <row r="106" spans="1:76" ht="15">
      <c r="A106" s="64" t="s">
        <v>274</v>
      </c>
      <c r="B106" s="65"/>
      <c r="C106" s="65" t="s">
        <v>64</v>
      </c>
      <c r="D106" s="66">
        <v>162.96339230820217</v>
      </c>
      <c r="E106" s="68"/>
      <c r="F106" s="100" t="s">
        <v>900</v>
      </c>
      <c r="G106" s="65"/>
      <c r="H106" s="69" t="s">
        <v>274</v>
      </c>
      <c r="I106" s="70"/>
      <c r="J106" s="70"/>
      <c r="K106" s="69" t="s">
        <v>2488</v>
      </c>
      <c r="L106" s="73">
        <v>1</v>
      </c>
      <c r="M106" s="74">
        <v>1568.6693115234375</v>
      </c>
      <c r="N106" s="74">
        <v>7831.0341796875</v>
      </c>
      <c r="O106" s="75"/>
      <c r="P106" s="76"/>
      <c r="Q106" s="76"/>
      <c r="R106" s="86"/>
      <c r="S106" s="48">
        <v>2</v>
      </c>
      <c r="T106" s="48">
        <v>1</v>
      </c>
      <c r="U106" s="49">
        <v>0</v>
      </c>
      <c r="V106" s="49">
        <v>0.003559</v>
      </c>
      <c r="W106" s="49">
        <v>0.011031</v>
      </c>
      <c r="X106" s="49">
        <v>0.753008</v>
      </c>
      <c r="Y106" s="49">
        <v>0</v>
      </c>
      <c r="Z106" s="49">
        <v>0</v>
      </c>
      <c r="AA106" s="71">
        <v>106</v>
      </c>
      <c r="AB106" s="71"/>
      <c r="AC106" s="72"/>
      <c r="AD106" s="78" t="s">
        <v>1718</v>
      </c>
      <c r="AE106" s="78">
        <v>849</v>
      </c>
      <c r="AF106" s="78">
        <v>1006</v>
      </c>
      <c r="AG106" s="78">
        <v>27201</v>
      </c>
      <c r="AH106" s="78">
        <v>28480</v>
      </c>
      <c r="AI106" s="78"/>
      <c r="AJ106" s="78" t="s">
        <v>1847</v>
      </c>
      <c r="AK106" s="78" t="s">
        <v>1948</v>
      </c>
      <c r="AL106" s="83" t="s">
        <v>2024</v>
      </c>
      <c r="AM106" s="78"/>
      <c r="AN106" s="80">
        <v>41391.88484953704</v>
      </c>
      <c r="AO106" s="83" t="s">
        <v>2133</v>
      </c>
      <c r="AP106" s="78" t="b">
        <v>0</v>
      </c>
      <c r="AQ106" s="78" t="b">
        <v>0</v>
      </c>
      <c r="AR106" s="78" t="b">
        <v>1</v>
      </c>
      <c r="AS106" s="78" t="s">
        <v>1553</v>
      </c>
      <c r="AT106" s="78">
        <v>116</v>
      </c>
      <c r="AU106" s="83" t="s">
        <v>2167</v>
      </c>
      <c r="AV106" s="78" t="b">
        <v>0</v>
      </c>
      <c r="AW106" s="78" t="s">
        <v>2247</v>
      </c>
      <c r="AX106" s="83" t="s">
        <v>2351</v>
      </c>
      <c r="AY106" s="78" t="s">
        <v>66</v>
      </c>
      <c r="AZ106" s="78" t="str">
        <f>REPLACE(INDEX(GroupVertices[Group],MATCH(Vertices[[#This Row],[Vertex]],GroupVertices[Vertex],0)),1,1,"")</f>
        <v>1</v>
      </c>
      <c r="BA106" s="48"/>
      <c r="BB106" s="48"/>
      <c r="BC106" s="48"/>
      <c r="BD106" s="48"/>
      <c r="BE106" s="48" t="s">
        <v>756</v>
      </c>
      <c r="BF106" s="48" t="s">
        <v>756</v>
      </c>
      <c r="BG106" s="120" t="s">
        <v>3050</v>
      </c>
      <c r="BH106" s="120" t="s">
        <v>3050</v>
      </c>
      <c r="BI106" s="120" t="s">
        <v>3131</v>
      </c>
      <c r="BJ106" s="120" t="s">
        <v>3131</v>
      </c>
      <c r="BK106" s="120">
        <v>3</v>
      </c>
      <c r="BL106" s="123">
        <v>7.5</v>
      </c>
      <c r="BM106" s="120">
        <v>2</v>
      </c>
      <c r="BN106" s="123">
        <v>5</v>
      </c>
      <c r="BO106" s="120">
        <v>0</v>
      </c>
      <c r="BP106" s="123">
        <v>0</v>
      </c>
      <c r="BQ106" s="120">
        <v>35</v>
      </c>
      <c r="BR106" s="123">
        <v>87.5</v>
      </c>
      <c r="BS106" s="120">
        <v>40</v>
      </c>
      <c r="BT106" s="2"/>
      <c r="BU106" s="3"/>
      <c r="BV106" s="3"/>
      <c r="BW106" s="3"/>
      <c r="BX106" s="3"/>
    </row>
    <row r="107" spans="1:76" ht="15">
      <c r="A107" s="64" t="s">
        <v>275</v>
      </c>
      <c r="B107" s="65"/>
      <c r="C107" s="65" t="s">
        <v>64</v>
      </c>
      <c r="D107" s="66">
        <v>164.96870393183568</v>
      </c>
      <c r="E107" s="68"/>
      <c r="F107" s="100" t="s">
        <v>901</v>
      </c>
      <c r="G107" s="65"/>
      <c r="H107" s="69" t="s">
        <v>275</v>
      </c>
      <c r="I107" s="70"/>
      <c r="J107" s="70"/>
      <c r="K107" s="69" t="s">
        <v>2489</v>
      </c>
      <c r="L107" s="73">
        <v>1</v>
      </c>
      <c r="M107" s="74">
        <v>3165.69921875</v>
      </c>
      <c r="N107" s="74">
        <v>5001.904296875</v>
      </c>
      <c r="O107" s="75"/>
      <c r="P107" s="76"/>
      <c r="Q107" s="76"/>
      <c r="R107" s="86"/>
      <c r="S107" s="48">
        <v>2</v>
      </c>
      <c r="T107" s="48">
        <v>2</v>
      </c>
      <c r="U107" s="49">
        <v>0</v>
      </c>
      <c r="V107" s="49">
        <v>0.003559</v>
      </c>
      <c r="W107" s="49">
        <v>0.011031</v>
      </c>
      <c r="X107" s="49">
        <v>0.753008</v>
      </c>
      <c r="Y107" s="49">
        <v>0</v>
      </c>
      <c r="Z107" s="49">
        <v>1</v>
      </c>
      <c r="AA107" s="71">
        <v>107</v>
      </c>
      <c r="AB107" s="71"/>
      <c r="AC107" s="72"/>
      <c r="AD107" s="78" t="s">
        <v>1719</v>
      </c>
      <c r="AE107" s="78">
        <v>2433</v>
      </c>
      <c r="AF107" s="78">
        <v>3100</v>
      </c>
      <c r="AG107" s="78">
        <v>24573</v>
      </c>
      <c r="AH107" s="78">
        <v>10979</v>
      </c>
      <c r="AI107" s="78"/>
      <c r="AJ107" s="78" t="s">
        <v>1848</v>
      </c>
      <c r="AK107" s="78" t="s">
        <v>1949</v>
      </c>
      <c r="AL107" s="83" t="s">
        <v>2025</v>
      </c>
      <c r="AM107" s="78"/>
      <c r="AN107" s="80">
        <v>39924.17533564815</v>
      </c>
      <c r="AO107" s="83" t="s">
        <v>2134</v>
      </c>
      <c r="AP107" s="78" t="b">
        <v>0</v>
      </c>
      <c r="AQ107" s="78" t="b">
        <v>0</v>
      </c>
      <c r="AR107" s="78" t="b">
        <v>1</v>
      </c>
      <c r="AS107" s="78" t="s">
        <v>1553</v>
      </c>
      <c r="AT107" s="78">
        <v>139</v>
      </c>
      <c r="AU107" s="83" t="s">
        <v>2168</v>
      </c>
      <c r="AV107" s="78" t="b">
        <v>0</v>
      </c>
      <c r="AW107" s="78" t="s">
        <v>2247</v>
      </c>
      <c r="AX107" s="83" t="s">
        <v>2352</v>
      </c>
      <c r="AY107" s="78" t="s">
        <v>66</v>
      </c>
      <c r="AZ107" s="78" t="str">
        <f>REPLACE(INDEX(GroupVertices[Group],MATCH(Vertices[[#This Row],[Vertex]],GroupVertices[Vertex],0)),1,1,"")</f>
        <v>1</v>
      </c>
      <c r="BA107" s="48" t="s">
        <v>642</v>
      </c>
      <c r="BB107" s="48" t="s">
        <v>642</v>
      </c>
      <c r="BC107" s="48" t="s">
        <v>696</v>
      </c>
      <c r="BD107" s="48" t="s">
        <v>696</v>
      </c>
      <c r="BE107" s="48" t="s">
        <v>2995</v>
      </c>
      <c r="BF107" s="48" t="s">
        <v>2995</v>
      </c>
      <c r="BG107" s="120" t="s">
        <v>3051</v>
      </c>
      <c r="BH107" s="120" t="s">
        <v>3051</v>
      </c>
      <c r="BI107" s="120" t="s">
        <v>3132</v>
      </c>
      <c r="BJ107" s="120" t="s">
        <v>3132</v>
      </c>
      <c r="BK107" s="120">
        <v>2</v>
      </c>
      <c r="BL107" s="123">
        <v>6.666666666666667</v>
      </c>
      <c r="BM107" s="120">
        <v>0</v>
      </c>
      <c r="BN107" s="123">
        <v>0</v>
      </c>
      <c r="BO107" s="120">
        <v>0</v>
      </c>
      <c r="BP107" s="123">
        <v>0</v>
      </c>
      <c r="BQ107" s="120">
        <v>28</v>
      </c>
      <c r="BR107" s="123">
        <v>93.33333333333333</v>
      </c>
      <c r="BS107" s="120">
        <v>30</v>
      </c>
      <c r="BT107" s="2"/>
      <c r="BU107" s="3"/>
      <c r="BV107" s="3"/>
      <c r="BW107" s="3"/>
      <c r="BX107" s="3"/>
    </row>
    <row r="108" spans="1:76" ht="15">
      <c r="A108" s="64" t="s">
        <v>276</v>
      </c>
      <c r="B108" s="65"/>
      <c r="C108" s="65" t="s">
        <v>64</v>
      </c>
      <c r="D108" s="66">
        <v>162.61863959353738</v>
      </c>
      <c r="E108" s="68"/>
      <c r="F108" s="100" t="s">
        <v>902</v>
      </c>
      <c r="G108" s="65"/>
      <c r="H108" s="69" t="s">
        <v>276</v>
      </c>
      <c r="I108" s="70"/>
      <c r="J108" s="70"/>
      <c r="K108" s="69" t="s">
        <v>2490</v>
      </c>
      <c r="L108" s="73">
        <v>3.654492890514322</v>
      </c>
      <c r="M108" s="74">
        <v>1551.892578125</v>
      </c>
      <c r="N108" s="74">
        <v>3263.47314453125</v>
      </c>
      <c r="O108" s="75"/>
      <c r="P108" s="76"/>
      <c r="Q108" s="76"/>
      <c r="R108" s="86"/>
      <c r="S108" s="48">
        <v>1</v>
      </c>
      <c r="T108" s="48">
        <v>4</v>
      </c>
      <c r="U108" s="49">
        <v>3</v>
      </c>
      <c r="V108" s="49">
        <v>0.003597</v>
      </c>
      <c r="W108" s="49">
        <v>0.013727</v>
      </c>
      <c r="X108" s="49">
        <v>1.282985</v>
      </c>
      <c r="Y108" s="49">
        <v>0.3333333333333333</v>
      </c>
      <c r="Z108" s="49">
        <v>0.25</v>
      </c>
      <c r="AA108" s="71">
        <v>108</v>
      </c>
      <c r="AB108" s="71"/>
      <c r="AC108" s="72"/>
      <c r="AD108" s="78" t="s">
        <v>1720</v>
      </c>
      <c r="AE108" s="78">
        <v>373</v>
      </c>
      <c r="AF108" s="78">
        <v>646</v>
      </c>
      <c r="AG108" s="78">
        <v>36017</v>
      </c>
      <c r="AH108" s="78">
        <v>3106</v>
      </c>
      <c r="AI108" s="78"/>
      <c r="AJ108" s="78" t="s">
        <v>1849</v>
      </c>
      <c r="AK108" s="78" t="s">
        <v>1950</v>
      </c>
      <c r="AL108" s="78"/>
      <c r="AM108" s="78"/>
      <c r="AN108" s="80">
        <v>42996.50246527778</v>
      </c>
      <c r="AO108" s="83" t="s">
        <v>2135</v>
      </c>
      <c r="AP108" s="78" t="b">
        <v>0</v>
      </c>
      <c r="AQ108" s="78" t="b">
        <v>0</v>
      </c>
      <c r="AR108" s="78" t="b">
        <v>0</v>
      </c>
      <c r="AS108" s="78" t="s">
        <v>1553</v>
      </c>
      <c r="AT108" s="78">
        <v>2</v>
      </c>
      <c r="AU108" s="83" t="s">
        <v>2166</v>
      </c>
      <c r="AV108" s="78" t="b">
        <v>0</v>
      </c>
      <c r="AW108" s="78" t="s">
        <v>2247</v>
      </c>
      <c r="AX108" s="83" t="s">
        <v>2353</v>
      </c>
      <c r="AY108" s="78" t="s">
        <v>66</v>
      </c>
      <c r="AZ108" s="78" t="str">
        <f>REPLACE(INDEX(GroupVertices[Group],MATCH(Vertices[[#This Row],[Vertex]],GroupVertices[Vertex],0)),1,1,"")</f>
        <v>1</v>
      </c>
      <c r="BA108" s="48"/>
      <c r="BB108" s="48"/>
      <c r="BC108" s="48"/>
      <c r="BD108" s="48"/>
      <c r="BE108" s="48"/>
      <c r="BF108" s="48"/>
      <c r="BG108" s="120" t="s">
        <v>3052</v>
      </c>
      <c r="BH108" s="120" t="s">
        <v>3084</v>
      </c>
      <c r="BI108" s="120" t="s">
        <v>3133</v>
      </c>
      <c r="BJ108" s="120" t="s">
        <v>3133</v>
      </c>
      <c r="BK108" s="120">
        <v>6</v>
      </c>
      <c r="BL108" s="123">
        <v>5.714285714285714</v>
      </c>
      <c r="BM108" s="120">
        <v>1</v>
      </c>
      <c r="BN108" s="123">
        <v>0.9523809523809523</v>
      </c>
      <c r="BO108" s="120">
        <v>0</v>
      </c>
      <c r="BP108" s="123">
        <v>0</v>
      </c>
      <c r="BQ108" s="120">
        <v>98</v>
      </c>
      <c r="BR108" s="123">
        <v>93.33333333333333</v>
      </c>
      <c r="BS108" s="120">
        <v>105</v>
      </c>
      <c r="BT108" s="2"/>
      <c r="BU108" s="3"/>
      <c r="BV108" s="3"/>
      <c r="BW108" s="3"/>
      <c r="BX108" s="3"/>
    </row>
    <row r="109" spans="1:76" ht="15">
      <c r="A109" s="64" t="s">
        <v>334</v>
      </c>
      <c r="B109" s="65"/>
      <c r="C109" s="65" t="s">
        <v>64</v>
      </c>
      <c r="D109" s="66">
        <v>162.12353638942156</v>
      </c>
      <c r="E109" s="68"/>
      <c r="F109" s="100" t="s">
        <v>2226</v>
      </c>
      <c r="G109" s="65"/>
      <c r="H109" s="69" t="s">
        <v>334</v>
      </c>
      <c r="I109" s="70"/>
      <c r="J109" s="70"/>
      <c r="K109" s="69" t="s">
        <v>2491</v>
      </c>
      <c r="L109" s="73">
        <v>1</v>
      </c>
      <c r="M109" s="74">
        <v>1442.2200927734375</v>
      </c>
      <c r="N109" s="74">
        <v>2063.85400390625</v>
      </c>
      <c r="O109" s="75"/>
      <c r="P109" s="76"/>
      <c r="Q109" s="76"/>
      <c r="R109" s="86"/>
      <c r="S109" s="48">
        <v>2</v>
      </c>
      <c r="T109" s="48">
        <v>0</v>
      </c>
      <c r="U109" s="49">
        <v>0</v>
      </c>
      <c r="V109" s="49">
        <v>0.003571</v>
      </c>
      <c r="W109" s="49">
        <v>0.011304</v>
      </c>
      <c r="X109" s="49">
        <v>0.705614</v>
      </c>
      <c r="Y109" s="49">
        <v>1</v>
      </c>
      <c r="Z109" s="49">
        <v>0</v>
      </c>
      <c r="AA109" s="71">
        <v>109</v>
      </c>
      <c r="AB109" s="71"/>
      <c r="AC109" s="72"/>
      <c r="AD109" s="78" t="s">
        <v>1721</v>
      </c>
      <c r="AE109" s="78">
        <v>99</v>
      </c>
      <c r="AF109" s="78">
        <v>129</v>
      </c>
      <c r="AG109" s="78">
        <v>712</v>
      </c>
      <c r="AH109" s="78">
        <v>60</v>
      </c>
      <c r="AI109" s="78"/>
      <c r="AJ109" s="78" t="s">
        <v>1850</v>
      </c>
      <c r="AK109" s="78" t="s">
        <v>1951</v>
      </c>
      <c r="AL109" s="83" t="s">
        <v>2026</v>
      </c>
      <c r="AM109" s="78"/>
      <c r="AN109" s="80">
        <v>39613.69861111111</v>
      </c>
      <c r="AO109" s="83" t="s">
        <v>2136</v>
      </c>
      <c r="AP109" s="78" t="b">
        <v>0</v>
      </c>
      <c r="AQ109" s="78" t="b">
        <v>0</v>
      </c>
      <c r="AR109" s="78" t="b">
        <v>1</v>
      </c>
      <c r="AS109" s="78" t="s">
        <v>1553</v>
      </c>
      <c r="AT109" s="78">
        <v>8</v>
      </c>
      <c r="AU109" s="83" t="s">
        <v>2168</v>
      </c>
      <c r="AV109" s="78" t="b">
        <v>0</v>
      </c>
      <c r="AW109" s="78" t="s">
        <v>2247</v>
      </c>
      <c r="AX109" s="83" t="s">
        <v>2354</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277</v>
      </c>
      <c r="B110" s="65"/>
      <c r="C110" s="65" t="s">
        <v>64</v>
      </c>
      <c r="D110" s="66">
        <v>170.3736603806359</v>
      </c>
      <c r="E110" s="68"/>
      <c r="F110" s="100" t="s">
        <v>2227</v>
      </c>
      <c r="G110" s="65"/>
      <c r="H110" s="69" t="s">
        <v>277</v>
      </c>
      <c r="I110" s="70"/>
      <c r="J110" s="70"/>
      <c r="K110" s="69" t="s">
        <v>2492</v>
      </c>
      <c r="L110" s="73">
        <v>1</v>
      </c>
      <c r="M110" s="74">
        <v>1196.9163818359375</v>
      </c>
      <c r="N110" s="74">
        <v>5082.88818359375</v>
      </c>
      <c r="O110" s="75"/>
      <c r="P110" s="76"/>
      <c r="Q110" s="76"/>
      <c r="R110" s="86"/>
      <c r="S110" s="48">
        <v>2</v>
      </c>
      <c r="T110" s="48">
        <v>1</v>
      </c>
      <c r="U110" s="49">
        <v>0</v>
      </c>
      <c r="V110" s="49">
        <v>0.003559</v>
      </c>
      <c r="W110" s="49">
        <v>0.011031</v>
      </c>
      <c r="X110" s="49">
        <v>0.753008</v>
      </c>
      <c r="Y110" s="49">
        <v>0</v>
      </c>
      <c r="Z110" s="49">
        <v>0</v>
      </c>
      <c r="AA110" s="71">
        <v>110</v>
      </c>
      <c r="AB110" s="71"/>
      <c r="AC110" s="72"/>
      <c r="AD110" s="78" t="s">
        <v>1722</v>
      </c>
      <c r="AE110" s="78">
        <v>248</v>
      </c>
      <c r="AF110" s="78">
        <v>8744</v>
      </c>
      <c r="AG110" s="78">
        <v>3519</v>
      </c>
      <c r="AH110" s="78">
        <v>935</v>
      </c>
      <c r="AI110" s="78"/>
      <c r="AJ110" s="78" t="s">
        <v>1851</v>
      </c>
      <c r="AK110" s="78" t="s">
        <v>1952</v>
      </c>
      <c r="AL110" s="83" t="s">
        <v>2027</v>
      </c>
      <c r="AM110" s="78"/>
      <c r="AN110" s="80">
        <v>42307.806180555555</v>
      </c>
      <c r="AO110" s="83" t="s">
        <v>2137</v>
      </c>
      <c r="AP110" s="78" t="b">
        <v>1</v>
      </c>
      <c r="AQ110" s="78" t="b">
        <v>0</v>
      </c>
      <c r="AR110" s="78" t="b">
        <v>0</v>
      </c>
      <c r="AS110" s="78" t="s">
        <v>1553</v>
      </c>
      <c r="AT110" s="78">
        <v>161</v>
      </c>
      <c r="AU110" s="83" t="s">
        <v>2166</v>
      </c>
      <c r="AV110" s="78" t="b">
        <v>0</v>
      </c>
      <c r="AW110" s="78" t="s">
        <v>2247</v>
      </c>
      <c r="AX110" s="83" t="s">
        <v>2355</v>
      </c>
      <c r="AY110" s="78" t="s">
        <v>66</v>
      </c>
      <c r="AZ110" s="78" t="str">
        <f>REPLACE(INDEX(GroupVertices[Group],MATCH(Vertices[[#This Row],[Vertex]],GroupVertices[Vertex],0)),1,1,"")</f>
        <v>1</v>
      </c>
      <c r="BA110" s="48" t="s">
        <v>644</v>
      </c>
      <c r="BB110" s="48" t="s">
        <v>644</v>
      </c>
      <c r="BC110" s="48" t="s">
        <v>698</v>
      </c>
      <c r="BD110" s="48" t="s">
        <v>698</v>
      </c>
      <c r="BE110" s="48" t="s">
        <v>343</v>
      </c>
      <c r="BF110" s="48" t="s">
        <v>343</v>
      </c>
      <c r="BG110" s="120" t="s">
        <v>3053</v>
      </c>
      <c r="BH110" s="120" t="s">
        <v>3053</v>
      </c>
      <c r="BI110" s="120" t="s">
        <v>3134</v>
      </c>
      <c r="BJ110" s="120" t="s">
        <v>3134</v>
      </c>
      <c r="BK110" s="120">
        <v>0</v>
      </c>
      <c r="BL110" s="123">
        <v>0</v>
      </c>
      <c r="BM110" s="120">
        <v>0</v>
      </c>
      <c r="BN110" s="123">
        <v>0</v>
      </c>
      <c r="BO110" s="120">
        <v>0</v>
      </c>
      <c r="BP110" s="123">
        <v>0</v>
      </c>
      <c r="BQ110" s="120">
        <v>14</v>
      </c>
      <c r="BR110" s="123">
        <v>100</v>
      </c>
      <c r="BS110" s="120">
        <v>14</v>
      </c>
      <c r="BT110" s="2"/>
      <c r="BU110" s="3"/>
      <c r="BV110" s="3"/>
      <c r="BW110" s="3"/>
      <c r="BX110" s="3"/>
    </row>
    <row r="111" spans="1:76" ht="15">
      <c r="A111" s="64" t="s">
        <v>335</v>
      </c>
      <c r="B111" s="65"/>
      <c r="C111" s="65" t="s">
        <v>64</v>
      </c>
      <c r="D111" s="66">
        <v>162.2595221824282</v>
      </c>
      <c r="E111" s="68"/>
      <c r="F111" s="100" t="s">
        <v>2228</v>
      </c>
      <c r="G111" s="65"/>
      <c r="H111" s="69" t="s">
        <v>335</v>
      </c>
      <c r="I111" s="70"/>
      <c r="J111" s="70"/>
      <c r="K111" s="69" t="s">
        <v>2493</v>
      </c>
      <c r="L111" s="73">
        <v>1</v>
      </c>
      <c r="M111" s="74">
        <v>3564.1318359375</v>
      </c>
      <c r="N111" s="74">
        <v>6595.2529296875</v>
      </c>
      <c r="O111" s="75"/>
      <c r="P111" s="76"/>
      <c r="Q111" s="76"/>
      <c r="R111" s="86"/>
      <c r="S111" s="48">
        <v>1</v>
      </c>
      <c r="T111" s="48">
        <v>0</v>
      </c>
      <c r="U111" s="49">
        <v>0</v>
      </c>
      <c r="V111" s="49">
        <v>0.003559</v>
      </c>
      <c r="W111" s="49">
        <v>0.009917</v>
      </c>
      <c r="X111" s="49">
        <v>0.43298</v>
      </c>
      <c r="Y111" s="49">
        <v>0</v>
      </c>
      <c r="Z111" s="49">
        <v>0</v>
      </c>
      <c r="AA111" s="71">
        <v>111</v>
      </c>
      <c r="AB111" s="71"/>
      <c r="AC111" s="72"/>
      <c r="AD111" s="78" t="s">
        <v>1723</v>
      </c>
      <c r="AE111" s="78">
        <v>254</v>
      </c>
      <c r="AF111" s="78">
        <v>271</v>
      </c>
      <c r="AG111" s="78">
        <v>402</v>
      </c>
      <c r="AH111" s="78">
        <v>687</v>
      </c>
      <c r="AI111" s="78"/>
      <c r="AJ111" s="78" t="s">
        <v>1852</v>
      </c>
      <c r="AK111" s="78"/>
      <c r="AL111" s="78"/>
      <c r="AM111" s="78"/>
      <c r="AN111" s="80">
        <v>43278.822916666664</v>
      </c>
      <c r="AO111" s="83" t="s">
        <v>2138</v>
      </c>
      <c r="AP111" s="78" t="b">
        <v>1</v>
      </c>
      <c r="AQ111" s="78" t="b">
        <v>0</v>
      </c>
      <c r="AR111" s="78" t="b">
        <v>0</v>
      </c>
      <c r="AS111" s="78" t="s">
        <v>1553</v>
      </c>
      <c r="AT111" s="78">
        <v>1</v>
      </c>
      <c r="AU111" s="78"/>
      <c r="AV111" s="78" t="b">
        <v>0</v>
      </c>
      <c r="AW111" s="78" t="s">
        <v>2247</v>
      </c>
      <c r="AX111" s="83" t="s">
        <v>2356</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278</v>
      </c>
      <c r="B112" s="65"/>
      <c r="C112" s="65" t="s">
        <v>64</v>
      </c>
      <c r="D112" s="66">
        <v>162.02106822145174</v>
      </c>
      <c r="E112" s="68"/>
      <c r="F112" s="100" t="s">
        <v>874</v>
      </c>
      <c r="G112" s="65"/>
      <c r="H112" s="69" t="s">
        <v>278</v>
      </c>
      <c r="I112" s="70"/>
      <c r="J112" s="70"/>
      <c r="K112" s="69" t="s">
        <v>2494</v>
      </c>
      <c r="L112" s="73">
        <v>1</v>
      </c>
      <c r="M112" s="74">
        <v>3651.356689453125</v>
      </c>
      <c r="N112" s="74">
        <v>5635.11669921875</v>
      </c>
      <c r="O112" s="75"/>
      <c r="P112" s="76"/>
      <c r="Q112" s="76"/>
      <c r="R112" s="86"/>
      <c r="S112" s="48">
        <v>1</v>
      </c>
      <c r="T112" s="48">
        <v>1</v>
      </c>
      <c r="U112" s="49">
        <v>0</v>
      </c>
      <c r="V112" s="49">
        <v>0.003559</v>
      </c>
      <c r="W112" s="49">
        <v>0.009917</v>
      </c>
      <c r="X112" s="49">
        <v>0.43298</v>
      </c>
      <c r="Y112" s="49">
        <v>0</v>
      </c>
      <c r="Z112" s="49">
        <v>1</v>
      </c>
      <c r="AA112" s="71">
        <v>112</v>
      </c>
      <c r="AB112" s="71"/>
      <c r="AC112" s="72"/>
      <c r="AD112" s="78" t="s">
        <v>1724</v>
      </c>
      <c r="AE112" s="78">
        <v>81</v>
      </c>
      <c r="AF112" s="78">
        <v>22</v>
      </c>
      <c r="AG112" s="78">
        <v>166</v>
      </c>
      <c r="AH112" s="78">
        <v>292</v>
      </c>
      <c r="AI112" s="78"/>
      <c r="AJ112" s="78"/>
      <c r="AK112" s="78" t="s">
        <v>1953</v>
      </c>
      <c r="AL112" s="78"/>
      <c r="AM112" s="78"/>
      <c r="AN112" s="80">
        <v>41501.20674768519</v>
      </c>
      <c r="AO112" s="78"/>
      <c r="AP112" s="78" t="b">
        <v>1</v>
      </c>
      <c r="AQ112" s="78" t="b">
        <v>1</v>
      </c>
      <c r="AR112" s="78" t="b">
        <v>0</v>
      </c>
      <c r="AS112" s="78" t="s">
        <v>1553</v>
      </c>
      <c r="AT112" s="78">
        <v>6</v>
      </c>
      <c r="AU112" s="83" t="s">
        <v>2166</v>
      </c>
      <c r="AV112" s="78" t="b">
        <v>0</v>
      </c>
      <c r="AW112" s="78" t="s">
        <v>2247</v>
      </c>
      <c r="AX112" s="83" t="s">
        <v>2357</v>
      </c>
      <c r="AY112" s="78" t="s">
        <v>66</v>
      </c>
      <c r="AZ112" s="78" t="str">
        <f>REPLACE(INDEX(GroupVertices[Group],MATCH(Vertices[[#This Row],[Vertex]],GroupVertices[Vertex],0)),1,1,"")</f>
        <v>1</v>
      </c>
      <c r="BA112" s="48"/>
      <c r="BB112" s="48"/>
      <c r="BC112" s="48"/>
      <c r="BD112" s="48"/>
      <c r="BE112" s="48"/>
      <c r="BF112" s="48"/>
      <c r="BG112" s="120" t="s">
        <v>3054</v>
      </c>
      <c r="BH112" s="120" t="s">
        <v>3054</v>
      </c>
      <c r="BI112" s="120" t="s">
        <v>3135</v>
      </c>
      <c r="BJ112" s="120" t="s">
        <v>3135</v>
      </c>
      <c r="BK112" s="120">
        <v>2</v>
      </c>
      <c r="BL112" s="123">
        <v>5.555555555555555</v>
      </c>
      <c r="BM112" s="120">
        <v>0</v>
      </c>
      <c r="BN112" s="123">
        <v>0</v>
      </c>
      <c r="BO112" s="120">
        <v>0</v>
      </c>
      <c r="BP112" s="123">
        <v>0</v>
      </c>
      <c r="BQ112" s="120">
        <v>34</v>
      </c>
      <c r="BR112" s="123">
        <v>94.44444444444444</v>
      </c>
      <c r="BS112" s="120">
        <v>36</v>
      </c>
      <c r="BT112" s="2"/>
      <c r="BU112" s="3"/>
      <c r="BV112" s="3"/>
      <c r="BW112" s="3"/>
      <c r="BX112" s="3"/>
    </row>
    <row r="113" spans="1:76" ht="15">
      <c r="A113" s="64" t="s">
        <v>283</v>
      </c>
      <c r="B113" s="65"/>
      <c r="C113" s="65" t="s">
        <v>64</v>
      </c>
      <c r="D113" s="66">
        <v>197.97015754312267</v>
      </c>
      <c r="E113" s="68"/>
      <c r="F113" s="100" t="s">
        <v>2229</v>
      </c>
      <c r="G113" s="65"/>
      <c r="H113" s="69" t="s">
        <v>283</v>
      </c>
      <c r="I113" s="70"/>
      <c r="J113" s="70"/>
      <c r="K113" s="69" t="s">
        <v>2495</v>
      </c>
      <c r="L113" s="73">
        <v>1.884830963504774</v>
      </c>
      <c r="M113" s="74">
        <v>2102.77880859375</v>
      </c>
      <c r="N113" s="74">
        <v>3428.986083984375</v>
      </c>
      <c r="O113" s="75"/>
      <c r="P113" s="76"/>
      <c r="Q113" s="76"/>
      <c r="R113" s="86"/>
      <c r="S113" s="48">
        <v>3</v>
      </c>
      <c r="T113" s="48">
        <v>2</v>
      </c>
      <c r="U113" s="49">
        <v>1</v>
      </c>
      <c r="V113" s="49">
        <v>0.003584</v>
      </c>
      <c r="W113" s="49">
        <v>0.013845</v>
      </c>
      <c r="X113" s="49">
        <v>1.276027</v>
      </c>
      <c r="Y113" s="49">
        <v>0.6666666666666666</v>
      </c>
      <c r="Z113" s="49">
        <v>0</v>
      </c>
      <c r="AA113" s="71">
        <v>113</v>
      </c>
      <c r="AB113" s="71"/>
      <c r="AC113" s="72"/>
      <c r="AD113" s="78" t="s">
        <v>1725</v>
      </c>
      <c r="AE113" s="78">
        <v>3506</v>
      </c>
      <c r="AF113" s="78">
        <v>37561</v>
      </c>
      <c r="AG113" s="78">
        <v>42695</v>
      </c>
      <c r="AH113" s="78">
        <v>4665</v>
      </c>
      <c r="AI113" s="78"/>
      <c r="AJ113" s="78" t="s">
        <v>1853</v>
      </c>
      <c r="AK113" s="78" t="s">
        <v>1888</v>
      </c>
      <c r="AL113" s="83" t="s">
        <v>2028</v>
      </c>
      <c r="AM113" s="78"/>
      <c r="AN113" s="80">
        <v>39639.91525462963</v>
      </c>
      <c r="AO113" s="83" t="s">
        <v>2139</v>
      </c>
      <c r="AP113" s="78" t="b">
        <v>0</v>
      </c>
      <c r="AQ113" s="78" t="b">
        <v>0</v>
      </c>
      <c r="AR113" s="78" t="b">
        <v>1</v>
      </c>
      <c r="AS113" s="78" t="s">
        <v>1553</v>
      </c>
      <c r="AT113" s="78">
        <v>1057</v>
      </c>
      <c r="AU113" s="83" t="s">
        <v>2170</v>
      </c>
      <c r="AV113" s="78" t="b">
        <v>0</v>
      </c>
      <c r="AW113" s="78" t="s">
        <v>2247</v>
      </c>
      <c r="AX113" s="83" t="s">
        <v>2358</v>
      </c>
      <c r="AY113" s="78" t="s">
        <v>66</v>
      </c>
      <c r="AZ113" s="78" t="str">
        <f>REPLACE(INDEX(GroupVertices[Group],MATCH(Vertices[[#This Row],[Vertex]],GroupVertices[Vertex],0)),1,1,"")</f>
        <v>1</v>
      </c>
      <c r="BA113" s="48" t="s">
        <v>2979</v>
      </c>
      <c r="BB113" s="48" t="s">
        <v>2979</v>
      </c>
      <c r="BC113" s="48" t="s">
        <v>707</v>
      </c>
      <c r="BD113" s="48" t="s">
        <v>707</v>
      </c>
      <c r="BE113" s="48" t="s">
        <v>764</v>
      </c>
      <c r="BF113" s="48" t="s">
        <v>3004</v>
      </c>
      <c r="BG113" s="120" t="s">
        <v>3055</v>
      </c>
      <c r="BH113" s="120" t="s">
        <v>3085</v>
      </c>
      <c r="BI113" s="120" t="s">
        <v>3136</v>
      </c>
      <c r="BJ113" s="120" t="s">
        <v>3161</v>
      </c>
      <c r="BK113" s="120">
        <v>3</v>
      </c>
      <c r="BL113" s="123">
        <v>2.6315789473684212</v>
      </c>
      <c r="BM113" s="120">
        <v>2</v>
      </c>
      <c r="BN113" s="123">
        <v>1.7543859649122806</v>
      </c>
      <c r="BO113" s="120">
        <v>0</v>
      </c>
      <c r="BP113" s="123">
        <v>0</v>
      </c>
      <c r="BQ113" s="120">
        <v>109</v>
      </c>
      <c r="BR113" s="123">
        <v>95.6140350877193</v>
      </c>
      <c r="BS113" s="120">
        <v>114</v>
      </c>
      <c r="BT113" s="2"/>
      <c r="BU113" s="3"/>
      <c r="BV113" s="3"/>
      <c r="BW113" s="3"/>
      <c r="BX113" s="3"/>
    </row>
    <row r="114" spans="1:76" ht="15">
      <c r="A114" s="64" t="s">
        <v>288</v>
      </c>
      <c r="B114" s="65"/>
      <c r="C114" s="65" t="s">
        <v>64</v>
      </c>
      <c r="D114" s="66">
        <v>162.47690792195297</v>
      </c>
      <c r="E114" s="68"/>
      <c r="F114" s="100" t="s">
        <v>908</v>
      </c>
      <c r="G114" s="65"/>
      <c r="H114" s="69" t="s">
        <v>288</v>
      </c>
      <c r="I114" s="70"/>
      <c r="J114" s="70"/>
      <c r="K114" s="69" t="s">
        <v>2496</v>
      </c>
      <c r="L114" s="73">
        <v>1</v>
      </c>
      <c r="M114" s="74">
        <v>1056.0050048828125</v>
      </c>
      <c r="N114" s="74">
        <v>3192.562744140625</v>
      </c>
      <c r="O114" s="75"/>
      <c r="P114" s="76"/>
      <c r="Q114" s="76"/>
      <c r="R114" s="86"/>
      <c r="S114" s="48">
        <v>3</v>
      </c>
      <c r="T114" s="48">
        <v>2</v>
      </c>
      <c r="U114" s="49">
        <v>0</v>
      </c>
      <c r="V114" s="49">
        <v>0.003571</v>
      </c>
      <c r="W114" s="49">
        <v>0.012574</v>
      </c>
      <c r="X114" s="49">
        <v>0.984578</v>
      </c>
      <c r="Y114" s="49">
        <v>1</v>
      </c>
      <c r="Z114" s="49">
        <v>0.5</v>
      </c>
      <c r="AA114" s="71">
        <v>114</v>
      </c>
      <c r="AB114" s="71"/>
      <c r="AC114" s="72"/>
      <c r="AD114" s="78" t="s">
        <v>1726</v>
      </c>
      <c r="AE114" s="78">
        <v>221</v>
      </c>
      <c r="AF114" s="78">
        <v>498</v>
      </c>
      <c r="AG114" s="78">
        <v>705</v>
      </c>
      <c r="AH114" s="78">
        <v>471</v>
      </c>
      <c r="AI114" s="78"/>
      <c r="AJ114" s="78" t="s">
        <v>1854</v>
      </c>
      <c r="AK114" s="78" t="s">
        <v>1925</v>
      </c>
      <c r="AL114" s="83" t="s">
        <v>2029</v>
      </c>
      <c r="AM114" s="78"/>
      <c r="AN114" s="80">
        <v>42193.80243055556</v>
      </c>
      <c r="AO114" s="83" t="s">
        <v>2140</v>
      </c>
      <c r="AP114" s="78" t="b">
        <v>0</v>
      </c>
      <c r="AQ114" s="78" t="b">
        <v>0</v>
      </c>
      <c r="AR114" s="78" t="b">
        <v>0</v>
      </c>
      <c r="AS114" s="78" t="s">
        <v>1553</v>
      </c>
      <c r="AT114" s="78">
        <v>5</v>
      </c>
      <c r="AU114" s="83" t="s">
        <v>2166</v>
      </c>
      <c r="AV114" s="78" t="b">
        <v>0</v>
      </c>
      <c r="AW114" s="78" t="s">
        <v>2247</v>
      </c>
      <c r="AX114" s="83" t="s">
        <v>2359</v>
      </c>
      <c r="AY114" s="78" t="s">
        <v>66</v>
      </c>
      <c r="AZ114" s="78" t="str">
        <f>REPLACE(INDEX(GroupVertices[Group],MATCH(Vertices[[#This Row],[Vertex]],GroupVertices[Vertex],0)),1,1,"")</f>
        <v>1</v>
      </c>
      <c r="BA114" s="48"/>
      <c r="BB114" s="48"/>
      <c r="BC114" s="48"/>
      <c r="BD114" s="48"/>
      <c r="BE114" s="48" t="s">
        <v>770</v>
      </c>
      <c r="BF114" s="48" t="s">
        <v>770</v>
      </c>
      <c r="BG114" s="120" t="s">
        <v>3056</v>
      </c>
      <c r="BH114" s="120" t="s">
        <v>3056</v>
      </c>
      <c r="BI114" s="120" t="s">
        <v>3137</v>
      </c>
      <c r="BJ114" s="120" t="s">
        <v>3137</v>
      </c>
      <c r="BK114" s="120">
        <v>1</v>
      </c>
      <c r="BL114" s="123">
        <v>2.5641025641025643</v>
      </c>
      <c r="BM114" s="120">
        <v>1</v>
      </c>
      <c r="BN114" s="123">
        <v>2.5641025641025643</v>
      </c>
      <c r="BO114" s="120">
        <v>0</v>
      </c>
      <c r="BP114" s="123">
        <v>0</v>
      </c>
      <c r="BQ114" s="120">
        <v>37</v>
      </c>
      <c r="BR114" s="123">
        <v>94.87179487179488</v>
      </c>
      <c r="BS114" s="120">
        <v>39</v>
      </c>
      <c r="BT114" s="2"/>
      <c r="BU114" s="3"/>
      <c r="BV114" s="3"/>
      <c r="BW114" s="3"/>
      <c r="BX114" s="3"/>
    </row>
    <row r="115" spans="1:76" ht="15">
      <c r="A115" s="64" t="s">
        <v>336</v>
      </c>
      <c r="B115" s="65"/>
      <c r="C115" s="65" t="s">
        <v>64</v>
      </c>
      <c r="D115" s="66">
        <v>162.05267055362935</v>
      </c>
      <c r="E115" s="68"/>
      <c r="F115" s="100" t="s">
        <v>2230</v>
      </c>
      <c r="G115" s="65"/>
      <c r="H115" s="69" t="s">
        <v>336</v>
      </c>
      <c r="I115" s="70"/>
      <c r="J115" s="70"/>
      <c r="K115" s="69" t="s">
        <v>2497</v>
      </c>
      <c r="L115" s="73">
        <v>1</v>
      </c>
      <c r="M115" s="74">
        <v>598.3171997070312</v>
      </c>
      <c r="N115" s="74">
        <v>7974.068359375</v>
      </c>
      <c r="O115" s="75"/>
      <c r="P115" s="76"/>
      <c r="Q115" s="76"/>
      <c r="R115" s="86"/>
      <c r="S115" s="48">
        <v>1</v>
      </c>
      <c r="T115" s="48">
        <v>0</v>
      </c>
      <c r="U115" s="49">
        <v>0</v>
      </c>
      <c r="V115" s="49">
        <v>0.003559</v>
      </c>
      <c r="W115" s="49">
        <v>0.009917</v>
      </c>
      <c r="X115" s="49">
        <v>0.43298</v>
      </c>
      <c r="Y115" s="49">
        <v>0</v>
      </c>
      <c r="Z115" s="49">
        <v>0</v>
      </c>
      <c r="AA115" s="71">
        <v>115</v>
      </c>
      <c r="AB115" s="71"/>
      <c r="AC115" s="72"/>
      <c r="AD115" s="78" t="s">
        <v>1727</v>
      </c>
      <c r="AE115" s="78">
        <v>94</v>
      </c>
      <c r="AF115" s="78">
        <v>55</v>
      </c>
      <c r="AG115" s="78">
        <v>611</v>
      </c>
      <c r="AH115" s="78">
        <v>272</v>
      </c>
      <c r="AI115" s="78"/>
      <c r="AJ115" s="78" t="s">
        <v>1855</v>
      </c>
      <c r="AK115" s="78"/>
      <c r="AL115" s="78"/>
      <c r="AM115" s="78"/>
      <c r="AN115" s="80">
        <v>41237.20586805556</v>
      </c>
      <c r="AO115" s="83" t="s">
        <v>2141</v>
      </c>
      <c r="AP115" s="78" t="b">
        <v>0</v>
      </c>
      <c r="AQ115" s="78" t="b">
        <v>0</v>
      </c>
      <c r="AR115" s="78" t="b">
        <v>0</v>
      </c>
      <c r="AS115" s="78" t="s">
        <v>1553</v>
      </c>
      <c r="AT115" s="78">
        <v>0</v>
      </c>
      <c r="AU115" s="83" t="s">
        <v>2179</v>
      </c>
      <c r="AV115" s="78" t="b">
        <v>0</v>
      </c>
      <c r="AW115" s="78" t="s">
        <v>2247</v>
      </c>
      <c r="AX115" s="83" t="s">
        <v>2360</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337</v>
      </c>
      <c r="B116" s="65"/>
      <c r="C116" s="65" t="s">
        <v>64</v>
      </c>
      <c r="D116" s="66">
        <v>162.0478823214812</v>
      </c>
      <c r="E116" s="68"/>
      <c r="F116" s="100" t="s">
        <v>2231</v>
      </c>
      <c r="G116" s="65"/>
      <c r="H116" s="69" t="s">
        <v>337</v>
      </c>
      <c r="I116" s="70"/>
      <c r="J116" s="70"/>
      <c r="K116" s="69" t="s">
        <v>2498</v>
      </c>
      <c r="L116" s="73">
        <v>1</v>
      </c>
      <c r="M116" s="74">
        <v>1039.8985595703125</v>
      </c>
      <c r="N116" s="74">
        <v>7120.041015625</v>
      </c>
      <c r="O116" s="75"/>
      <c r="P116" s="76"/>
      <c r="Q116" s="76"/>
      <c r="R116" s="86"/>
      <c r="S116" s="48">
        <v>1</v>
      </c>
      <c r="T116" s="48">
        <v>0</v>
      </c>
      <c r="U116" s="49">
        <v>0</v>
      </c>
      <c r="V116" s="49">
        <v>0.003559</v>
      </c>
      <c r="W116" s="49">
        <v>0.009917</v>
      </c>
      <c r="X116" s="49">
        <v>0.43298</v>
      </c>
      <c r="Y116" s="49">
        <v>0</v>
      </c>
      <c r="Z116" s="49">
        <v>0</v>
      </c>
      <c r="AA116" s="71">
        <v>116</v>
      </c>
      <c r="AB116" s="71"/>
      <c r="AC116" s="72"/>
      <c r="AD116" s="78" t="s">
        <v>1728</v>
      </c>
      <c r="AE116" s="78">
        <v>259</v>
      </c>
      <c r="AF116" s="78">
        <v>50</v>
      </c>
      <c r="AG116" s="78">
        <v>617</v>
      </c>
      <c r="AH116" s="78">
        <v>829</v>
      </c>
      <c r="AI116" s="78"/>
      <c r="AJ116" s="78" t="s">
        <v>1856</v>
      </c>
      <c r="AK116" s="78" t="s">
        <v>1954</v>
      </c>
      <c r="AL116" s="78"/>
      <c r="AM116" s="78"/>
      <c r="AN116" s="80">
        <v>40731.03138888889</v>
      </c>
      <c r="AO116" s="78"/>
      <c r="AP116" s="78" t="b">
        <v>1</v>
      </c>
      <c r="AQ116" s="78" t="b">
        <v>0</v>
      </c>
      <c r="AR116" s="78" t="b">
        <v>0</v>
      </c>
      <c r="AS116" s="78" t="s">
        <v>1553</v>
      </c>
      <c r="AT116" s="78">
        <v>0</v>
      </c>
      <c r="AU116" s="83" t="s">
        <v>2166</v>
      </c>
      <c r="AV116" s="78" t="b">
        <v>0</v>
      </c>
      <c r="AW116" s="78" t="s">
        <v>2247</v>
      </c>
      <c r="AX116" s="83" t="s">
        <v>2361</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338</v>
      </c>
      <c r="B117" s="65"/>
      <c r="C117" s="65" t="s">
        <v>64</v>
      </c>
      <c r="D117" s="66">
        <v>165.24546374999716</v>
      </c>
      <c r="E117" s="68"/>
      <c r="F117" s="100" t="s">
        <v>2232</v>
      </c>
      <c r="G117" s="65"/>
      <c r="H117" s="69" t="s">
        <v>338</v>
      </c>
      <c r="I117" s="70"/>
      <c r="J117" s="70"/>
      <c r="K117" s="69" t="s">
        <v>2499</v>
      </c>
      <c r="L117" s="73">
        <v>1</v>
      </c>
      <c r="M117" s="74">
        <v>2084.162841796875</v>
      </c>
      <c r="N117" s="74">
        <v>352.9058837890625</v>
      </c>
      <c r="O117" s="75"/>
      <c r="P117" s="76"/>
      <c r="Q117" s="76"/>
      <c r="R117" s="86"/>
      <c r="S117" s="48">
        <v>1</v>
      </c>
      <c r="T117" s="48">
        <v>0</v>
      </c>
      <c r="U117" s="49">
        <v>0</v>
      </c>
      <c r="V117" s="49">
        <v>0.003559</v>
      </c>
      <c r="W117" s="49">
        <v>0.009917</v>
      </c>
      <c r="X117" s="49">
        <v>0.43298</v>
      </c>
      <c r="Y117" s="49">
        <v>0</v>
      </c>
      <c r="Z117" s="49">
        <v>0</v>
      </c>
      <c r="AA117" s="71">
        <v>117</v>
      </c>
      <c r="AB117" s="71"/>
      <c r="AC117" s="72"/>
      <c r="AD117" s="78" t="s">
        <v>1729</v>
      </c>
      <c r="AE117" s="78">
        <v>3661</v>
      </c>
      <c r="AF117" s="78">
        <v>3389</v>
      </c>
      <c r="AG117" s="78">
        <v>4608</v>
      </c>
      <c r="AH117" s="78">
        <v>3049</v>
      </c>
      <c r="AI117" s="78"/>
      <c r="AJ117" s="78" t="s">
        <v>1857</v>
      </c>
      <c r="AK117" s="78" t="s">
        <v>1955</v>
      </c>
      <c r="AL117" s="78"/>
      <c r="AM117" s="78"/>
      <c r="AN117" s="80">
        <v>42327.058125</v>
      </c>
      <c r="AO117" s="83" t="s">
        <v>2142</v>
      </c>
      <c r="AP117" s="78" t="b">
        <v>1</v>
      </c>
      <c r="AQ117" s="78" t="b">
        <v>0</v>
      </c>
      <c r="AR117" s="78" t="b">
        <v>1</v>
      </c>
      <c r="AS117" s="78" t="s">
        <v>2163</v>
      </c>
      <c r="AT117" s="78">
        <v>24</v>
      </c>
      <c r="AU117" s="83" t="s">
        <v>2166</v>
      </c>
      <c r="AV117" s="78" t="b">
        <v>0</v>
      </c>
      <c r="AW117" s="78" t="s">
        <v>2247</v>
      </c>
      <c r="AX117" s="83" t="s">
        <v>2362</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339</v>
      </c>
      <c r="B118" s="65"/>
      <c r="C118" s="65" t="s">
        <v>64</v>
      </c>
      <c r="D118" s="66">
        <v>165.17555556063456</v>
      </c>
      <c r="E118" s="68"/>
      <c r="F118" s="100" t="s">
        <v>2233</v>
      </c>
      <c r="G118" s="65"/>
      <c r="H118" s="69" t="s">
        <v>339</v>
      </c>
      <c r="I118" s="70"/>
      <c r="J118" s="70"/>
      <c r="K118" s="69" t="s">
        <v>2500</v>
      </c>
      <c r="L118" s="73">
        <v>1</v>
      </c>
      <c r="M118" s="74">
        <v>218.9663543701172</v>
      </c>
      <c r="N118" s="74">
        <v>5409.28662109375</v>
      </c>
      <c r="O118" s="75"/>
      <c r="P118" s="76"/>
      <c r="Q118" s="76"/>
      <c r="R118" s="86"/>
      <c r="S118" s="48">
        <v>1</v>
      </c>
      <c r="T118" s="48">
        <v>0</v>
      </c>
      <c r="U118" s="49">
        <v>0</v>
      </c>
      <c r="V118" s="49">
        <v>0.003559</v>
      </c>
      <c r="W118" s="49">
        <v>0.009917</v>
      </c>
      <c r="X118" s="49">
        <v>0.43298</v>
      </c>
      <c r="Y118" s="49">
        <v>0</v>
      </c>
      <c r="Z118" s="49">
        <v>0</v>
      </c>
      <c r="AA118" s="71">
        <v>118</v>
      </c>
      <c r="AB118" s="71"/>
      <c r="AC118" s="72"/>
      <c r="AD118" s="78" t="s">
        <v>1730</v>
      </c>
      <c r="AE118" s="78">
        <v>211</v>
      </c>
      <c r="AF118" s="78">
        <v>3316</v>
      </c>
      <c r="AG118" s="78">
        <v>9398</v>
      </c>
      <c r="AH118" s="78">
        <v>76</v>
      </c>
      <c r="AI118" s="78"/>
      <c r="AJ118" s="78" t="s">
        <v>1858</v>
      </c>
      <c r="AK118" s="78" t="s">
        <v>1952</v>
      </c>
      <c r="AL118" s="83" t="s">
        <v>2030</v>
      </c>
      <c r="AM118" s="78"/>
      <c r="AN118" s="80">
        <v>41424.77711805556</v>
      </c>
      <c r="AO118" s="83" t="s">
        <v>2143</v>
      </c>
      <c r="AP118" s="78" t="b">
        <v>0</v>
      </c>
      <c r="AQ118" s="78" t="b">
        <v>0</v>
      </c>
      <c r="AR118" s="78" t="b">
        <v>0</v>
      </c>
      <c r="AS118" s="78" t="s">
        <v>1553</v>
      </c>
      <c r="AT118" s="78">
        <v>51</v>
      </c>
      <c r="AU118" s="83" t="s">
        <v>2166</v>
      </c>
      <c r="AV118" s="78" t="b">
        <v>0</v>
      </c>
      <c r="AW118" s="78" t="s">
        <v>2247</v>
      </c>
      <c r="AX118" s="83" t="s">
        <v>2363</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340</v>
      </c>
      <c r="B119" s="65"/>
      <c r="C119" s="65" t="s">
        <v>64</v>
      </c>
      <c r="D119" s="66">
        <v>163.02468167969812</v>
      </c>
      <c r="E119" s="68"/>
      <c r="F119" s="100" t="s">
        <v>2234</v>
      </c>
      <c r="G119" s="65"/>
      <c r="H119" s="69" t="s">
        <v>340</v>
      </c>
      <c r="I119" s="70"/>
      <c r="J119" s="70"/>
      <c r="K119" s="69" t="s">
        <v>2501</v>
      </c>
      <c r="L119" s="73">
        <v>1</v>
      </c>
      <c r="M119" s="74">
        <v>3385.92822265625</v>
      </c>
      <c r="N119" s="74">
        <v>7496.46826171875</v>
      </c>
      <c r="O119" s="75"/>
      <c r="P119" s="76"/>
      <c r="Q119" s="76"/>
      <c r="R119" s="86"/>
      <c r="S119" s="48">
        <v>1</v>
      </c>
      <c r="T119" s="48">
        <v>0</v>
      </c>
      <c r="U119" s="49">
        <v>0</v>
      </c>
      <c r="V119" s="49">
        <v>0.003559</v>
      </c>
      <c r="W119" s="49">
        <v>0.009917</v>
      </c>
      <c r="X119" s="49">
        <v>0.43298</v>
      </c>
      <c r="Y119" s="49">
        <v>0</v>
      </c>
      <c r="Z119" s="49">
        <v>0</v>
      </c>
      <c r="AA119" s="71">
        <v>119</v>
      </c>
      <c r="AB119" s="71"/>
      <c r="AC119" s="72"/>
      <c r="AD119" s="78" t="s">
        <v>1731</v>
      </c>
      <c r="AE119" s="78">
        <v>1417</v>
      </c>
      <c r="AF119" s="78">
        <v>1070</v>
      </c>
      <c r="AG119" s="78">
        <v>3970</v>
      </c>
      <c r="AH119" s="78">
        <v>921</v>
      </c>
      <c r="AI119" s="78"/>
      <c r="AJ119" s="78" t="s">
        <v>1859</v>
      </c>
      <c r="AK119" s="78" t="s">
        <v>1956</v>
      </c>
      <c r="AL119" s="83" t="s">
        <v>2031</v>
      </c>
      <c r="AM119" s="78"/>
      <c r="AN119" s="80">
        <v>39977.19090277778</v>
      </c>
      <c r="AO119" s="83" t="s">
        <v>2144</v>
      </c>
      <c r="AP119" s="78" t="b">
        <v>0</v>
      </c>
      <c r="AQ119" s="78" t="b">
        <v>0</v>
      </c>
      <c r="AR119" s="78" t="b">
        <v>1</v>
      </c>
      <c r="AS119" s="78" t="s">
        <v>1553</v>
      </c>
      <c r="AT119" s="78">
        <v>17</v>
      </c>
      <c r="AU119" s="83" t="s">
        <v>2179</v>
      </c>
      <c r="AV119" s="78" t="b">
        <v>0</v>
      </c>
      <c r="AW119" s="78" t="s">
        <v>2247</v>
      </c>
      <c r="AX119" s="83" t="s">
        <v>2364</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279</v>
      </c>
      <c r="B120" s="65"/>
      <c r="C120" s="65" t="s">
        <v>64</v>
      </c>
      <c r="D120" s="66">
        <v>162.21738573952473</v>
      </c>
      <c r="E120" s="68"/>
      <c r="F120" s="100" t="s">
        <v>2235</v>
      </c>
      <c r="G120" s="65"/>
      <c r="H120" s="69" t="s">
        <v>279</v>
      </c>
      <c r="I120" s="70"/>
      <c r="J120" s="70"/>
      <c r="K120" s="69" t="s">
        <v>2502</v>
      </c>
      <c r="L120" s="73">
        <v>1</v>
      </c>
      <c r="M120" s="74">
        <v>927.4069213867188</v>
      </c>
      <c r="N120" s="74">
        <v>1359.6964111328125</v>
      </c>
      <c r="O120" s="75"/>
      <c r="P120" s="76"/>
      <c r="Q120" s="76"/>
      <c r="R120" s="86"/>
      <c r="S120" s="48">
        <v>2</v>
      </c>
      <c r="T120" s="48">
        <v>1</v>
      </c>
      <c r="U120" s="49">
        <v>0</v>
      </c>
      <c r="V120" s="49">
        <v>0.003559</v>
      </c>
      <c r="W120" s="49">
        <v>0.011031</v>
      </c>
      <c r="X120" s="49">
        <v>0.753008</v>
      </c>
      <c r="Y120" s="49">
        <v>0</v>
      </c>
      <c r="Z120" s="49">
        <v>0</v>
      </c>
      <c r="AA120" s="71">
        <v>120</v>
      </c>
      <c r="AB120" s="71"/>
      <c r="AC120" s="72"/>
      <c r="AD120" s="78" t="s">
        <v>1732</v>
      </c>
      <c r="AE120" s="78">
        <v>234</v>
      </c>
      <c r="AF120" s="78">
        <v>227</v>
      </c>
      <c r="AG120" s="78">
        <v>173</v>
      </c>
      <c r="AH120" s="78">
        <v>296</v>
      </c>
      <c r="AI120" s="78"/>
      <c r="AJ120" s="78" t="s">
        <v>1860</v>
      </c>
      <c r="AK120" s="78" t="s">
        <v>1957</v>
      </c>
      <c r="AL120" s="83" t="s">
        <v>2032</v>
      </c>
      <c r="AM120" s="78"/>
      <c r="AN120" s="80">
        <v>42663.76834490741</v>
      </c>
      <c r="AO120" s="78"/>
      <c r="AP120" s="78" t="b">
        <v>0</v>
      </c>
      <c r="AQ120" s="78" t="b">
        <v>0</v>
      </c>
      <c r="AR120" s="78" t="b">
        <v>0</v>
      </c>
      <c r="AS120" s="78" t="s">
        <v>1553</v>
      </c>
      <c r="AT120" s="78">
        <v>1</v>
      </c>
      <c r="AU120" s="83" t="s">
        <v>2166</v>
      </c>
      <c r="AV120" s="78" t="b">
        <v>0</v>
      </c>
      <c r="AW120" s="78" t="s">
        <v>2247</v>
      </c>
      <c r="AX120" s="83" t="s">
        <v>2365</v>
      </c>
      <c r="AY120" s="78" t="s">
        <v>66</v>
      </c>
      <c r="AZ120" s="78" t="str">
        <f>REPLACE(INDEX(GroupVertices[Group],MATCH(Vertices[[#This Row],[Vertex]],GroupVertices[Vertex],0)),1,1,"")</f>
        <v>1</v>
      </c>
      <c r="BA120" s="48" t="s">
        <v>602</v>
      </c>
      <c r="BB120" s="48" t="s">
        <v>602</v>
      </c>
      <c r="BC120" s="48" t="s">
        <v>685</v>
      </c>
      <c r="BD120" s="48" t="s">
        <v>685</v>
      </c>
      <c r="BE120" s="48" t="s">
        <v>760</v>
      </c>
      <c r="BF120" s="48" t="s">
        <v>760</v>
      </c>
      <c r="BG120" s="120" t="s">
        <v>3057</v>
      </c>
      <c r="BH120" s="120" t="s">
        <v>3057</v>
      </c>
      <c r="BI120" s="120" t="s">
        <v>3138</v>
      </c>
      <c r="BJ120" s="120" t="s">
        <v>3138</v>
      </c>
      <c r="BK120" s="120">
        <v>2</v>
      </c>
      <c r="BL120" s="123">
        <v>4.761904761904762</v>
      </c>
      <c r="BM120" s="120">
        <v>2</v>
      </c>
      <c r="BN120" s="123">
        <v>4.761904761904762</v>
      </c>
      <c r="BO120" s="120">
        <v>0</v>
      </c>
      <c r="BP120" s="123">
        <v>0</v>
      </c>
      <c r="BQ120" s="120">
        <v>38</v>
      </c>
      <c r="BR120" s="123">
        <v>90.47619047619048</v>
      </c>
      <c r="BS120" s="120">
        <v>42</v>
      </c>
      <c r="BT120" s="2"/>
      <c r="BU120" s="3"/>
      <c r="BV120" s="3"/>
      <c r="BW120" s="3"/>
      <c r="BX120" s="3"/>
    </row>
    <row r="121" spans="1:76" ht="15">
      <c r="A121" s="64" t="s">
        <v>280</v>
      </c>
      <c r="B121" s="65"/>
      <c r="C121" s="65" t="s">
        <v>64</v>
      </c>
      <c r="D121" s="66">
        <v>172.3856755292768</v>
      </c>
      <c r="E121" s="68"/>
      <c r="F121" s="100" t="s">
        <v>2236</v>
      </c>
      <c r="G121" s="65"/>
      <c r="H121" s="69" t="s">
        <v>280</v>
      </c>
      <c r="I121" s="70"/>
      <c r="J121" s="70"/>
      <c r="K121" s="69" t="s">
        <v>2503</v>
      </c>
      <c r="L121" s="73">
        <v>1</v>
      </c>
      <c r="M121" s="74">
        <v>2314.5390625</v>
      </c>
      <c r="N121" s="74">
        <v>7090.67529296875</v>
      </c>
      <c r="O121" s="75"/>
      <c r="P121" s="76"/>
      <c r="Q121" s="76"/>
      <c r="R121" s="86"/>
      <c r="S121" s="48">
        <v>2</v>
      </c>
      <c r="T121" s="48">
        <v>2</v>
      </c>
      <c r="U121" s="49">
        <v>0</v>
      </c>
      <c r="V121" s="49">
        <v>0.003571</v>
      </c>
      <c r="W121" s="49">
        <v>0.012285</v>
      </c>
      <c r="X121" s="49">
        <v>1.034794</v>
      </c>
      <c r="Y121" s="49">
        <v>0.5</v>
      </c>
      <c r="Z121" s="49">
        <v>0</v>
      </c>
      <c r="AA121" s="71">
        <v>121</v>
      </c>
      <c r="AB121" s="71"/>
      <c r="AC121" s="72"/>
      <c r="AD121" s="78" t="s">
        <v>1733</v>
      </c>
      <c r="AE121" s="78">
        <v>1665</v>
      </c>
      <c r="AF121" s="78">
        <v>10845</v>
      </c>
      <c r="AG121" s="78">
        <v>6057</v>
      </c>
      <c r="AH121" s="78">
        <v>4548</v>
      </c>
      <c r="AI121" s="78"/>
      <c r="AJ121" s="78" t="s">
        <v>1861</v>
      </c>
      <c r="AK121" s="78" t="s">
        <v>1928</v>
      </c>
      <c r="AL121" s="83" t="s">
        <v>2033</v>
      </c>
      <c r="AM121" s="78"/>
      <c r="AN121" s="80">
        <v>39966.83949074074</v>
      </c>
      <c r="AO121" s="83" t="s">
        <v>2145</v>
      </c>
      <c r="AP121" s="78" t="b">
        <v>0</v>
      </c>
      <c r="AQ121" s="78" t="b">
        <v>0</v>
      </c>
      <c r="AR121" s="78" t="b">
        <v>1</v>
      </c>
      <c r="AS121" s="78" t="s">
        <v>1553</v>
      </c>
      <c r="AT121" s="78">
        <v>264</v>
      </c>
      <c r="AU121" s="83" t="s">
        <v>2166</v>
      </c>
      <c r="AV121" s="78" t="b">
        <v>1</v>
      </c>
      <c r="AW121" s="78" t="s">
        <v>2247</v>
      </c>
      <c r="AX121" s="83" t="s">
        <v>2366</v>
      </c>
      <c r="AY121" s="78" t="s">
        <v>66</v>
      </c>
      <c r="AZ121" s="78" t="str">
        <f>REPLACE(INDEX(GroupVertices[Group],MATCH(Vertices[[#This Row],[Vertex]],GroupVertices[Vertex],0)),1,1,"")</f>
        <v>1</v>
      </c>
      <c r="BA121" s="48" t="s">
        <v>2980</v>
      </c>
      <c r="BB121" s="48" t="s">
        <v>2980</v>
      </c>
      <c r="BC121" s="48" t="s">
        <v>2985</v>
      </c>
      <c r="BD121" s="48" t="s">
        <v>2985</v>
      </c>
      <c r="BE121" s="48" t="s">
        <v>2996</v>
      </c>
      <c r="BF121" s="48" t="s">
        <v>2996</v>
      </c>
      <c r="BG121" s="120" t="s">
        <v>3058</v>
      </c>
      <c r="BH121" s="120" t="s">
        <v>3086</v>
      </c>
      <c r="BI121" s="120" t="s">
        <v>3139</v>
      </c>
      <c r="BJ121" s="120" t="s">
        <v>3162</v>
      </c>
      <c r="BK121" s="120">
        <v>4</v>
      </c>
      <c r="BL121" s="123">
        <v>6.0606060606060606</v>
      </c>
      <c r="BM121" s="120">
        <v>3</v>
      </c>
      <c r="BN121" s="123">
        <v>4.545454545454546</v>
      </c>
      <c r="BO121" s="120">
        <v>0</v>
      </c>
      <c r="BP121" s="123">
        <v>0</v>
      </c>
      <c r="BQ121" s="120">
        <v>59</v>
      </c>
      <c r="BR121" s="123">
        <v>89.39393939393939</v>
      </c>
      <c r="BS121" s="120">
        <v>66</v>
      </c>
      <c r="BT121" s="2"/>
      <c r="BU121" s="3"/>
      <c r="BV121" s="3"/>
      <c r="BW121" s="3"/>
      <c r="BX121" s="3"/>
    </row>
    <row r="122" spans="1:76" ht="15">
      <c r="A122" s="64" t="s">
        <v>341</v>
      </c>
      <c r="B122" s="65"/>
      <c r="C122" s="65" t="s">
        <v>64</v>
      </c>
      <c r="D122" s="66">
        <v>162.57841844349315</v>
      </c>
      <c r="E122" s="68"/>
      <c r="F122" s="100" t="s">
        <v>2237</v>
      </c>
      <c r="G122" s="65"/>
      <c r="H122" s="69" t="s">
        <v>341</v>
      </c>
      <c r="I122" s="70"/>
      <c r="J122" s="70"/>
      <c r="K122" s="69" t="s">
        <v>2504</v>
      </c>
      <c r="L122" s="73">
        <v>1</v>
      </c>
      <c r="M122" s="74">
        <v>2718.935791015625</v>
      </c>
      <c r="N122" s="74">
        <v>7544.39453125</v>
      </c>
      <c r="O122" s="75"/>
      <c r="P122" s="76"/>
      <c r="Q122" s="76"/>
      <c r="R122" s="86"/>
      <c r="S122" s="48">
        <v>2</v>
      </c>
      <c r="T122" s="48">
        <v>0</v>
      </c>
      <c r="U122" s="49">
        <v>0</v>
      </c>
      <c r="V122" s="49">
        <v>0.003571</v>
      </c>
      <c r="W122" s="49">
        <v>0.011158</v>
      </c>
      <c r="X122" s="49">
        <v>0.726172</v>
      </c>
      <c r="Y122" s="49">
        <v>0.5</v>
      </c>
      <c r="Z122" s="49">
        <v>0</v>
      </c>
      <c r="AA122" s="71">
        <v>122</v>
      </c>
      <c r="AB122" s="71"/>
      <c r="AC122" s="72"/>
      <c r="AD122" s="78" t="s">
        <v>1734</v>
      </c>
      <c r="AE122" s="78">
        <v>714</v>
      </c>
      <c r="AF122" s="78">
        <v>604</v>
      </c>
      <c r="AG122" s="78">
        <v>3432</v>
      </c>
      <c r="AH122" s="78">
        <v>814</v>
      </c>
      <c r="AI122" s="78"/>
      <c r="AJ122" s="78" t="s">
        <v>1862</v>
      </c>
      <c r="AK122" s="78" t="s">
        <v>1958</v>
      </c>
      <c r="AL122" s="78"/>
      <c r="AM122" s="78"/>
      <c r="AN122" s="80">
        <v>40549.2396875</v>
      </c>
      <c r="AO122" s="83" t="s">
        <v>2146</v>
      </c>
      <c r="AP122" s="78" t="b">
        <v>0</v>
      </c>
      <c r="AQ122" s="78" t="b">
        <v>0</v>
      </c>
      <c r="AR122" s="78" t="b">
        <v>1</v>
      </c>
      <c r="AS122" s="78" t="s">
        <v>1553</v>
      </c>
      <c r="AT122" s="78">
        <v>44</v>
      </c>
      <c r="AU122" s="83" t="s">
        <v>2166</v>
      </c>
      <c r="AV122" s="78" t="b">
        <v>0</v>
      </c>
      <c r="AW122" s="78" t="s">
        <v>2247</v>
      </c>
      <c r="AX122" s="83" t="s">
        <v>2367</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281</v>
      </c>
      <c r="B123" s="65"/>
      <c r="C123" s="65" t="s">
        <v>64</v>
      </c>
      <c r="D123" s="66">
        <v>170.5115614665018</v>
      </c>
      <c r="E123" s="68"/>
      <c r="F123" s="100" t="s">
        <v>2238</v>
      </c>
      <c r="G123" s="65"/>
      <c r="H123" s="69" t="s">
        <v>281</v>
      </c>
      <c r="I123" s="70"/>
      <c r="J123" s="70"/>
      <c r="K123" s="69" t="s">
        <v>2505</v>
      </c>
      <c r="L123" s="73">
        <v>1</v>
      </c>
      <c r="M123" s="74">
        <v>297.80975341796875</v>
      </c>
      <c r="N123" s="74">
        <v>3439.640625</v>
      </c>
      <c r="O123" s="75"/>
      <c r="P123" s="76"/>
      <c r="Q123" s="76"/>
      <c r="R123" s="86"/>
      <c r="S123" s="48">
        <v>2</v>
      </c>
      <c r="T123" s="48">
        <v>1</v>
      </c>
      <c r="U123" s="49">
        <v>0</v>
      </c>
      <c r="V123" s="49">
        <v>0.003559</v>
      </c>
      <c r="W123" s="49">
        <v>0.011031</v>
      </c>
      <c r="X123" s="49">
        <v>0.753008</v>
      </c>
      <c r="Y123" s="49">
        <v>0</v>
      </c>
      <c r="Z123" s="49">
        <v>0</v>
      </c>
      <c r="AA123" s="71">
        <v>123</v>
      </c>
      <c r="AB123" s="71"/>
      <c r="AC123" s="72"/>
      <c r="AD123" s="78" t="s">
        <v>1735</v>
      </c>
      <c r="AE123" s="78">
        <v>1511</v>
      </c>
      <c r="AF123" s="78">
        <v>8888</v>
      </c>
      <c r="AG123" s="78">
        <v>4700</v>
      </c>
      <c r="AH123" s="78">
        <v>578</v>
      </c>
      <c r="AI123" s="78"/>
      <c r="AJ123" s="78" t="s">
        <v>1863</v>
      </c>
      <c r="AK123" s="78" t="s">
        <v>1959</v>
      </c>
      <c r="AL123" s="83" t="s">
        <v>2034</v>
      </c>
      <c r="AM123" s="78"/>
      <c r="AN123" s="80">
        <v>41187.11357638889</v>
      </c>
      <c r="AO123" s="83" t="s">
        <v>2147</v>
      </c>
      <c r="AP123" s="78" t="b">
        <v>0</v>
      </c>
      <c r="AQ123" s="78" t="b">
        <v>0</v>
      </c>
      <c r="AR123" s="78" t="b">
        <v>0</v>
      </c>
      <c r="AS123" s="78" t="s">
        <v>1553</v>
      </c>
      <c r="AT123" s="78">
        <v>170</v>
      </c>
      <c r="AU123" s="83" t="s">
        <v>2166</v>
      </c>
      <c r="AV123" s="78" t="b">
        <v>1</v>
      </c>
      <c r="AW123" s="78" t="s">
        <v>2247</v>
      </c>
      <c r="AX123" s="83" t="s">
        <v>2368</v>
      </c>
      <c r="AY123" s="78" t="s">
        <v>66</v>
      </c>
      <c r="AZ123" s="78" t="str">
        <f>REPLACE(INDEX(GroupVertices[Group],MATCH(Vertices[[#This Row],[Vertex]],GroupVertices[Vertex],0)),1,1,"")</f>
        <v>1</v>
      </c>
      <c r="BA123" s="48" t="s">
        <v>601</v>
      </c>
      <c r="BB123" s="48" t="s">
        <v>601</v>
      </c>
      <c r="BC123" s="48" t="s">
        <v>684</v>
      </c>
      <c r="BD123" s="48" t="s">
        <v>684</v>
      </c>
      <c r="BE123" s="48"/>
      <c r="BF123" s="48"/>
      <c r="BG123" s="120" t="s">
        <v>3059</v>
      </c>
      <c r="BH123" s="120" t="s">
        <v>3059</v>
      </c>
      <c r="BI123" s="120" t="s">
        <v>3140</v>
      </c>
      <c r="BJ123" s="120" t="s">
        <v>3140</v>
      </c>
      <c r="BK123" s="120">
        <v>0</v>
      </c>
      <c r="BL123" s="123">
        <v>0</v>
      </c>
      <c r="BM123" s="120">
        <v>0</v>
      </c>
      <c r="BN123" s="123">
        <v>0</v>
      </c>
      <c r="BO123" s="120">
        <v>0</v>
      </c>
      <c r="BP123" s="123">
        <v>0</v>
      </c>
      <c r="BQ123" s="120">
        <v>5</v>
      </c>
      <c r="BR123" s="123">
        <v>100</v>
      </c>
      <c r="BS123" s="120">
        <v>5</v>
      </c>
      <c r="BT123" s="2"/>
      <c r="BU123" s="3"/>
      <c r="BV123" s="3"/>
      <c r="BW123" s="3"/>
      <c r="BX123" s="3"/>
    </row>
    <row r="124" spans="1:76" ht="15">
      <c r="A124" s="64" t="s">
        <v>342</v>
      </c>
      <c r="B124" s="65"/>
      <c r="C124" s="65" t="s">
        <v>64</v>
      </c>
      <c r="D124" s="66">
        <v>163.19322745131203</v>
      </c>
      <c r="E124" s="68"/>
      <c r="F124" s="100" t="s">
        <v>2239</v>
      </c>
      <c r="G124" s="65"/>
      <c r="H124" s="69" t="s">
        <v>342</v>
      </c>
      <c r="I124" s="70"/>
      <c r="J124" s="70"/>
      <c r="K124" s="69" t="s">
        <v>2506</v>
      </c>
      <c r="L124" s="73">
        <v>1</v>
      </c>
      <c r="M124" s="74">
        <v>867.928955078125</v>
      </c>
      <c r="N124" s="74">
        <v>8591.1591796875</v>
      </c>
      <c r="O124" s="75"/>
      <c r="P124" s="76"/>
      <c r="Q124" s="76"/>
      <c r="R124" s="86"/>
      <c r="S124" s="48">
        <v>1</v>
      </c>
      <c r="T124" s="48">
        <v>0</v>
      </c>
      <c r="U124" s="49">
        <v>0</v>
      </c>
      <c r="V124" s="49">
        <v>0.003559</v>
      </c>
      <c r="W124" s="49">
        <v>0.009917</v>
      </c>
      <c r="X124" s="49">
        <v>0.43298</v>
      </c>
      <c r="Y124" s="49">
        <v>0</v>
      </c>
      <c r="Z124" s="49">
        <v>0</v>
      </c>
      <c r="AA124" s="71">
        <v>124</v>
      </c>
      <c r="AB124" s="71"/>
      <c r="AC124" s="72"/>
      <c r="AD124" s="78" t="s">
        <v>1736</v>
      </c>
      <c r="AE124" s="78">
        <v>1046</v>
      </c>
      <c r="AF124" s="78">
        <v>1246</v>
      </c>
      <c r="AG124" s="78">
        <v>60083</v>
      </c>
      <c r="AH124" s="78">
        <v>12331</v>
      </c>
      <c r="AI124" s="78"/>
      <c r="AJ124" s="78" t="s">
        <v>1864</v>
      </c>
      <c r="AK124" s="78" t="s">
        <v>1960</v>
      </c>
      <c r="AL124" s="78"/>
      <c r="AM124" s="78"/>
      <c r="AN124" s="80">
        <v>41529.926145833335</v>
      </c>
      <c r="AO124" s="83" t="s">
        <v>2148</v>
      </c>
      <c r="AP124" s="78" t="b">
        <v>0</v>
      </c>
      <c r="AQ124" s="78" t="b">
        <v>0</v>
      </c>
      <c r="AR124" s="78" t="b">
        <v>1</v>
      </c>
      <c r="AS124" s="78" t="s">
        <v>1553</v>
      </c>
      <c r="AT124" s="78">
        <v>12</v>
      </c>
      <c r="AU124" s="83" t="s">
        <v>2166</v>
      </c>
      <c r="AV124" s="78" t="b">
        <v>0</v>
      </c>
      <c r="AW124" s="78" t="s">
        <v>2247</v>
      </c>
      <c r="AX124" s="83" t="s">
        <v>2369</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343</v>
      </c>
      <c r="B125" s="65"/>
      <c r="C125" s="65" t="s">
        <v>64</v>
      </c>
      <c r="D125" s="66">
        <v>163.7611117840793</v>
      </c>
      <c r="E125" s="68"/>
      <c r="F125" s="100" t="s">
        <v>2240</v>
      </c>
      <c r="G125" s="65"/>
      <c r="H125" s="69" t="s">
        <v>343</v>
      </c>
      <c r="I125" s="70"/>
      <c r="J125" s="70"/>
      <c r="K125" s="69" t="s">
        <v>2507</v>
      </c>
      <c r="L125" s="73">
        <v>1</v>
      </c>
      <c r="M125" s="74">
        <v>194.9122772216797</v>
      </c>
      <c r="N125" s="74">
        <v>4435.64599609375</v>
      </c>
      <c r="O125" s="75"/>
      <c r="P125" s="76"/>
      <c r="Q125" s="76"/>
      <c r="R125" s="86"/>
      <c r="S125" s="48">
        <v>1</v>
      </c>
      <c r="T125" s="48">
        <v>0</v>
      </c>
      <c r="U125" s="49">
        <v>0</v>
      </c>
      <c r="V125" s="49">
        <v>0.003559</v>
      </c>
      <c r="W125" s="49">
        <v>0.009917</v>
      </c>
      <c r="X125" s="49">
        <v>0.43298</v>
      </c>
      <c r="Y125" s="49">
        <v>0</v>
      </c>
      <c r="Z125" s="49">
        <v>0</v>
      </c>
      <c r="AA125" s="71">
        <v>125</v>
      </c>
      <c r="AB125" s="71"/>
      <c r="AC125" s="72"/>
      <c r="AD125" s="78" t="s">
        <v>1737</v>
      </c>
      <c r="AE125" s="78">
        <v>86</v>
      </c>
      <c r="AF125" s="78">
        <v>1839</v>
      </c>
      <c r="AG125" s="78">
        <v>11</v>
      </c>
      <c r="AH125" s="78">
        <v>3</v>
      </c>
      <c r="AI125" s="78">
        <v>28800</v>
      </c>
      <c r="AJ125" s="78" t="s">
        <v>1865</v>
      </c>
      <c r="AK125" s="78" t="s">
        <v>1961</v>
      </c>
      <c r="AL125" s="83" t="s">
        <v>2035</v>
      </c>
      <c r="AM125" s="78" t="s">
        <v>2043</v>
      </c>
      <c r="AN125" s="80">
        <v>39158.52165509259</v>
      </c>
      <c r="AO125" s="78"/>
      <c r="AP125" s="78" t="b">
        <v>0</v>
      </c>
      <c r="AQ125" s="78" t="b">
        <v>0</v>
      </c>
      <c r="AR125" s="78" t="b">
        <v>0</v>
      </c>
      <c r="AS125" s="78" t="s">
        <v>1553</v>
      </c>
      <c r="AT125" s="78">
        <v>39</v>
      </c>
      <c r="AU125" s="83" t="s">
        <v>2166</v>
      </c>
      <c r="AV125" s="78" t="b">
        <v>0</v>
      </c>
      <c r="AW125" s="78" t="s">
        <v>2247</v>
      </c>
      <c r="AX125" s="83" t="s">
        <v>2370</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285</v>
      </c>
      <c r="B126" s="65"/>
      <c r="C126" s="65" t="s">
        <v>64</v>
      </c>
      <c r="D126" s="66">
        <v>170.11222290534843</v>
      </c>
      <c r="E126" s="68"/>
      <c r="F126" s="100" t="s">
        <v>905</v>
      </c>
      <c r="G126" s="65"/>
      <c r="H126" s="69" t="s">
        <v>285</v>
      </c>
      <c r="I126" s="70"/>
      <c r="J126" s="70"/>
      <c r="K126" s="69" t="s">
        <v>2508</v>
      </c>
      <c r="L126" s="73">
        <v>1</v>
      </c>
      <c r="M126" s="74">
        <v>2573.95654296875</v>
      </c>
      <c r="N126" s="74">
        <v>3802.810791015625</v>
      </c>
      <c r="O126" s="75"/>
      <c r="P126" s="76"/>
      <c r="Q126" s="76"/>
      <c r="R126" s="86"/>
      <c r="S126" s="48">
        <v>2</v>
      </c>
      <c r="T126" s="48">
        <v>1</v>
      </c>
      <c r="U126" s="49">
        <v>0</v>
      </c>
      <c r="V126" s="49">
        <v>0.003571</v>
      </c>
      <c r="W126" s="49">
        <v>0.011316</v>
      </c>
      <c r="X126" s="49">
        <v>0.704136</v>
      </c>
      <c r="Y126" s="49">
        <v>0.5</v>
      </c>
      <c r="Z126" s="49">
        <v>0.5</v>
      </c>
      <c r="AA126" s="71">
        <v>126</v>
      </c>
      <c r="AB126" s="71"/>
      <c r="AC126" s="72"/>
      <c r="AD126" s="78" t="s">
        <v>1738</v>
      </c>
      <c r="AE126" s="78">
        <v>6795</v>
      </c>
      <c r="AF126" s="78">
        <v>8471</v>
      </c>
      <c r="AG126" s="78">
        <v>42172</v>
      </c>
      <c r="AH126" s="78">
        <v>42305</v>
      </c>
      <c r="AI126" s="78"/>
      <c r="AJ126" s="78" t="s">
        <v>1866</v>
      </c>
      <c r="AK126" s="78" t="s">
        <v>1909</v>
      </c>
      <c r="AL126" s="83" t="s">
        <v>2036</v>
      </c>
      <c r="AM126" s="78"/>
      <c r="AN126" s="80">
        <v>41159.69342592593</v>
      </c>
      <c r="AO126" s="83" t="s">
        <v>2149</v>
      </c>
      <c r="AP126" s="78" t="b">
        <v>1</v>
      </c>
      <c r="AQ126" s="78" t="b">
        <v>0</v>
      </c>
      <c r="AR126" s="78" t="b">
        <v>0</v>
      </c>
      <c r="AS126" s="78" t="s">
        <v>1553</v>
      </c>
      <c r="AT126" s="78">
        <v>134</v>
      </c>
      <c r="AU126" s="83" t="s">
        <v>2166</v>
      </c>
      <c r="AV126" s="78" t="b">
        <v>0</v>
      </c>
      <c r="AW126" s="78" t="s">
        <v>2247</v>
      </c>
      <c r="AX126" s="83" t="s">
        <v>2371</v>
      </c>
      <c r="AY126" s="78" t="s">
        <v>66</v>
      </c>
      <c r="AZ126" s="78" t="str">
        <f>REPLACE(INDEX(GroupVertices[Group],MATCH(Vertices[[#This Row],[Vertex]],GroupVertices[Vertex],0)),1,1,"")</f>
        <v>1</v>
      </c>
      <c r="BA126" s="48"/>
      <c r="BB126" s="48"/>
      <c r="BC126" s="48"/>
      <c r="BD126" s="48"/>
      <c r="BE126" s="48"/>
      <c r="BF126" s="48"/>
      <c r="BG126" s="120" t="s">
        <v>3060</v>
      </c>
      <c r="BH126" s="120" t="s">
        <v>3060</v>
      </c>
      <c r="BI126" s="120" t="s">
        <v>3141</v>
      </c>
      <c r="BJ126" s="120" t="s">
        <v>3141</v>
      </c>
      <c r="BK126" s="120">
        <v>1</v>
      </c>
      <c r="BL126" s="123">
        <v>11.11111111111111</v>
      </c>
      <c r="BM126" s="120">
        <v>0</v>
      </c>
      <c r="BN126" s="123">
        <v>0</v>
      </c>
      <c r="BO126" s="120">
        <v>0</v>
      </c>
      <c r="BP126" s="123">
        <v>0</v>
      </c>
      <c r="BQ126" s="120">
        <v>8</v>
      </c>
      <c r="BR126" s="123">
        <v>88.88888888888889</v>
      </c>
      <c r="BS126" s="120">
        <v>9</v>
      </c>
      <c r="BT126" s="2"/>
      <c r="BU126" s="3"/>
      <c r="BV126" s="3"/>
      <c r="BW126" s="3"/>
      <c r="BX126" s="3"/>
    </row>
    <row r="127" spans="1:76" ht="15">
      <c r="A127" s="64" t="s">
        <v>344</v>
      </c>
      <c r="B127" s="65"/>
      <c r="C127" s="65" t="s">
        <v>64</v>
      </c>
      <c r="D127" s="66">
        <v>164.4745583741495</v>
      </c>
      <c r="E127" s="68"/>
      <c r="F127" s="100" t="s">
        <v>2241</v>
      </c>
      <c r="G127" s="65"/>
      <c r="H127" s="69" t="s">
        <v>344</v>
      </c>
      <c r="I127" s="70"/>
      <c r="J127" s="70"/>
      <c r="K127" s="69" t="s">
        <v>2509</v>
      </c>
      <c r="L127" s="73">
        <v>1</v>
      </c>
      <c r="M127" s="74">
        <v>2374.632568359375</v>
      </c>
      <c r="N127" s="74">
        <v>1968.953125</v>
      </c>
      <c r="O127" s="75"/>
      <c r="P127" s="76"/>
      <c r="Q127" s="76"/>
      <c r="R127" s="86"/>
      <c r="S127" s="48">
        <v>1</v>
      </c>
      <c r="T127" s="48">
        <v>0</v>
      </c>
      <c r="U127" s="49">
        <v>0</v>
      </c>
      <c r="V127" s="49">
        <v>0.003559</v>
      </c>
      <c r="W127" s="49">
        <v>0.009917</v>
      </c>
      <c r="X127" s="49">
        <v>0.43298</v>
      </c>
      <c r="Y127" s="49">
        <v>0</v>
      </c>
      <c r="Z127" s="49">
        <v>0</v>
      </c>
      <c r="AA127" s="71">
        <v>127</v>
      </c>
      <c r="AB127" s="71"/>
      <c r="AC127" s="72"/>
      <c r="AD127" s="78" t="s">
        <v>1739</v>
      </c>
      <c r="AE127" s="78">
        <v>4997</v>
      </c>
      <c r="AF127" s="78">
        <v>2584</v>
      </c>
      <c r="AG127" s="78">
        <v>77969</v>
      </c>
      <c r="AH127" s="78">
        <v>149921</v>
      </c>
      <c r="AI127" s="78"/>
      <c r="AJ127" s="78" t="s">
        <v>1867</v>
      </c>
      <c r="AK127" s="78" t="s">
        <v>1962</v>
      </c>
      <c r="AL127" s="78"/>
      <c r="AM127" s="78"/>
      <c r="AN127" s="80">
        <v>39954.80606481482</v>
      </c>
      <c r="AO127" s="83" t="s">
        <v>2150</v>
      </c>
      <c r="AP127" s="78" t="b">
        <v>1</v>
      </c>
      <c r="AQ127" s="78" t="b">
        <v>0</v>
      </c>
      <c r="AR127" s="78" t="b">
        <v>0</v>
      </c>
      <c r="AS127" s="78" t="s">
        <v>1553</v>
      </c>
      <c r="AT127" s="78">
        <v>28</v>
      </c>
      <c r="AU127" s="83" t="s">
        <v>2166</v>
      </c>
      <c r="AV127" s="78" t="b">
        <v>0</v>
      </c>
      <c r="AW127" s="78" t="s">
        <v>2247</v>
      </c>
      <c r="AX127" s="83" t="s">
        <v>2372</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345</v>
      </c>
      <c r="B128" s="65"/>
      <c r="C128" s="65" t="s">
        <v>64</v>
      </c>
      <c r="D128" s="66">
        <v>162.00191529285925</v>
      </c>
      <c r="E128" s="68"/>
      <c r="F128" s="100" t="s">
        <v>2242</v>
      </c>
      <c r="G128" s="65"/>
      <c r="H128" s="69" t="s">
        <v>345</v>
      </c>
      <c r="I128" s="70"/>
      <c r="J128" s="70"/>
      <c r="K128" s="69" t="s">
        <v>2510</v>
      </c>
      <c r="L128" s="73">
        <v>1</v>
      </c>
      <c r="M128" s="74">
        <v>3093.13671875</v>
      </c>
      <c r="N128" s="74">
        <v>6400.78564453125</v>
      </c>
      <c r="O128" s="75"/>
      <c r="P128" s="76"/>
      <c r="Q128" s="76"/>
      <c r="R128" s="86"/>
      <c r="S128" s="48">
        <v>1</v>
      </c>
      <c r="T128" s="48">
        <v>0</v>
      </c>
      <c r="U128" s="49">
        <v>0</v>
      </c>
      <c r="V128" s="49">
        <v>0.003559</v>
      </c>
      <c r="W128" s="49">
        <v>0.009917</v>
      </c>
      <c r="X128" s="49">
        <v>0.43298</v>
      </c>
      <c r="Y128" s="49">
        <v>0</v>
      </c>
      <c r="Z128" s="49">
        <v>0</v>
      </c>
      <c r="AA128" s="71">
        <v>128</v>
      </c>
      <c r="AB128" s="71"/>
      <c r="AC128" s="72"/>
      <c r="AD128" s="78" t="s">
        <v>1740</v>
      </c>
      <c r="AE128" s="78">
        <v>6</v>
      </c>
      <c r="AF128" s="78">
        <v>2</v>
      </c>
      <c r="AG128" s="78">
        <v>58</v>
      </c>
      <c r="AH128" s="78">
        <v>2</v>
      </c>
      <c r="AI128" s="78"/>
      <c r="AJ128" s="78"/>
      <c r="AK128" s="78"/>
      <c r="AL128" s="78"/>
      <c r="AM128" s="78"/>
      <c r="AN128" s="80">
        <v>41826.66153935185</v>
      </c>
      <c r="AO128" s="83" t="s">
        <v>2151</v>
      </c>
      <c r="AP128" s="78" t="b">
        <v>1</v>
      </c>
      <c r="AQ128" s="78" t="b">
        <v>0</v>
      </c>
      <c r="AR128" s="78" t="b">
        <v>0</v>
      </c>
      <c r="AS128" s="78" t="s">
        <v>2165</v>
      </c>
      <c r="AT128" s="78">
        <v>0</v>
      </c>
      <c r="AU128" s="83" t="s">
        <v>2166</v>
      </c>
      <c r="AV128" s="78" t="b">
        <v>0</v>
      </c>
      <c r="AW128" s="78" t="s">
        <v>2247</v>
      </c>
      <c r="AX128" s="83" t="s">
        <v>2373</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284</v>
      </c>
      <c r="B129" s="65"/>
      <c r="C129" s="65" t="s">
        <v>64</v>
      </c>
      <c r="D129" s="66">
        <v>162.0239411607406</v>
      </c>
      <c r="E129" s="68"/>
      <c r="F129" s="100" t="s">
        <v>904</v>
      </c>
      <c r="G129" s="65"/>
      <c r="H129" s="69" t="s">
        <v>284</v>
      </c>
      <c r="I129" s="70"/>
      <c r="J129" s="70"/>
      <c r="K129" s="69" t="s">
        <v>2511</v>
      </c>
      <c r="L129" s="73">
        <v>1</v>
      </c>
      <c r="M129" s="74">
        <v>1607.2843017578125</v>
      </c>
      <c r="N129" s="74">
        <v>6371.77294921875</v>
      </c>
      <c r="O129" s="75"/>
      <c r="P129" s="76"/>
      <c r="Q129" s="76"/>
      <c r="R129" s="86"/>
      <c r="S129" s="48">
        <v>1</v>
      </c>
      <c r="T129" s="48">
        <v>1</v>
      </c>
      <c r="U129" s="49">
        <v>0</v>
      </c>
      <c r="V129" s="49">
        <v>0.003559</v>
      </c>
      <c r="W129" s="49">
        <v>0.009917</v>
      </c>
      <c r="X129" s="49">
        <v>0.43298</v>
      </c>
      <c r="Y129" s="49">
        <v>0</v>
      </c>
      <c r="Z129" s="49">
        <v>1</v>
      </c>
      <c r="AA129" s="71">
        <v>129</v>
      </c>
      <c r="AB129" s="71"/>
      <c r="AC129" s="72"/>
      <c r="AD129" s="78" t="s">
        <v>1741</v>
      </c>
      <c r="AE129" s="78">
        <v>77</v>
      </c>
      <c r="AF129" s="78">
        <v>25</v>
      </c>
      <c r="AG129" s="78">
        <v>337</v>
      </c>
      <c r="AH129" s="78">
        <v>647</v>
      </c>
      <c r="AI129" s="78"/>
      <c r="AJ129" s="78" t="s">
        <v>1868</v>
      </c>
      <c r="AK129" s="78" t="s">
        <v>1963</v>
      </c>
      <c r="AL129" s="78"/>
      <c r="AM129" s="78"/>
      <c r="AN129" s="80">
        <v>43451.169594907406</v>
      </c>
      <c r="AO129" s="83" t="s">
        <v>2152</v>
      </c>
      <c r="AP129" s="78" t="b">
        <v>1</v>
      </c>
      <c r="AQ129" s="78" t="b">
        <v>0</v>
      </c>
      <c r="AR129" s="78" t="b">
        <v>0</v>
      </c>
      <c r="AS129" s="78" t="s">
        <v>1553</v>
      </c>
      <c r="AT129" s="78">
        <v>1</v>
      </c>
      <c r="AU129" s="78"/>
      <c r="AV129" s="78" t="b">
        <v>0</v>
      </c>
      <c r="AW129" s="78" t="s">
        <v>2247</v>
      </c>
      <c r="AX129" s="83" t="s">
        <v>2374</v>
      </c>
      <c r="AY129" s="78" t="s">
        <v>66</v>
      </c>
      <c r="AZ129" s="78" t="str">
        <f>REPLACE(INDEX(GroupVertices[Group],MATCH(Vertices[[#This Row],[Vertex]],GroupVertices[Vertex],0)),1,1,"")</f>
        <v>1</v>
      </c>
      <c r="BA129" s="48"/>
      <c r="BB129" s="48"/>
      <c r="BC129" s="48"/>
      <c r="BD129" s="48"/>
      <c r="BE129" s="48"/>
      <c r="BF129" s="48"/>
      <c r="BG129" s="120" t="s">
        <v>3061</v>
      </c>
      <c r="BH129" s="120" t="s">
        <v>3061</v>
      </c>
      <c r="BI129" s="120" t="s">
        <v>3142</v>
      </c>
      <c r="BJ129" s="120" t="s">
        <v>3142</v>
      </c>
      <c r="BK129" s="120">
        <v>1</v>
      </c>
      <c r="BL129" s="123">
        <v>16.666666666666668</v>
      </c>
      <c r="BM129" s="120">
        <v>0</v>
      </c>
      <c r="BN129" s="123">
        <v>0</v>
      </c>
      <c r="BO129" s="120">
        <v>0</v>
      </c>
      <c r="BP129" s="123">
        <v>0</v>
      </c>
      <c r="BQ129" s="120">
        <v>5</v>
      </c>
      <c r="BR129" s="123">
        <v>83.33333333333333</v>
      </c>
      <c r="BS129" s="120">
        <v>6</v>
      </c>
      <c r="BT129" s="2"/>
      <c r="BU129" s="3"/>
      <c r="BV129" s="3"/>
      <c r="BW129" s="3"/>
      <c r="BX129" s="3"/>
    </row>
    <row r="130" spans="1:76" ht="15">
      <c r="A130" s="64" t="s">
        <v>346</v>
      </c>
      <c r="B130" s="65"/>
      <c r="C130" s="65" t="s">
        <v>64</v>
      </c>
      <c r="D130" s="66">
        <v>167.3896341059262</v>
      </c>
      <c r="E130" s="68"/>
      <c r="F130" s="100" t="s">
        <v>2243</v>
      </c>
      <c r="G130" s="65"/>
      <c r="H130" s="69" t="s">
        <v>346</v>
      </c>
      <c r="I130" s="70"/>
      <c r="J130" s="70"/>
      <c r="K130" s="69" t="s">
        <v>2512</v>
      </c>
      <c r="L130" s="73">
        <v>1</v>
      </c>
      <c r="M130" s="74">
        <v>2450.96484375</v>
      </c>
      <c r="N130" s="74">
        <v>663.5940551757812</v>
      </c>
      <c r="O130" s="75"/>
      <c r="P130" s="76"/>
      <c r="Q130" s="76"/>
      <c r="R130" s="86"/>
      <c r="S130" s="48">
        <v>1</v>
      </c>
      <c r="T130" s="48">
        <v>0</v>
      </c>
      <c r="U130" s="49">
        <v>0</v>
      </c>
      <c r="V130" s="49">
        <v>0.003559</v>
      </c>
      <c r="W130" s="49">
        <v>0.009917</v>
      </c>
      <c r="X130" s="49">
        <v>0.43298</v>
      </c>
      <c r="Y130" s="49">
        <v>0</v>
      </c>
      <c r="Z130" s="49">
        <v>0</v>
      </c>
      <c r="AA130" s="71">
        <v>130</v>
      </c>
      <c r="AB130" s="71"/>
      <c r="AC130" s="72"/>
      <c r="AD130" s="78" t="s">
        <v>1742</v>
      </c>
      <c r="AE130" s="78">
        <v>1990</v>
      </c>
      <c r="AF130" s="78">
        <v>5628</v>
      </c>
      <c r="AG130" s="78">
        <v>33309</v>
      </c>
      <c r="AH130" s="78">
        <v>13657</v>
      </c>
      <c r="AI130" s="78"/>
      <c r="AJ130" s="78" t="s">
        <v>1869</v>
      </c>
      <c r="AK130" s="78" t="s">
        <v>1964</v>
      </c>
      <c r="AL130" s="83" t="s">
        <v>2037</v>
      </c>
      <c r="AM130" s="78"/>
      <c r="AN130" s="80">
        <v>39893.47016203704</v>
      </c>
      <c r="AO130" s="83" t="s">
        <v>2153</v>
      </c>
      <c r="AP130" s="78" t="b">
        <v>0</v>
      </c>
      <c r="AQ130" s="78" t="b">
        <v>0</v>
      </c>
      <c r="AR130" s="78" t="b">
        <v>1</v>
      </c>
      <c r="AS130" s="78" t="s">
        <v>1553</v>
      </c>
      <c r="AT130" s="78">
        <v>211</v>
      </c>
      <c r="AU130" s="83" t="s">
        <v>2180</v>
      </c>
      <c r="AV130" s="78" t="b">
        <v>0</v>
      </c>
      <c r="AW130" s="78" t="s">
        <v>2247</v>
      </c>
      <c r="AX130" s="83" t="s">
        <v>2375</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347</v>
      </c>
      <c r="B131" s="65"/>
      <c r="C131" s="65" t="s">
        <v>64</v>
      </c>
      <c r="D131" s="66">
        <v>175.9193908545909</v>
      </c>
      <c r="E131" s="68"/>
      <c r="F131" s="100" t="s">
        <v>2244</v>
      </c>
      <c r="G131" s="65"/>
      <c r="H131" s="69" t="s">
        <v>347</v>
      </c>
      <c r="I131" s="70"/>
      <c r="J131" s="70"/>
      <c r="K131" s="69" t="s">
        <v>2513</v>
      </c>
      <c r="L131" s="73">
        <v>1</v>
      </c>
      <c r="M131" s="74">
        <v>2857.849365234375</v>
      </c>
      <c r="N131" s="74">
        <v>8918.9111328125</v>
      </c>
      <c r="O131" s="75"/>
      <c r="P131" s="76"/>
      <c r="Q131" s="76"/>
      <c r="R131" s="86"/>
      <c r="S131" s="48">
        <v>1</v>
      </c>
      <c r="T131" s="48">
        <v>0</v>
      </c>
      <c r="U131" s="49">
        <v>0</v>
      </c>
      <c r="V131" s="49">
        <v>0.003559</v>
      </c>
      <c r="W131" s="49">
        <v>0.009917</v>
      </c>
      <c r="X131" s="49">
        <v>0.43298</v>
      </c>
      <c r="Y131" s="49">
        <v>0</v>
      </c>
      <c r="Z131" s="49">
        <v>0</v>
      </c>
      <c r="AA131" s="71">
        <v>131</v>
      </c>
      <c r="AB131" s="71"/>
      <c r="AC131" s="72"/>
      <c r="AD131" s="78" t="s">
        <v>1743</v>
      </c>
      <c r="AE131" s="78">
        <v>329</v>
      </c>
      <c r="AF131" s="78">
        <v>14535</v>
      </c>
      <c r="AG131" s="78">
        <v>623</v>
      </c>
      <c r="AH131" s="78">
        <v>275</v>
      </c>
      <c r="AI131" s="78"/>
      <c r="AJ131" s="78" t="s">
        <v>1870</v>
      </c>
      <c r="AK131" s="78" t="s">
        <v>1965</v>
      </c>
      <c r="AL131" s="83" t="s">
        <v>2038</v>
      </c>
      <c r="AM131" s="78"/>
      <c r="AN131" s="80">
        <v>39848.671273148146</v>
      </c>
      <c r="AO131" s="83" t="s">
        <v>2154</v>
      </c>
      <c r="AP131" s="78" t="b">
        <v>1</v>
      </c>
      <c r="AQ131" s="78" t="b">
        <v>0</v>
      </c>
      <c r="AR131" s="78" t="b">
        <v>0</v>
      </c>
      <c r="AS131" s="78" t="s">
        <v>1553</v>
      </c>
      <c r="AT131" s="78">
        <v>251</v>
      </c>
      <c r="AU131" s="83" t="s">
        <v>2166</v>
      </c>
      <c r="AV131" s="78" t="b">
        <v>0</v>
      </c>
      <c r="AW131" s="78" t="s">
        <v>2247</v>
      </c>
      <c r="AX131" s="83" t="s">
        <v>2376</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287</v>
      </c>
      <c r="B132" s="65"/>
      <c r="C132" s="65" t="s">
        <v>64</v>
      </c>
      <c r="D132" s="66">
        <v>162.8829500081137</v>
      </c>
      <c r="E132" s="68"/>
      <c r="F132" s="100" t="s">
        <v>907</v>
      </c>
      <c r="G132" s="65"/>
      <c r="H132" s="69" t="s">
        <v>287</v>
      </c>
      <c r="I132" s="70"/>
      <c r="J132" s="70"/>
      <c r="K132" s="69" t="s">
        <v>2514</v>
      </c>
      <c r="L132" s="73">
        <v>1</v>
      </c>
      <c r="M132" s="74">
        <v>716.5039672851562</v>
      </c>
      <c r="N132" s="74">
        <v>5821.7978515625</v>
      </c>
      <c r="O132" s="75"/>
      <c r="P132" s="76"/>
      <c r="Q132" s="76"/>
      <c r="R132" s="86"/>
      <c r="S132" s="48">
        <v>1</v>
      </c>
      <c r="T132" s="48">
        <v>1</v>
      </c>
      <c r="U132" s="49">
        <v>0</v>
      </c>
      <c r="V132" s="49">
        <v>0.003559</v>
      </c>
      <c r="W132" s="49">
        <v>0.009917</v>
      </c>
      <c r="X132" s="49">
        <v>0.43298</v>
      </c>
      <c r="Y132" s="49">
        <v>0</v>
      </c>
      <c r="Z132" s="49">
        <v>1</v>
      </c>
      <c r="AA132" s="71">
        <v>132</v>
      </c>
      <c r="AB132" s="71"/>
      <c r="AC132" s="72"/>
      <c r="AD132" s="78" t="s">
        <v>1744</v>
      </c>
      <c r="AE132" s="78">
        <v>876</v>
      </c>
      <c r="AF132" s="78">
        <v>922</v>
      </c>
      <c r="AG132" s="78">
        <v>11282</v>
      </c>
      <c r="AH132" s="78">
        <v>14571</v>
      </c>
      <c r="AI132" s="78"/>
      <c r="AJ132" s="78" t="s">
        <v>1871</v>
      </c>
      <c r="AK132" s="78" t="s">
        <v>1966</v>
      </c>
      <c r="AL132" s="83" t="s">
        <v>2039</v>
      </c>
      <c r="AM132" s="78"/>
      <c r="AN132" s="80">
        <v>41558.02621527778</v>
      </c>
      <c r="AO132" s="83" t="s">
        <v>2155</v>
      </c>
      <c r="AP132" s="78" t="b">
        <v>0</v>
      </c>
      <c r="AQ132" s="78" t="b">
        <v>0</v>
      </c>
      <c r="AR132" s="78" t="b">
        <v>1</v>
      </c>
      <c r="AS132" s="78" t="s">
        <v>1553</v>
      </c>
      <c r="AT132" s="78">
        <v>6</v>
      </c>
      <c r="AU132" s="83" t="s">
        <v>2175</v>
      </c>
      <c r="AV132" s="78" t="b">
        <v>0</v>
      </c>
      <c r="AW132" s="78" t="s">
        <v>2247</v>
      </c>
      <c r="AX132" s="83" t="s">
        <v>2377</v>
      </c>
      <c r="AY132" s="78" t="s">
        <v>66</v>
      </c>
      <c r="AZ132" s="78" t="str">
        <f>REPLACE(INDEX(GroupVertices[Group],MATCH(Vertices[[#This Row],[Vertex]],GroupVertices[Vertex],0)),1,1,"")</f>
        <v>1</v>
      </c>
      <c r="BA132" s="48"/>
      <c r="BB132" s="48"/>
      <c r="BC132" s="48"/>
      <c r="BD132" s="48"/>
      <c r="BE132" s="48"/>
      <c r="BF132" s="48"/>
      <c r="BG132" s="120" t="s">
        <v>3062</v>
      </c>
      <c r="BH132" s="120" t="s">
        <v>3062</v>
      </c>
      <c r="BI132" s="120" t="s">
        <v>3143</v>
      </c>
      <c r="BJ132" s="120" t="s">
        <v>3143</v>
      </c>
      <c r="BK132" s="120">
        <v>1</v>
      </c>
      <c r="BL132" s="123">
        <v>20</v>
      </c>
      <c r="BM132" s="120">
        <v>0</v>
      </c>
      <c r="BN132" s="123">
        <v>0</v>
      </c>
      <c r="BO132" s="120">
        <v>0</v>
      </c>
      <c r="BP132" s="123">
        <v>0</v>
      </c>
      <c r="BQ132" s="120">
        <v>4</v>
      </c>
      <c r="BR132" s="123">
        <v>80</v>
      </c>
      <c r="BS132" s="120">
        <v>5</v>
      </c>
      <c r="BT132" s="2"/>
      <c r="BU132" s="3"/>
      <c r="BV132" s="3"/>
      <c r="BW132" s="3"/>
      <c r="BX132" s="3"/>
    </row>
    <row r="133" spans="1:76" ht="15">
      <c r="A133" s="64" t="s">
        <v>289</v>
      </c>
      <c r="B133" s="65"/>
      <c r="C133" s="65" t="s">
        <v>64</v>
      </c>
      <c r="D133" s="66">
        <v>177.32617345970914</v>
      </c>
      <c r="E133" s="68"/>
      <c r="F133" s="100" t="s">
        <v>909</v>
      </c>
      <c r="G133" s="65"/>
      <c r="H133" s="69" t="s">
        <v>289</v>
      </c>
      <c r="I133" s="70"/>
      <c r="J133" s="70"/>
      <c r="K133" s="69" t="s">
        <v>2515</v>
      </c>
      <c r="L133" s="73">
        <v>1</v>
      </c>
      <c r="M133" s="74">
        <v>3650.470703125</v>
      </c>
      <c r="N133" s="74">
        <v>4652.76513671875</v>
      </c>
      <c r="O133" s="75"/>
      <c r="P133" s="76"/>
      <c r="Q133" s="76"/>
      <c r="R133" s="86"/>
      <c r="S133" s="48">
        <v>2</v>
      </c>
      <c r="T133" s="48">
        <v>1</v>
      </c>
      <c r="U133" s="49">
        <v>0</v>
      </c>
      <c r="V133" s="49">
        <v>0.003559</v>
      </c>
      <c r="W133" s="49">
        <v>0.011031</v>
      </c>
      <c r="X133" s="49">
        <v>0.753008</v>
      </c>
      <c r="Y133" s="49">
        <v>0</v>
      </c>
      <c r="Z133" s="49">
        <v>0</v>
      </c>
      <c r="AA133" s="71">
        <v>133</v>
      </c>
      <c r="AB133" s="71"/>
      <c r="AC133" s="72"/>
      <c r="AD133" s="78" t="s">
        <v>1745</v>
      </c>
      <c r="AE133" s="78">
        <v>5923</v>
      </c>
      <c r="AF133" s="78">
        <v>16004</v>
      </c>
      <c r="AG133" s="78">
        <v>72138</v>
      </c>
      <c r="AH133" s="78">
        <v>9332</v>
      </c>
      <c r="AI133" s="78"/>
      <c r="AJ133" s="78" t="s">
        <v>1872</v>
      </c>
      <c r="AK133" s="78" t="s">
        <v>1967</v>
      </c>
      <c r="AL133" s="83" t="s">
        <v>2040</v>
      </c>
      <c r="AM133" s="78"/>
      <c r="AN133" s="80">
        <v>39842.782858796294</v>
      </c>
      <c r="AO133" s="83" t="s">
        <v>2156</v>
      </c>
      <c r="AP133" s="78" t="b">
        <v>0</v>
      </c>
      <c r="AQ133" s="78" t="b">
        <v>0</v>
      </c>
      <c r="AR133" s="78" t="b">
        <v>0</v>
      </c>
      <c r="AS133" s="78" t="s">
        <v>1553</v>
      </c>
      <c r="AT133" s="78">
        <v>491</v>
      </c>
      <c r="AU133" s="83" t="s">
        <v>2179</v>
      </c>
      <c r="AV133" s="78" t="b">
        <v>0</v>
      </c>
      <c r="AW133" s="78" t="s">
        <v>2247</v>
      </c>
      <c r="AX133" s="83" t="s">
        <v>2378</v>
      </c>
      <c r="AY133" s="78" t="s">
        <v>66</v>
      </c>
      <c r="AZ133" s="78" t="str">
        <f>REPLACE(INDEX(GroupVertices[Group],MATCH(Vertices[[#This Row],[Vertex]],GroupVertices[Vertex],0)),1,1,"")</f>
        <v>1</v>
      </c>
      <c r="BA133" s="48" t="s">
        <v>663</v>
      </c>
      <c r="BB133" s="48" t="s">
        <v>663</v>
      </c>
      <c r="BC133" s="48" t="s">
        <v>705</v>
      </c>
      <c r="BD133" s="48" t="s">
        <v>705</v>
      </c>
      <c r="BE133" s="48" t="s">
        <v>771</v>
      </c>
      <c r="BF133" s="48" t="s">
        <v>771</v>
      </c>
      <c r="BG133" s="120" t="s">
        <v>3063</v>
      </c>
      <c r="BH133" s="120" t="s">
        <v>3063</v>
      </c>
      <c r="BI133" s="120" t="s">
        <v>3144</v>
      </c>
      <c r="BJ133" s="120" t="s">
        <v>3144</v>
      </c>
      <c r="BK133" s="120">
        <v>1</v>
      </c>
      <c r="BL133" s="123">
        <v>8.333333333333334</v>
      </c>
      <c r="BM133" s="120">
        <v>0</v>
      </c>
      <c r="BN133" s="123">
        <v>0</v>
      </c>
      <c r="BO133" s="120">
        <v>0</v>
      </c>
      <c r="BP133" s="123">
        <v>0</v>
      </c>
      <c r="BQ133" s="120">
        <v>11</v>
      </c>
      <c r="BR133" s="123">
        <v>91.66666666666667</v>
      </c>
      <c r="BS133" s="120">
        <v>12</v>
      </c>
      <c r="BT133" s="2"/>
      <c r="BU133" s="3"/>
      <c r="BV133" s="3"/>
      <c r="BW133" s="3"/>
      <c r="BX133" s="3"/>
    </row>
    <row r="134" spans="1:76" ht="15">
      <c r="A134" s="64" t="s">
        <v>348</v>
      </c>
      <c r="B134" s="65"/>
      <c r="C134" s="65" t="s">
        <v>64</v>
      </c>
      <c r="D134" s="66">
        <v>162.09289170367356</v>
      </c>
      <c r="E134" s="68"/>
      <c r="F134" s="100" t="s">
        <v>2245</v>
      </c>
      <c r="G134" s="65"/>
      <c r="H134" s="69" t="s">
        <v>348</v>
      </c>
      <c r="I134" s="70"/>
      <c r="J134" s="70"/>
      <c r="K134" s="69" t="s">
        <v>2516</v>
      </c>
      <c r="L134" s="73">
        <v>1</v>
      </c>
      <c r="M134" s="74">
        <v>2543.223876953125</v>
      </c>
      <c r="N134" s="74">
        <v>5582.744140625</v>
      </c>
      <c r="O134" s="75"/>
      <c r="P134" s="76"/>
      <c r="Q134" s="76"/>
      <c r="R134" s="86"/>
      <c r="S134" s="48">
        <v>1</v>
      </c>
      <c r="T134" s="48">
        <v>0</v>
      </c>
      <c r="U134" s="49">
        <v>0</v>
      </c>
      <c r="V134" s="49">
        <v>0.003559</v>
      </c>
      <c r="W134" s="49">
        <v>0.009917</v>
      </c>
      <c r="X134" s="49">
        <v>0.43298</v>
      </c>
      <c r="Y134" s="49">
        <v>0</v>
      </c>
      <c r="Z134" s="49">
        <v>0</v>
      </c>
      <c r="AA134" s="71">
        <v>134</v>
      </c>
      <c r="AB134" s="71"/>
      <c r="AC134" s="72"/>
      <c r="AD134" s="78" t="s">
        <v>1746</v>
      </c>
      <c r="AE134" s="78">
        <v>59</v>
      </c>
      <c r="AF134" s="78">
        <v>97</v>
      </c>
      <c r="AG134" s="78">
        <v>108</v>
      </c>
      <c r="AH134" s="78">
        <v>363</v>
      </c>
      <c r="AI134" s="78">
        <v>-21600</v>
      </c>
      <c r="AJ134" s="78"/>
      <c r="AK134" s="78" t="s">
        <v>1968</v>
      </c>
      <c r="AL134" s="78"/>
      <c r="AM134" s="78" t="s">
        <v>2044</v>
      </c>
      <c r="AN134" s="80">
        <v>39969.80019675926</v>
      </c>
      <c r="AO134" s="83" t="s">
        <v>2157</v>
      </c>
      <c r="AP134" s="78" t="b">
        <v>0</v>
      </c>
      <c r="AQ134" s="78" t="b">
        <v>0</v>
      </c>
      <c r="AR134" s="78" t="b">
        <v>0</v>
      </c>
      <c r="AS134" s="78" t="s">
        <v>1553</v>
      </c>
      <c r="AT134" s="78">
        <v>8</v>
      </c>
      <c r="AU134" s="83" t="s">
        <v>2174</v>
      </c>
      <c r="AV134" s="78" t="b">
        <v>0</v>
      </c>
      <c r="AW134" s="78" t="s">
        <v>2247</v>
      </c>
      <c r="AX134" s="83" t="s">
        <v>2379</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290</v>
      </c>
      <c r="B135" s="65"/>
      <c r="C135" s="65" t="s">
        <v>64</v>
      </c>
      <c r="D135" s="66">
        <v>164.76185230303682</v>
      </c>
      <c r="E135" s="68"/>
      <c r="F135" s="100" t="s">
        <v>910</v>
      </c>
      <c r="G135" s="65"/>
      <c r="H135" s="69" t="s">
        <v>290</v>
      </c>
      <c r="I135" s="70"/>
      <c r="J135" s="70"/>
      <c r="K135" s="69" t="s">
        <v>2517</v>
      </c>
      <c r="L135" s="73">
        <v>1</v>
      </c>
      <c r="M135" s="74">
        <v>2875.668212890625</v>
      </c>
      <c r="N135" s="74">
        <v>2071.647705078125</v>
      </c>
      <c r="O135" s="75"/>
      <c r="P135" s="76"/>
      <c r="Q135" s="76"/>
      <c r="R135" s="86"/>
      <c r="S135" s="48">
        <v>1</v>
      </c>
      <c r="T135" s="48">
        <v>1</v>
      </c>
      <c r="U135" s="49">
        <v>0</v>
      </c>
      <c r="V135" s="49">
        <v>0.003559</v>
      </c>
      <c r="W135" s="49">
        <v>0.009917</v>
      </c>
      <c r="X135" s="49">
        <v>0.43298</v>
      </c>
      <c r="Y135" s="49">
        <v>0</v>
      </c>
      <c r="Z135" s="49">
        <v>1</v>
      </c>
      <c r="AA135" s="71">
        <v>135</v>
      </c>
      <c r="AB135" s="71"/>
      <c r="AC135" s="72"/>
      <c r="AD135" s="78" t="s">
        <v>1747</v>
      </c>
      <c r="AE135" s="78">
        <v>3074</v>
      </c>
      <c r="AF135" s="78">
        <v>2884</v>
      </c>
      <c r="AG135" s="78">
        <v>11100</v>
      </c>
      <c r="AH135" s="78">
        <v>13377</v>
      </c>
      <c r="AI135" s="78"/>
      <c r="AJ135" s="78" t="s">
        <v>1873</v>
      </c>
      <c r="AK135" s="78" t="s">
        <v>1969</v>
      </c>
      <c r="AL135" s="78"/>
      <c r="AM135" s="78"/>
      <c r="AN135" s="80">
        <v>42981.51597222222</v>
      </c>
      <c r="AO135" s="83" t="s">
        <v>2158</v>
      </c>
      <c r="AP135" s="78" t="b">
        <v>1</v>
      </c>
      <c r="AQ135" s="78" t="b">
        <v>0</v>
      </c>
      <c r="AR135" s="78" t="b">
        <v>0</v>
      </c>
      <c r="AS135" s="78" t="s">
        <v>1553</v>
      </c>
      <c r="AT135" s="78">
        <v>2</v>
      </c>
      <c r="AU135" s="78"/>
      <c r="AV135" s="78" t="b">
        <v>0</v>
      </c>
      <c r="AW135" s="78" t="s">
        <v>2247</v>
      </c>
      <c r="AX135" s="83" t="s">
        <v>2380</v>
      </c>
      <c r="AY135" s="78" t="s">
        <v>66</v>
      </c>
      <c r="AZ135" s="78" t="str">
        <f>REPLACE(INDEX(GroupVertices[Group],MATCH(Vertices[[#This Row],[Vertex]],GroupVertices[Vertex],0)),1,1,"")</f>
        <v>1</v>
      </c>
      <c r="BA135" s="48"/>
      <c r="BB135" s="48"/>
      <c r="BC135" s="48"/>
      <c r="BD135" s="48"/>
      <c r="BE135" s="48"/>
      <c r="BF135" s="48"/>
      <c r="BG135" s="120" t="s">
        <v>3064</v>
      </c>
      <c r="BH135" s="120" t="s">
        <v>3064</v>
      </c>
      <c r="BI135" s="120" t="s">
        <v>3145</v>
      </c>
      <c r="BJ135" s="120" t="s">
        <v>3145</v>
      </c>
      <c r="BK135" s="120">
        <v>5</v>
      </c>
      <c r="BL135" s="123">
        <v>22.727272727272727</v>
      </c>
      <c r="BM135" s="120">
        <v>0</v>
      </c>
      <c r="BN135" s="123">
        <v>0</v>
      </c>
      <c r="BO135" s="120">
        <v>0</v>
      </c>
      <c r="BP135" s="123">
        <v>0</v>
      </c>
      <c r="BQ135" s="120">
        <v>17</v>
      </c>
      <c r="BR135" s="123">
        <v>77.27272727272727</v>
      </c>
      <c r="BS135" s="120">
        <v>22</v>
      </c>
      <c r="BT135" s="2"/>
      <c r="BU135" s="3"/>
      <c r="BV135" s="3"/>
      <c r="BW135" s="3"/>
      <c r="BX135" s="3"/>
    </row>
    <row r="136" spans="1:76" ht="15">
      <c r="A136" s="64" t="s">
        <v>291</v>
      </c>
      <c r="B136" s="65"/>
      <c r="C136" s="65" t="s">
        <v>64</v>
      </c>
      <c r="D136" s="66">
        <v>162.94040879389118</v>
      </c>
      <c r="E136" s="68"/>
      <c r="F136" s="100" t="s">
        <v>911</v>
      </c>
      <c r="G136" s="65"/>
      <c r="H136" s="69" t="s">
        <v>291</v>
      </c>
      <c r="I136" s="70"/>
      <c r="J136" s="70"/>
      <c r="K136" s="69" t="s">
        <v>2518</v>
      </c>
      <c r="L136" s="73">
        <v>1</v>
      </c>
      <c r="M136" s="74">
        <v>473.40618896484375</v>
      </c>
      <c r="N136" s="74">
        <v>2644.463623046875</v>
      </c>
      <c r="O136" s="75"/>
      <c r="P136" s="76"/>
      <c r="Q136" s="76"/>
      <c r="R136" s="86"/>
      <c r="S136" s="48">
        <v>1</v>
      </c>
      <c r="T136" s="48">
        <v>1</v>
      </c>
      <c r="U136" s="49">
        <v>0</v>
      </c>
      <c r="V136" s="49">
        <v>0.003559</v>
      </c>
      <c r="W136" s="49">
        <v>0.009917</v>
      </c>
      <c r="X136" s="49">
        <v>0.43298</v>
      </c>
      <c r="Y136" s="49">
        <v>0</v>
      </c>
      <c r="Z136" s="49">
        <v>1</v>
      </c>
      <c r="AA136" s="71">
        <v>136</v>
      </c>
      <c r="AB136" s="71"/>
      <c r="AC136" s="72"/>
      <c r="AD136" s="78" t="s">
        <v>1748</v>
      </c>
      <c r="AE136" s="78">
        <v>326</v>
      </c>
      <c r="AF136" s="78">
        <v>982</v>
      </c>
      <c r="AG136" s="78">
        <v>3550</v>
      </c>
      <c r="AH136" s="78">
        <v>237</v>
      </c>
      <c r="AI136" s="78"/>
      <c r="AJ136" s="78" t="s">
        <v>1874</v>
      </c>
      <c r="AK136" s="78" t="s">
        <v>1928</v>
      </c>
      <c r="AL136" s="83" t="s">
        <v>2041</v>
      </c>
      <c r="AM136" s="78"/>
      <c r="AN136" s="80">
        <v>40465.982199074075</v>
      </c>
      <c r="AO136" s="83" t="s">
        <v>2159</v>
      </c>
      <c r="AP136" s="78" t="b">
        <v>0</v>
      </c>
      <c r="AQ136" s="78" t="b">
        <v>0</v>
      </c>
      <c r="AR136" s="78" t="b">
        <v>1</v>
      </c>
      <c r="AS136" s="78" t="s">
        <v>1553</v>
      </c>
      <c r="AT136" s="78">
        <v>66</v>
      </c>
      <c r="AU136" s="83" t="s">
        <v>2173</v>
      </c>
      <c r="AV136" s="78" t="b">
        <v>0</v>
      </c>
      <c r="AW136" s="78" t="s">
        <v>2247</v>
      </c>
      <c r="AX136" s="83" t="s">
        <v>2381</v>
      </c>
      <c r="AY136" s="78" t="s">
        <v>66</v>
      </c>
      <c r="AZ136" s="78" t="str">
        <f>REPLACE(INDEX(GroupVertices[Group],MATCH(Vertices[[#This Row],[Vertex]],GroupVertices[Vertex],0)),1,1,"")</f>
        <v>1</v>
      </c>
      <c r="BA136" s="48"/>
      <c r="BB136" s="48"/>
      <c r="BC136" s="48"/>
      <c r="BD136" s="48"/>
      <c r="BE136" s="48"/>
      <c r="BF136" s="48"/>
      <c r="BG136" s="120" t="s">
        <v>3047</v>
      </c>
      <c r="BH136" s="120" t="s">
        <v>3047</v>
      </c>
      <c r="BI136" s="120" t="s">
        <v>2819</v>
      </c>
      <c r="BJ136" s="120" t="s">
        <v>2819</v>
      </c>
      <c r="BK136" s="120">
        <v>1</v>
      </c>
      <c r="BL136" s="123">
        <v>33.333333333333336</v>
      </c>
      <c r="BM136" s="120">
        <v>0</v>
      </c>
      <c r="BN136" s="123">
        <v>0</v>
      </c>
      <c r="BO136" s="120">
        <v>0</v>
      </c>
      <c r="BP136" s="123">
        <v>0</v>
      </c>
      <c r="BQ136" s="120">
        <v>2</v>
      </c>
      <c r="BR136" s="123">
        <v>66.66666666666667</v>
      </c>
      <c r="BS136" s="120">
        <v>3</v>
      </c>
      <c r="BT136" s="2"/>
      <c r="BU136" s="3"/>
      <c r="BV136" s="3"/>
      <c r="BW136" s="3"/>
      <c r="BX136" s="3"/>
    </row>
    <row r="137" spans="1:76" ht="15">
      <c r="A137" s="64" t="s">
        <v>292</v>
      </c>
      <c r="B137" s="65"/>
      <c r="C137" s="65" t="s">
        <v>64</v>
      </c>
      <c r="D137" s="66">
        <v>162.1379010858659</v>
      </c>
      <c r="E137" s="68"/>
      <c r="F137" s="100" t="s">
        <v>912</v>
      </c>
      <c r="G137" s="65"/>
      <c r="H137" s="69" t="s">
        <v>292</v>
      </c>
      <c r="I137" s="70"/>
      <c r="J137" s="70"/>
      <c r="K137" s="69" t="s">
        <v>2519</v>
      </c>
      <c r="L137" s="73">
        <v>1</v>
      </c>
      <c r="M137" s="74">
        <v>1447.5537109375</v>
      </c>
      <c r="N137" s="74">
        <v>9387.703125</v>
      </c>
      <c r="O137" s="75"/>
      <c r="P137" s="76"/>
      <c r="Q137" s="76"/>
      <c r="R137" s="86"/>
      <c r="S137" s="48">
        <v>1</v>
      </c>
      <c r="T137" s="48">
        <v>1</v>
      </c>
      <c r="U137" s="49">
        <v>0</v>
      </c>
      <c r="V137" s="49">
        <v>0.003559</v>
      </c>
      <c r="W137" s="49">
        <v>0.009917</v>
      </c>
      <c r="X137" s="49">
        <v>0.43298</v>
      </c>
      <c r="Y137" s="49">
        <v>0</v>
      </c>
      <c r="Z137" s="49">
        <v>1</v>
      </c>
      <c r="AA137" s="71">
        <v>137</v>
      </c>
      <c r="AB137" s="71"/>
      <c r="AC137" s="72"/>
      <c r="AD137" s="78" t="s">
        <v>1749</v>
      </c>
      <c r="AE137" s="78">
        <v>369</v>
      </c>
      <c r="AF137" s="78">
        <v>144</v>
      </c>
      <c r="AG137" s="78">
        <v>1410</v>
      </c>
      <c r="AH137" s="78">
        <v>1223</v>
      </c>
      <c r="AI137" s="78"/>
      <c r="AJ137" s="78" t="s">
        <v>1875</v>
      </c>
      <c r="AK137" s="78" t="s">
        <v>1970</v>
      </c>
      <c r="AL137" s="78"/>
      <c r="AM137" s="78"/>
      <c r="AN137" s="80">
        <v>40405.19920138889</v>
      </c>
      <c r="AO137" s="83" t="s">
        <v>2160</v>
      </c>
      <c r="AP137" s="78" t="b">
        <v>0</v>
      </c>
      <c r="AQ137" s="78" t="b">
        <v>0</v>
      </c>
      <c r="AR137" s="78" t="b">
        <v>1</v>
      </c>
      <c r="AS137" s="78" t="s">
        <v>1553</v>
      </c>
      <c r="AT137" s="78">
        <v>5</v>
      </c>
      <c r="AU137" s="83" t="s">
        <v>2166</v>
      </c>
      <c r="AV137" s="78" t="b">
        <v>0</v>
      </c>
      <c r="AW137" s="78" t="s">
        <v>2247</v>
      </c>
      <c r="AX137" s="83" t="s">
        <v>2382</v>
      </c>
      <c r="AY137" s="78" t="s">
        <v>66</v>
      </c>
      <c r="AZ137" s="78" t="str">
        <f>REPLACE(INDEX(GroupVertices[Group],MATCH(Vertices[[#This Row],[Vertex]],GroupVertices[Vertex],0)),1,1,"")</f>
        <v>1</v>
      </c>
      <c r="BA137" s="48"/>
      <c r="BB137" s="48"/>
      <c r="BC137" s="48"/>
      <c r="BD137" s="48"/>
      <c r="BE137" s="48"/>
      <c r="BF137" s="48"/>
      <c r="BG137" s="120" t="s">
        <v>3065</v>
      </c>
      <c r="BH137" s="120" t="s">
        <v>3087</v>
      </c>
      <c r="BI137" s="120" t="s">
        <v>3146</v>
      </c>
      <c r="BJ137" s="120" t="s">
        <v>3146</v>
      </c>
      <c r="BK137" s="120">
        <v>4</v>
      </c>
      <c r="BL137" s="123">
        <v>5.063291139240507</v>
      </c>
      <c r="BM137" s="120">
        <v>0</v>
      </c>
      <c r="BN137" s="123">
        <v>0</v>
      </c>
      <c r="BO137" s="120">
        <v>0</v>
      </c>
      <c r="BP137" s="123">
        <v>0</v>
      </c>
      <c r="BQ137" s="120">
        <v>75</v>
      </c>
      <c r="BR137" s="123">
        <v>94.9367088607595</v>
      </c>
      <c r="BS137" s="120">
        <v>79</v>
      </c>
      <c r="BT137" s="2"/>
      <c r="BU137" s="3"/>
      <c r="BV137" s="3"/>
      <c r="BW137" s="3"/>
      <c r="BX137" s="3"/>
    </row>
    <row r="138" spans="1:76" ht="15">
      <c r="A138" s="64" t="s">
        <v>293</v>
      </c>
      <c r="B138" s="65"/>
      <c r="C138" s="65" t="s">
        <v>64</v>
      </c>
      <c r="D138" s="66">
        <v>167.18469776998657</v>
      </c>
      <c r="E138" s="68"/>
      <c r="F138" s="100" t="s">
        <v>2246</v>
      </c>
      <c r="G138" s="65"/>
      <c r="H138" s="69" t="s">
        <v>293</v>
      </c>
      <c r="I138" s="70"/>
      <c r="J138" s="70"/>
      <c r="K138" s="69" t="s">
        <v>2520</v>
      </c>
      <c r="L138" s="73">
        <v>1</v>
      </c>
      <c r="M138" s="74">
        <v>1789.5462646484375</v>
      </c>
      <c r="N138" s="74">
        <v>9489.52734375</v>
      </c>
      <c r="O138" s="75"/>
      <c r="P138" s="76"/>
      <c r="Q138" s="76"/>
      <c r="R138" s="86"/>
      <c r="S138" s="48">
        <v>2</v>
      </c>
      <c r="T138" s="48">
        <v>1</v>
      </c>
      <c r="U138" s="49">
        <v>0</v>
      </c>
      <c r="V138" s="49">
        <v>0.003559</v>
      </c>
      <c r="W138" s="49">
        <v>0.011031</v>
      </c>
      <c r="X138" s="49">
        <v>0.753008</v>
      </c>
      <c r="Y138" s="49">
        <v>0</v>
      </c>
      <c r="Z138" s="49">
        <v>0</v>
      </c>
      <c r="AA138" s="71">
        <v>138</v>
      </c>
      <c r="AB138" s="71"/>
      <c r="AC138" s="72"/>
      <c r="AD138" s="78" t="s">
        <v>1750</v>
      </c>
      <c r="AE138" s="78">
        <v>480</v>
      </c>
      <c r="AF138" s="78">
        <v>5414</v>
      </c>
      <c r="AG138" s="78">
        <v>5668</v>
      </c>
      <c r="AH138" s="78">
        <v>1190</v>
      </c>
      <c r="AI138" s="78"/>
      <c r="AJ138" s="78" t="s">
        <v>1876</v>
      </c>
      <c r="AK138" s="78" t="s">
        <v>1928</v>
      </c>
      <c r="AL138" s="83" t="s">
        <v>2042</v>
      </c>
      <c r="AM138" s="78"/>
      <c r="AN138" s="80">
        <v>39903.716782407406</v>
      </c>
      <c r="AO138" s="83" t="s">
        <v>2161</v>
      </c>
      <c r="AP138" s="78" t="b">
        <v>0</v>
      </c>
      <c r="AQ138" s="78" t="b">
        <v>0</v>
      </c>
      <c r="AR138" s="78" t="b">
        <v>1</v>
      </c>
      <c r="AS138" s="78" t="s">
        <v>1553</v>
      </c>
      <c r="AT138" s="78">
        <v>154</v>
      </c>
      <c r="AU138" s="83" t="s">
        <v>2166</v>
      </c>
      <c r="AV138" s="78" t="b">
        <v>0</v>
      </c>
      <c r="AW138" s="78" t="s">
        <v>2247</v>
      </c>
      <c r="AX138" s="83" t="s">
        <v>2383</v>
      </c>
      <c r="AY138" s="78" t="s">
        <v>66</v>
      </c>
      <c r="AZ138" s="78" t="str">
        <f>REPLACE(INDEX(GroupVertices[Group],MATCH(Vertices[[#This Row],[Vertex]],GroupVertices[Vertex],0)),1,1,"")</f>
        <v>1</v>
      </c>
      <c r="BA138" s="48" t="s">
        <v>664</v>
      </c>
      <c r="BB138" s="48" t="s">
        <v>664</v>
      </c>
      <c r="BC138" s="48" t="s">
        <v>712</v>
      </c>
      <c r="BD138" s="48" t="s">
        <v>712</v>
      </c>
      <c r="BE138" s="48"/>
      <c r="BF138" s="48"/>
      <c r="BG138" s="120" t="s">
        <v>3066</v>
      </c>
      <c r="BH138" s="120" t="s">
        <v>3066</v>
      </c>
      <c r="BI138" s="120" t="s">
        <v>3147</v>
      </c>
      <c r="BJ138" s="120" t="s">
        <v>3147</v>
      </c>
      <c r="BK138" s="120">
        <v>0</v>
      </c>
      <c r="BL138" s="123">
        <v>0</v>
      </c>
      <c r="BM138" s="120">
        <v>0</v>
      </c>
      <c r="BN138" s="123">
        <v>0</v>
      </c>
      <c r="BO138" s="120">
        <v>0</v>
      </c>
      <c r="BP138" s="123">
        <v>0</v>
      </c>
      <c r="BQ138" s="120">
        <v>24</v>
      </c>
      <c r="BR138" s="123">
        <v>100</v>
      </c>
      <c r="BS138" s="120">
        <v>24</v>
      </c>
      <c r="BT138" s="2"/>
      <c r="BU138" s="3"/>
      <c r="BV138" s="3"/>
      <c r="BW138" s="3"/>
      <c r="BX138" s="3"/>
    </row>
    <row r="139" spans="1:76" ht="15">
      <c r="A139" s="87" t="s">
        <v>295</v>
      </c>
      <c r="B139" s="88"/>
      <c r="C139" s="88" t="s">
        <v>64</v>
      </c>
      <c r="D139" s="89">
        <v>163.03234285113513</v>
      </c>
      <c r="E139" s="90"/>
      <c r="F139" s="101" t="s">
        <v>913</v>
      </c>
      <c r="G139" s="88"/>
      <c r="H139" s="91" t="s">
        <v>295</v>
      </c>
      <c r="I139" s="92"/>
      <c r="J139" s="92"/>
      <c r="K139" s="91" t="s">
        <v>2521</v>
      </c>
      <c r="L139" s="93">
        <v>1</v>
      </c>
      <c r="M139" s="94">
        <v>8707.7060546875</v>
      </c>
      <c r="N139" s="94">
        <v>8525.6171875</v>
      </c>
      <c r="O139" s="95"/>
      <c r="P139" s="96"/>
      <c r="Q139" s="96"/>
      <c r="R139" s="97"/>
      <c r="S139" s="48">
        <v>1</v>
      </c>
      <c r="T139" s="48">
        <v>1</v>
      </c>
      <c r="U139" s="49">
        <v>0</v>
      </c>
      <c r="V139" s="49">
        <v>0</v>
      </c>
      <c r="W139" s="49">
        <v>0</v>
      </c>
      <c r="X139" s="49">
        <v>0.999996</v>
      </c>
      <c r="Y139" s="49">
        <v>0</v>
      </c>
      <c r="Z139" s="49" t="s">
        <v>3670</v>
      </c>
      <c r="AA139" s="98">
        <v>139</v>
      </c>
      <c r="AB139" s="98"/>
      <c r="AC139" s="99"/>
      <c r="AD139" s="78" t="s">
        <v>1751</v>
      </c>
      <c r="AE139" s="78">
        <v>290</v>
      </c>
      <c r="AF139" s="78">
        <v>1078</v>
      </c>
      <c r="AG139" s="78">
        <v>14446</v>
      </c>
      <c r="AH139" s="78">
        <v>2696</v>
      </c>
      <c r="AI139" s="78"/>
      <c r="AJ139" s="78" t="s">
        <v>1877</v>
      </c>
      <c r="AK139" s="78" t="s">
        <v>1971</v>
      </c>
      <c r="AL139" s="78"/>
      <c r="AM139" s="78"/>
      <c r="AN139" s="80">
        <v>39867.10811342593</v>
      </c>
      <c r="AO139" s="83" t="s">
        <v>2162</v>
      </c>
      <c r="AP139" s="78" t="b">
        <v>0</v>
      </c>
      <c r="AQ139" s="78" t="b">
        <v>0</v>
      </c>
      <c r="AR139" s="78" t="b">
        <v>1</v>
      </c>
      <c r="AS139" s="78" t="s">
        <v>1553</v>
      </c>
      <c r="AT139" s="78">
        <v>7</v>
      </c>
      <c r="AU139" s="83" t="s">
        <v>2178</v>
      </c>
      <c r="AV139" s="78" t="b">
        <v>0</v>
      </c>
      <c r="AW139" s="78" t="s">
        <v>2247</v>
      </c>
      <c r="AX139" s="83" t="s">
        <v>2384</v>
      </c>
      <c r="AY139" s="78" t="s">
        <v>66</v>
      </c>
      <c r="AZ139" s="78" t="str">
        <f>REPLACE(INDEX(GroupVertices[Group],MATCH(Vertices[[#This Row],[Vertex]],GroupVertices[Vertex],0)),1,1,"")</f>
        <v>5</v>
      </c>
      <c r="BA139" s="48"/>
      <c r="BB139" s="48"/>
      <c r="BC139" s="48"/>
      <c r="BD139" s="48"/>
      <c r="BE139" s="48"/>
      <c r="BF139" s="48"/>
      <c r="BG139" s="120" t="s">
        <v>3067</v>
      </c>
      <c r="BH139" s="120" t="s">
        <v>3067</v>
      </c>
      <c r="BI139" s="120" t="s">
        <v>3148</v>
      </c>
      <c r="BJ139" s="120" t="s">
        <v>3148</v>
      </c>
      <c r="BK139" s="120">
        <v>0</v>
      </c>
      <c r="BL139" s="123">
        <v>0</v>
      </c>
      <c r="BM139" s="120">
        <v>2</v>
      </c>
      <c r="BN139" s="123">
        <v>6.896551724137931</v>
      </c>
      <c r="BO139" s="120">
        <v>0</v>
      </c>
      <c r="BP139" s="123">
        <v>0</v>
      </c>
      <c r="BQ139" s="120">
        <v>27</v>
      </c>
      <c r="BR139" s="123">
        <v>93.10344827586206</v>
      </c>
      <c r="BS139" s="120">
        <v>29</v>
      </c>
      <c r="BT139" s="2"/>
      <c r="BU139" s="3"/>
      <c r="BV139" s="3"/>
      <c r="BW139" s="3"/>
      <c r="BX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hyperlinks>
    <hyperlink ref="AL4" r:id="rId1" display="https://t.co/ZWd0eF6gaL"/>
    <hyperlink ref="AL5" r:id="rId2" display="https://t.co/sL0wwmiDIQ"/>
    <hyperlink ref="AL6" r:id="rId3" display="https://t.co/lEGQmiujOl"/>
    <hyperlink ref="AL10" r:id="rId4" display="http://t.co/8HsvgpfnBN"/>
    <hyperlink ref="AL11" r:id="rId5" display="https://t.co/wrQRudx1e9"/>
    <hyperlink ref="AL12" r:id="rId6" display="https://t.co/SPqi0x6w0x"/>
    <hyperlink ref="AL15" r:id="rId7" display="https://t.co/q3MLOv19r5"/>
    <hyperlink ref="AL16" r:id="rId8" display="http://t.co/OOTO6rmnxk"/>
    <hyperlink ref="AL18" r:id="rId9" display="http://t.co/k3RK8flqFY"/>
    <hyperlink ref="AL20" r:id="rId10" display="https://t.co/jxcNpb8mAr"/>
    <hyperlink ref="AL23" r:id="rId11" display="https://t.co/GU8aHaSJy7"/>
    <hyperlink ref="AL26" r:id="rId12" display="https://t.co/3QLhV8nakz"/>
    <hyperlink ref="AL29" r:id="rId13" display="https://t.co/givuGH2MBw"/>
    <hyperlink ref="AL30" r:id="rId14" display="http://t.co/nmb6fNw4r4"/>
    <hyperlink ref="AL44" r:id="rId15" display="https://t.co/Omek5dYNvB"/>
    <hyperlink ref="AL46" r:id="rId16" display="http://t.co/0OvglIWnLq"/>
    <hyperlink ref="AL47" r:id="rId17" display="https://t.co/wZRqtgkx9z"/>
    <hyperlink ref="AL52" r:id="rId18" display="https://t.co/WmoNOluCnE"/>
    <hyperlink ref="AL56" r:id="rId19" display="https://t.co/UbYxBHbEq4"/>
    <hyperlink ref="AL58" r:id="rId20" display="http://t.co/C2QCS6cdGV"/>
    <hyperlink ref="AL59" r:id="rId21" display="http://t.co/655Gl498Xy"/>
    <hyperlink ref="AL60" r:id="rId22" display="https://t.co/wgq1r8ZqrF"/>
    <hyperlink ref="AL62" r:id="rId23" display="https://t.co/6DXxi28xIN"/>
    <hyperlink ref="AL63" r:id="rId24" display="http://t.co/n3iwl5jf8Q"/>
    <hyperlink ref="AL64" r:id="rId25" display="https://t.co/VpkjLGkc7G"/>
    <hyperlink ref="AL65" r:id="rId26" display="https://t.co/7lxpN2gVnv"/>
    <hyperlink ref="AL67" r:id="rId27" display="http://t.co/R1AH1f2RN4"/>
    <hyperlink ref="AL70" r:id="rId28" display="https://t.co/0C4zptsiIS"/>
    <hyperlink ref="AL72" r:id="rId29" display="http://t.co/eRudcGJAFv"/>
    <hyperlink ref="AL73" r:id="rId30" display="https://t.co/zD0FriiK3f"/>
    <hyperlink ref="AL74" r:id="rId31" display="https://t.co/DdOrVmUglJ"/>
    <hyperlink ref="AL76" r:id="rId32" display="https://t.co/HIi9bSfNfu"/>
    <hyperlink ref="AL78" r:id="rId33" display="http://www.mygenteel.com/"/>
    <hyperlink ref="AL79" r:id="rId34" display="http://www.myabetic.com/"/>
    <hyperlink ref="AL80" r:id="rId35" display="http://t.co/cyP73VeUZw"/>
    <hyperlink ref="AL81" r:id="rId36" display="https://t.co/e06AG7BK6i"/>
    <hyperlink ref="AL82" r:id="rId37" display="https://t.co/m2amuj9zzJ"/>
    <hyperlink ref="AL83" r:id="rId38" display="https://t.co/4AHp7YM8hc"/>
    <hyperlink ref="AL85" r:id="rId39" display="https://www.accu-chek.ca/"/>
    <hyperlink ref="AL86" r:id="rId40" display="http://t.co/bAUXhUkF9S"/>
    <hyperlink ref="AL87" r:id="rId41" display="http://www.wasimakramlive.com/"/>
    <hyperlink ref="AL89" r:id="rId42" display="https://t.co/Ow2f4lQf9c"/>
    <hyperlink ref="AL90" r:id="rId43" display="https://t.co/xWsPhNomCD"/>
    <hyperlink ref="AL91" r:id="rId44" display="https://t.co/qSSYF39aL8"/>
    <hyperlink ref="AL92" r:id="rId45" display="https://t.co/W58PQcM5XA"/>
    <hyperlink ref="AL93" r:id="rId46" display="http://resoluteketo.com/"/>
    <hyperlink ref="AL96" r:id="rId47" display="https://t.co/vmK4izzWl7"/>
    <hyperlink ref="AL97" r:id="rId48" display="https://t.co/KD9vDQyL0Z"/>
    <hyperlink ref="AL98" r:id="rId49" display="http://aurorealisgame.tumblr.com/"/>
    <hyperlink ref="AL99" r:id="rId50" display="https://t.co/hE62IvboMR"/>
    <hyperlink ref="AL101" r:id="rId51" display="http://about.me/krisguy"/>
    <hyperlink ref="AL103" r:id="rId52" display="https://t.co/wIt5kcnojy"/>
    <hyperlink ref="AL106" r:id="rId53" display="https://t.co/d4uI6Maix6"/>
    <hyperlink ref="AL107" r:id="rId54" display="https://t.co/OzG4PeJ6SB"/>
    <hyperlink ref="AL109" r:id="rId55" display="https://t.co/EcmL3eaINy"/>
    <hyperlink ref="AL110" r:id="rId56" display="https://t.co/IsmIZH0x8m"/>
    <hyperlink ref="AL113" r:id="rId57" display="http://t.co/cSpbhtr1e5"/>
    <hyperlink ref="AL114" r:id="rId58" display="https://t.co/RKoqpNILjH"/>
    <hyperlink ref="AL118" r:id="rId59" display="http://pancreassassin.blogspot.com/"/>
    <hyperlink ref="AL119" r:id="rId60" display="https://t.co/IivQNKeirh"/>
    <hyperlink ref="AL120" r:id="rId61" display="https://t.co/C4ZpFIu2cP"/>
    <hyperlink ref="AL121" r:id="rId62" display="http://t.co/pJsmLPjJ98"/>
    <hyperlink ref="AL123" r:id="rId63" display="http://forecast.diabetes.org/"/>
    <hyperlink ref="AL125" r:id="rId64" display="http://www.wsj-b.com/"/>
    <hyperlink ref="AL126" r:id="rId65" display="https://t.co/CchNXvcfah"/>
    <hyperlink ref="AL130" r:id="rId66" display="https://t.co/ovTnvHYFLD"/>
    <hyperlink ref="AL131" r:id="rId67" display="https://t.co/dECnfQ8KRg"/>
    <hyperlink ref="AL132" r:id="rId68" display="https://t.co/qH9bo5ixrg"/>
    <hyperlink ref="AL133" r:id="rId69" display="https://t.co/gYByBeEPsJ"/>
    <hyperlink ref="AL136" r:id="rId70" display="http://t.co/ADVcWWhdEG"/>
    <hyperlink ref="AL138" r:id="rId71" display="https://t.co/xGQcmCKk2A"/>
    <hyperlink ref="AO3" r:id="rId72" display="https://pbs.twimg.com/profile_banners/971504962084712448/1520461201"/>
    <hyperlink ref="AO4" r:id="rId73" display="https://pbs.twimg.com/profile_banners/21927612/1555362786"/>
    <hyperlink ref="AO5" r:id="rId74" display="https://pbs.twimg.com/profile_banners/18366917/1489972265"/>
    <hyperlink ref="AO6" r:id="rId75" display="https://pbs.twimg.com/profile_banners/2486076709/1512164174"/>
    <hyperlink ref="AO7" r:id="rId76" display="https://pbs.twimg.com/profile_banners/1702106654/1558882138"/>
    <hyperlink ref="AO8" r:id="rId77" display="https://pbs.twimg.com/profile_banners/1009037550277808129/1545120528"/>
    <hyperlink ref="AO9" r:id="rId78" display="https://pbs.twimg.com/profile_banners/903266420489945090/1558846067"/>
    <hyperlink ref="AO10" r:id="rId79" display="https://pbs.twimg.com/profile_banners/397462571/1559917525"/>
    <hyperlink ref="AO12" r:id="rId80" display="https://pbs.twimg.com/profile_banners/52846066/1545233880"/>
    <hyperlink ref="AO14" r:id="rId81" display="https://pbs.twimg.com/profile_banners/280317686/1536806764"/>
    <hyperlink ref="AO15" r:id="rId82" display="https://pbs.twimg.com/profile_banners/1916114497/1542339046"/>
    <hyperlink ref="AO16" r:id="rId83" display="https://pbs.twimg.com/profile_banners/19709040/1554418975"/>
    <hyperlink ref="AO17" r:id="rId84" display="https://pbs.twimg.com/profile_banners/3166049867/1450020842"/>
    <hyperlink ref="AO18" r:id="rId85" display="https://pbs.twimg.com/profile_banners/2511461743/1469029796"/>
    <hyperlink ref="AO19" r:id="rId86" display="https://pbs.twimg.com/profile_banners/770392166749184000/1551588805"/>
    <hyperlink ref="AO20" r:id="rId87" display="https://pbs.twimg.com/profile_banners/899621888904892416/1503321715"/>
    <hyperlink ref="AO21" r:id="rId88" display="https://pbs.twimg.com/profile_banners/855245087663632386/1546047563"/>
    <hyperlink ref="AO22" r:id="rId89" display="https://pbs.twimg.com/profile_banners/1246505640/1511143285"/>
    <hyperlink ref="AO23" r:id="rId90" display="https://pbs.twimg.com/profile_banners/152738849/1475574488"/>
    <hyperlink ref="AO24" r:id="rId91" display="https://pbs.twimg.com/profile_banners/382425701/1502489410"/>
    <hyperlink ref="AO25" r:id="rId92" display="https://pbs.twimg.com/profile_banners/782954889123069952/1500141729"/>
    <hyperlink ref="AO26" r:id="rId93" display="https://pbs.twimg.com/profile_banners/452228151/1383442802"/>
    <hyperlink ref="AO27" r:id="rId94" display="https://pbs.twimg.com/profile_banners/164440463/1560348312"/>
    <hyperlink ref="AO28" r:id="rId95" display="https://pbs.twimg.com/profile_banners/390131799/1534530342"/>
    <hyperlink ref="AO29" r:id="rId96" display="https://pbs.twimg.com/profile_banners/1044278391363555329/1537969766"/>
    <hyperlink ref="AO30" r:id="rId97" display="https://pbs.twimg.com/profile_banners/20815041/1542794829"/>
    <hyperlink ref="AO31" r:id="rId98" display="https://pbs.twimg.com/profile_banners/2446437697/1552883261"/>
    <hyperlink ref="AO33" r:id="rId99" display="https://pbs.twimg.com/profile_banners/1318274024/1560219304"/>
    <hyperlink ref="AO35" r:id="rId100" display="https://pbs.twimg.com/profile_banners/175486366/1427583474"/>
    <hyperlink ref="AO37" r:id="rId101" display="https://pbs.twimg.com/profile_banners/2383253075/1557060664"/>
    <hyperlink ref="AO38" r:id="rId102" display="https://pbs.twimg.com/profile_banners/951889456918925313/1516039512"/>
    <hyperlink ref="AO39" r:id="rId103" display="https://pbs.twimg.com/profile_banners/401517766/1542366436"/>
    <hyperlink ref="AO40" r:id="rId104" display="https://pbs.twimg.com/profile_banners/1289713003/1539494660"/>
    <hyperlink ref="AO41" r:id="rId105" display="https://pbs.twimg.com/profile_banners/574638186/1548302426"/>
    <hyperlink ref="AO42" r:id="rId106" display="https://pbs.twimg.com/profile_banners/3750520643/1475508138"/>
    <hyperlink ref="AO44" r:id="rId107" display="https://pbs.twimg.com/profile_banners/745313635438854147/1528713255"/>
    <hyperlink ref="AO45" r:id="rId108" display="https://pbs.twimg.com/profile_banners/16864209/1560783705"/>
    <hyperlink ref="AO46" r:id="rId109" display="https://pbs.twimg.com/profile_banners/117420645/1560529571"/>
    <hyperlink ref="AO47" r:id="rId110" display="https://pbs.twimg.com/profile_banners/95022046/1558982178"/>
    <hyperlink ref="AO48" r:id="rId111" display="https://pbs.twimg.com/profile_banners/23922362/1560870097"/>
    <hyperlink ref="AO53" r:id="rId112" display="https://pbs.twimg.com/profile_banners/205615583/1529172445"/>
    <hyperlink ref="AO57" r:id="rId113" display="https://pbs.twimg.com/profile_banners/15925960/1494003095"/>
    <hyperlink ref="AO58" r:id="rId114" display="https://pbs.twimg.com/profile_banners/297169759/1555989058"/>
    <hyperlink ref="AO59" r:id="rId115" display="https://pbs.twimg.com/profile_banners/243381107/1544472499"/>
    <hyperlink ref="AO60" r:id="rId116" display="https://pbs.twimg.com/profile_banners/14620190/1559503494"/>
    <hyperlink ref="AO61" r:id="rId117" display="https://pbs.twimg.com/profile_banners/62643312/1530566283"/>
    <hyperlink ref="AO62" r:id="rId118" display="https://pbs.twimg.com/profile_banners/815929628/1521308219"/>
    <hyperlink ref="AO63" r:id="rId119" display="https://pbs.twimg.com/profile_banners/165693021/1553610193"/>
    <hyperlink ref="AO64" r:id="rId120" display="https://pbs.twimg.com/profile_banners/3588618214/1507141450"/>
    <hyperlink ref="AO65" r:id="rId121" display="https://pbs.twimg.com/profile_banners/227048262/1515596375"/>
    <hyperlink ref="AO66" r:id="rId122" display="https://pbs.twimg.com/profile_banners/72918950/1512392615"/>
    <hyperlink ref="AO67" r:id="rId123" display="https://pbs.twimg.com/profile_banners/17342225/1554303977"/>
    <hyperlink ref="AO68" r:id="rId124" display="https://pbs.twimg.com/profile_banners/1640882268/1555082532"/>
    <hyperlink ref="AO69" r:id="rId125" display="https://pbs.twimg.com/profile_banners/1092518486201516032/1559482638"/>
    <hyperlink ref="AO70" r:id="rId126" display="https://pbs.twimg.com/profile_banners/2910393595/1551738475"/>
    <hyperlink ref="AO71" r:id="rId127" display="https://pbs.twimg.com/profile_banners/1137612940981473281/1560135634"/>
    <hyperlink ref="AO72" r:id="rId128" display="https://pbs.twimg.com/profile_banners/551087679/1553098322"/>
    <hyperlink ref="AO73" r:id="rId129" display="https://pbs.twimg.com/profile_banners/896908728212967424/1534313266"/>
    <hyperlink ref="AO74" r:id="rId130" display="https://pbs.twimg.com/profile_banners/151874954/1552998769"/>
    <hyperlink ref="AO75" r:id="rId131" display="https://pbs.twimg.com/profile_banners/223220262/1392530247"/>
    <hyperlink ref="AO76" r:id="rId132" display="https://pbs.twimg.com/profile_banners/1024329637332230145/1536152332"/>
    <hyperlink ref="AO77" r:id="rId133" display="https://pbs.twimg.com/profile_banners/1074949914/1458803059"/>
    <hyperlink ref="AO78" r:id="rId134" display="https://pbs.twimg.com/profile_banners/2439420938/1478647872"/>
    <hyperlink ref="AO79" r:id="rId135" display="https://pbs.twimg.com/profile_banners/56292502/1510182018"/>
    <hyperlink ref="AO80" r:id="rId136" display="https://pbs.twimg.com/profile_banners/555883007/1560245209"/>
    <hyperlink ref="AO81" r:id="rId137" display="https://pbs.twimg.com/profile_banners/20883601/1541296670"/>
    <hyperlink ref="AO82" r:id="rId138" display="https://pbs.twimg.com/profile_banners/112063126/1489895004"/>
    <hyperlink ref="AO83" r:id="rId139" display="https://pbs.twimg.com/profile_banners/73875597/1558868548"/>
    <hyperlink ref="AO84" r:id="rId140" display="https://pbs.twimg.com/profile_banners/990427887244337152/1543850972"/>
    <hyperlink ref="AO85" r:id="rId141" display="https://pbs.twimg.com/profile_banners/44346920/1523044196"/>
    <hyperlink ref="AO86" r:id="rId142" display="https://pbs.twimg.com/profile_banners/172706762/1557468291"/>
    <hyperlink ref="AO87" r:id="rId143" display="https://pbs.twimg.com/profile_banners/210792232/1459931287"/>
    <hyperlink ref="AO88" r:id="rId144" display="https://pbs.twimg.com/profile_banners/1025108784379772929/1538399432"/>
    <hyperlink ref="AO89" r:id="rId145" display="https://pbs.twimg.com/profile_banners/17861812/1557319990"/>
    <hyperlink ref="AO90" r:id="rId146" display="https://pbs.twimg.com/profile_banners/173170166/1554228288"/>
    <hyperlink ref="AO91" r:id="rId147" display="https://pbs.twimg.com/profile_banners/330515173/1495136100"/>
    <hyperlink ref="AO92" r:id="rId148" display="https://pbs.twimg.com/profile_banners/110775353/1548434322"/>
    <hyperlink ref="AO93" r:id="rId149" display="https://pbs.twimg.com/profile_banners/730799564/1554593030"/>
    <hyperlink ref="AO94" r:id="rId150" display="https://pbs.twimg.com/profile_banners/922137173587058689/1545582800"/>
    <hyperlink ref="AO95" r:id="rId151" display="https://pbs.twimg.com/profile_banners/29047531/1400221016"/>
    <hyperlink ref="AO96" r:id="rId152" display="https://pbs.twimg.com/profile_banners/23794763/1558104754"/>
    <hyperlink ref="AO97" r:id="rId153" display="https://pbs.twimg.com/profile_banners/20327119/1545946918"/>
    <hyperlink ref="AO98" r:id="rId154" display="https://pbs.twimg.com/profile_banners/707279212768579584/1533614515"/>
    <hyperlink ref="AO99" r:id="rId155" display="https://pbs.twimg.com/profile_banners/7035392/1531324791"/>
    <hyperlink ref="AO100" r:id="rId156" display="https://pbs.twimg.com/profile_banners/1126911705416654849/1557512324"/>
    <hyperlink ref="AO103" r:id="rId157" display="https://pbs.twimg.com/profile_banners/3282812239/1504899814"/>
    <hyperlink ref="AO104" r:id="rId158" display="https://pbs.twimg.com/profile_banners/425171397/1501210714"/>
    <hyperlink ref="AO105" r:id="rId159" display="https://pbs.twimg.com/profile_banners/111644778/1532354843"/>
    <hyperlink ref="AO106" r:id="rId160" display="https://pbs.twimg.com/profile_banners/1385477996/1539133016"/>
    <hyperlink ref="AO107" r:id="rId161" display="https://pbs.twimg.com/profile_banners/33807353/1551066808"/>
    <hyperlink ref="AO108" r:id="rId162" display="https://pbs.twimg.com/profile_banners/909749732574146560/1546365173"/>
    <hyperlink ref="AO109" r:id="rId163" display="https://pbs.twimg.com/profile_banners/15117963/1527187842"/>
    <hyperlink ref="AO110" r:id="rId164" display="https://pbs.twimg.com/profile_banners/4077277331/1560267524"/>
    <hyperlink ref="AO111" r:id="rId165" display="https://pbs.twimg.com/profile_banners/1012059239077109760/1553176407"/>
    <hyperlink ref="AO113" r:id="rId166" display="https://pbs.twimg.com/profile_banners/15383851/1506554838"/>
    <hyperlink ref="AO114" r:id="rId167" display="https://pbs.twimg.com/profile_banners/3366476494/1560010210"/>
    <hyperlink ref="AO115" r:id="rId168" display="https://pbs.twimg.com/profile_banners/967383122/1535318143"/>
    <hyperlink ref="AO117" r:id="rId169" display="https://pbs.twimg.com/profile_banners/4222514439/1549576412"/>
    <hyperlink ref="AO118" r:id="rId170" display="https://pbs.twimg.com/profile_banners/1470413023/1400215432"/>
    <hyperlink ref="AO119" r:id="rId171" display="https://pbs.twimg.com/profile_banners/46826663/1536156741"/>
    <hyperlink ref="AO121" r:id="rId172" display="https://pbs.twimg.com/profile_banners/44195577/1492711385"/>
    <hyperlink ref="AO122" r:id="rId173" display="https://pbs.twimg.com/profile_banners/234644501/1554326447"/>
    <hyperlink ref="AO123" r:id="rId174" display="https://pbs.twimg.com/profile_banners/862409983/1507310973"/>
    <hyperlink ref="AO124" r:id="rId175" display="https://pbs.twimg.com/profile_banners/1858715516/1553922838"/>
    <hyperlink ref="AO126" r:id="rId176" display="https://pbs.twimg.com/profile_banners/809198082/1553181016"/>
    <hyperlink ref="AO127" r:id="rId177" display="https://pbs.twimg.com/profile_banners/41655655/1468025501"/>
    <hyperlink ref="AO128" r:id="rId178" display="https://pbs.twimg.com/profile_banners/2679677632/1404662286"/>
    <hyperlink ref="AO129" r:id="rId179" display="https://pbs.twimg.com/profile_banners/1074515582660370433/1554395705"/>
    <hyperlink ref="AO130" r:id="rId180" display="https://pbs.twimg.com/profile_banners/25663411/1560997117"/>
    <hyperlink ref="AO131" r:id="rId181" display="https://pbs.twimg.com/profile_banners/20064228/1545142041"/>
    <hyperlink ref="AO132" r:id="rId182" display="https://pbs.twimg.com/profile_banners/1952952398/1538569917"/>
    <hyperlink ref="AO133" r:id="rId183" display="https://pbs.twimg.com/profile_banners/19726024/1461371731"/>
    <hyperlink ref="AO134" r:id="rId184" display="https://pbs.twimg.com/profile_banners/44969057/1416477912"/>
    <hyperlink ref="AO135" r:id="rId185" display="https://pbs.twimg.com/profile_banners/904318810966040576/1514868267"/>
    <hyperlink ref="AO136" r:id="rId186" display="https://pbs.twimg.com/profile_banners/202848401/1353473641"/>
    <hyperlink ref="AO137" r:id="rId187" display="https://pbs.twimg.com/profile_banners/178589713/1538368167"/>
    <hyperlink ref="AO138" r:id="rId188" display="https://pbs.twimg.com/profile_banners/27914143/1525276898"/>
    <hyperlink ref="AO139" r:id="rId189" display="https://pbs.twimg.com/profile_banners/21624066/1531936992"/>
    <hyperlink ref="AU4" r:id="rId190" display="http://abs.twimg.com/images/themes/theme1/bg.png"/>
    <hyperlink ref="AU5" r:id="rId191" display="http://abs.twimg.com/images/themes/theme14/bg.gif"/>
    <hyperlink ref="AU6" r:id="rId192" display="http://abs.twimg.com/images/themes/theme1/bg.png"/>
    <hyperlink ref="AU7" r:id="rId193" display="http://abs.twimg.com/images/themes/theme1/bg.png"/>
    <hyperlink ref="AU10" r:id="rId194" display="http://abs.twimg.com/images/themes/theme1/bg.png"/>
    <hyperlink ref="AU11" r:id="rId195" display="http://abs.twimg.com/images/themes/theme1/bg.png"/>
    <hyperlink ref="AU12" r:id="rId196" display="http://abs.twimg.com/images/themes/theme17/bg.gif"/>
    <hyperlink ref="AU13" r:id="rId197" display="http://abs.twimg.com/images/themes/theme1/bg.png"/>
    <hyperlink ref="AU14" r:id="rId198" display="http://abs.twimg.com/images/themes/theme1/bg.png"/>
    <hyperlink ref="AU15" r:id="rId199" display="http://abs.twimg.com/images/themes/theme12/bg.gif"/>
    <hyperlink ref="AU16" r:id="rId200" display="http://abs.twimg.com/images/themes/theme1/bg.png"/>
    <hyperlink ref="AU17" r:id="rId201" display="http://abs.twimg.com/images/themes/theme1/bg.png"/>
    <hyperlink ref="AU18" r:id="rId202" display="http://abs.twimg.com/images/themes/theme1/bg.png"/>
    <hyperlink ref="AU19" r:id="rId203" display="http://abs.twimg.com/images/themes/theme1/bg.png"/>
    <hyperlink ref="AU20" r:id="rId204" display="http://abs.twimg.com/images/themes/theme1/bg.png"/>
    <hyperlink ref="AU21" r:id="rId205" display="http://abs.twimg.com/images/themes/theme1/bg.png"/>
    <hyperlink ref="AU22" r:id="rId206" display="http://abs.twimg.com/images/themes/theme1/bg.png"/>
    <hyperlink ref="AU23" r:id="rId207" display="http://abs.twimg.com/images/themes/theme4/bg.gif"/>
    <hyperlink ref="AU24" r:id="rId208" display="http://abs.twimg.com/images/themes/theme1/bg.png"/>
    <hyperlink ref="AU26" r:id="rId209" display="http://abs.twimg.com/images/themes/theme14/bg.gif"/>
    <hyperlink ref="AU27" r:id="rId210" display="http://abs.twimg.com/images/themes/theme1/bg.png"/>
    <hyperlink ref="AU28" r:id="rId211" display="http://abs.twimg.com/images/themes/theme19/bg.gif"/>
    <hyperlink ref="AU29" r:id="rId212" display="http://abs.twimg.com/images/themes/theme1/bg.png"/>
    <hyperlink ref="AU30" r:id="rId213" display="http://abs.twimg.com/images/themes/theme1/bg.png"/>
    <hyperlink ref="AU31" r:id="rId214" display="http://abs.twimg.com/images/themes/theme1/bg.png"/>
    <hyperlink ref="AU32" r:id="rId215" display="http://abs.twimg.com/images/themes/theme18/bg.gif"/>
    <hyperlink ref="AU33" r:id="rId216" display="http://abs.twimg.com/images/themes/theme1/bg.png"/>
    <hyperlink ref="AU34" r:id="rId217" display="http://abs.twimg.com/images/themes/theme1/bg.png"/>
    <hyperlink ref="AU35" r:id="rId218" display="http://abs.twimg.com/images/themes/theme19/bg.gif"/>
    <hyperlink ref="AU36" r:id="rId219" display="http://abs.twimg.com/images/themes/theme13/bg.gif"/>
    <hyperlink ref="AU37" r:id="rId220" display="http://abs.twimg.com/images/themes/theme1/bg.png"/>
    <hyperlink ref="AU39" r:id="rId221" display="http://abs.twimg.com/images/themes/theme1/bg.png"/>
    <hyperlink ref="AU40" r:id="rId222" display="http://abs.twimg.com/images/themes/theme1/bg.png"/>
    <hyperlink ref="AU41" r:id="rId223" display="http://abs.twimg.com/images/themes/theme9/bg.gif"/>
    <hyperlink ref="AU42" r:id="rId224" display="http://abs.twimg.com/images/themes/theme1/bg.png"/>
    <hyperlink ref="AU45" r:id="rId225" display="http://abs.twimg.com/images/themes/theme11/bg.gif"/>
    <hyperlink ref="AU46" r:id="rId226" display="http://abs.twimg.com/images/themes/theme1/bg.png"/>
    <hyperlink ref="AU47" r:id="rId227" display="http://abs.twimg.com/images/themes/theme9/bg.gif"/>
    <hyperlink ref="AU48" r:id="rId228" display="http://abs.twimg.com/images/themes/theme1/bg.png"/>
    <hyperlink ref="AU49" r:id="rId229" display="http://abs.twimg.com/images/themes/theme1/bg.png"/>
    <hyperlink ref="AU50" r:id="rId230" display="http://abs.twimg.com/images/themes/theme1/bg.png"/>
    <hyperlink ref="AU51" r:id="rId231" display="http://abs.twimg.com/images/themes/theme1/bg.png"/>
    <hyperlink ref="AU52" r:id="rId232" display="http://abs.twimg.com/images/themes/theme1/bg.png"/>
    <hyperlink ref="AU53" r:id="rId233" display="http://abs.twimg.com/images/themes/theme18/bg.gif"/>
    <hyperlink ref="AU54" r:id="rId234" display="http://abs.twimg.com/images/themes/theme1/bg.png"/>
    <hyperlink ref="AU55" r:id="rId235" display="http://abs.twimg.com/images/themes/theme1/bg.png"/>
    <hyperlink ref="AU57" r:id="rId236" display="http://abs.twimg.com/images/themes/theme12/bg.gif"/>
    <hyperlink ref="AU58" r:id="rId237" display="http://abs.twimg.com/images/themes/theme1/bg.png"/>
    <hyperlink ref="AU59" r:id="rId238" display="http://abs.twimg.com/images/themes/theme1/bg.png"/>
    <hyperlink ref="AU60" r:id="rId239" display="http://abs.twimg.com/images/themes/theme1/bg.png"/>
    <hyperlink ref="AU61" r:id="rId240" display="http://abs.twimg.com/images/themes/theme1/bg.png"/>
    <hyperlink ref="AU62" r:id="rId241" display="http://abs.twimg.com/images/themes/theme1/bg.png"/>
    <hyperlink ref="AU63" r:id="rId242" display="http://abs.twimg.com/images/themes/theme1/bg.png"/>
    <hyperlink ref="AU64" r:id="rId243" display="http://abs.twimg.com/images/themes/theme1/bg.png"/>
    <hyperlink ref="AU65" r:id="rId244" display="http://abs.twimg.com/images/themes/theme1/bg.png"/>
    <hyperlink ref="AU66" r:id="rId245" display="http://abs.twimg.com/images/themes/theme1/bg.png"/>
    <hyperlink ref="AU67" r:id="rId246" display="http://abs.twimg.com/images/themes/theme1/bg.png"/>
    <hyperlink ref="AU68" r:id="rId247" display="http://abs.twimg.com/images/themes/theme1/bg.png"/>
    <hyperlink ref="AU70" r:id="rId248" display="http://abs.twimg.com/images/themes/theme1/bg.png"/>
    <hyperlink ref="AU72" r:id="rId249" display="http://abs.twimg.com/images/themes/theme1/bg.png"/>
    <hyperlink ref="AU73" r:id="rId250" display="http://abs.twimg.com/images/themes/theme1/bg.png"/>
    <hyperlink ref="AU74" r:id="rId251" display="http://abs.twimg.com/images/themes/theme4/bg.gif"/>
    <hyperlink ref="AU75" r:id="rId252" display="http://abs.twimg.com/images/themes/theme1/bg.png"/>
    <hyperlink ref="AU76" r:id="rId253" display="http://abs.twimg.com/images/themes/theme1/bg.png"/>
    <hyperlink ref="AU77" r:id="rId254" display="http://abs.twimg.com/images/themes/theme1/bg.png"/>
    <hyperlink ref="AU78" r:id="rId255" display="http://abs.twimg.com/images/themes/theme1/bg.png"/>
    <hyperlink ref="AU79" r:id="rId256" display="http://abs.twimg.com/images/themes/theme1/bg.png"/>
    <hyperlink ref="AU80" r:id="rId257" display="http://abs.twimg.com/images/themes/theme1/bg.png"/>
    <hyperlink ref="AU81" r:id="rId258" display="http://abs.twimg.com/images/themes/theme1/bg.png"/>
    <hyperlink ref="AU82" r:id="rId259" display="http://abs.twimg.com/images/themes/theme1/bg.png"/>
    <hyperlink ref="AU83" r:id="rId260" display="http://abs.twimg.com/images/themes/theme9/bg.gif"/>
    <hyperlink ref="AU85" r:id="rId261" display="http://abs.twimg.com/images/themes/theme1/bg.png"/>
    <hyperlink ref="AU86" r:id="rId262" display="http://abs.twimg.com/images/themes/theme1/bg.png"/>
    <hyperlink ref="AU87" r:id="rId263" display="http://abs.twimg.com/images/themes/theme1/bg.png"/>
    <hyperlink ref="AU89" r:id="rId264" display="http://abs.twimg.com/images/themes/theme8/bg.gif"/>
    <hyperlink ref="AU90" r:id="rId265" display="http://abs.twimg.com/images/themes/theme14/bg.gif"/>
    <hyperlink ref="AU91" r:id="rId266" display="http://abs.twimg.com/images/themes/theme15/bg.png"/>
    <hyperlink ref="AU92" r:id="rId267" display="http://abs.twimg.com/images/themes/theme1/bg.png"/>
    <hyperlink ref="AU93" r:id="rId268" display="http://abs.twimg.com/images/themes/theme14/bg.gif"/>
    <hyperlink ref="AU95" r:id="rId269" display="http://abs.twimg.com/images/themes/theme1/bg.png"/>
    <hyperlink ref="AU96" r:id="rId270" display="http://abs.twimg.com/images/themes/theme1/bg.png"/>
    <hyperlink ref="AU97" r:id="rId271" display="http://abs.twimg.com/images/themes/theme5/bg.gif"/>
    <hyperlink ref="AU98" r:id="rId272" display="http://abs.twimg.com/images/themes/theme1/bg.png"/>
    <hyperlink ref="AU99" r:id="rId273" display="http://abs.twimg.com/images/themes/theme1/bg.png"/>
    <hyperlink ref="AU101" r:id="rId274" display="http://abs.twimg.com/images/themes/theme5/bg.gif"/>
    <hyperlink ref="AU102" r:id="rId275" display="http://abs.twimg.com/images/themes/theme9/bg.gif"/>
    <hyperlink ref="AU103" r:id="rId276" display="http://abs.twimg.com/images/themes/theme1/bg.png"/>
    <hyperlink ref="AU104" r:id="rId277" display="http://abs.twimg.com/images/themes/theme1/bg.png"/>
    <hyperlink ref="AU105" r:id="rId278" display="http://abs.twimg.com/images/themes/theme1/bg.png"/>
    <hyperlink ref="AU106" r:id="rId279" display="http://abs.twimg.com/images/themes/theme14/bg.gif"/>
    <hyperlink ref="AU107" r:id="rId280" display="http://abs.twimg.com/images/themes/theme17/bg.gif"/>
    <hyperlink ref="AU108" r:id="rId281" display="http://abs.twimg.com/images/themes/theme1/bg.png"/>
    <hyperlink ref="AU109" r:id="rId282" display="http://abs.twimg.com/images/themes/theme17/bg.gif"/>
    <hyperlink ref="AU110" r:id="rId283" display="http://abs.twimg.com/images/themes/theme1/bg.png"/>
    <hyperlink ref="AU112" r:id="rId284" display="http://abs.twimg.com/images/themes/theme1/bg.png"/>
    <hyperlink ref="AU113" r:id="rId285" display="http://abs.twimg.com/images/themes/theme4/bg.gif"/>
    <hyperlink ref="AU114" r:id="rId286" display="http://abs.twimg.com/images/themes/theme1/bg.png"/>
    <hyperlink ref="AU115" r:id="rId287" display="http://abs.twimg.com/images/themes/theme10/bg.gif"/>
    <hyperlink ref="AU116" r:id="rId288" display="http://abs.twimg.com/images/themes/theme1/bg.png"/>
    <hyperlink ref="AU117" r:id="rId289" display="http://abs.twimg.com/images/themes/theme1/bg.png"/>
    <hyperlink ref="AU118" r:id="rId290" display="http://abs.twimg.com/images/themes/theme1/bg.png"/>
    <hyperlink ref="AU119" r:id="rId291" display="http://abs.twimg.com/images/themes/theme10/bg.gif"/>
    <hyperlink ref="AU120" r:id="rId292" display="http://abs.twimg.com/images/themes/theme1/bg.png"/>
    <hyperlink ref="AU121" r:id="rId293" display="http://abs.twimg.com/images/themes/theme1/bg.png"/>
    <hyperlink ref="AU122" r:id="rId294" display="http://abs.twimg.com/images/themes/theme1/bg.png"/>
    <hyperlink ref="AU123" r:id="rId295" display="http://abs.twimg.com/images/themes/theme1/bg.png"/>
    <hyperlink ref="AU124" r:id="rId296" display="http://abs.twimg.com/images/themes/theme1/bg.png"/>
    <hyperlink ref="AU125" r:id="rId297" display="http://abs.twimg.com/images/themes/theme1/bg.png"/>
    <hyperlink ref="AU126" r:id="rId298" display="http://abs.twimg.com/images/themes/theme1/bg.png"/>
    <hyperlink ref="AU127" r:id="rId299" display="http://abs.twimg.com/images/themes/theme1/bg.png"/>
    <hyperlink ref="AU128" r:id="rId300" display="http://abs.twimg.com/images/themes/theme1/bg.png"/>
    <hyperlink ref="AU130" r:id="rId301" display="http://abs.twimg.com/images/themes/theme2/bg.gif"/>
    <hyperlink ref="AU131" r:id="rId302" display="http://abs.twimg.com/images/themes/theme1/bg.png"/>
    <hyperlink ref="AU132" r:id="rId303" display="http://abs.twimg.com/images/themes/theme11/bg.gif"/>
    <hyperlink ref="AU133" r:id="rId304" display="http://abs.twimg.com/images/themes/theme10/bg.gif"/>
    <hyperlink ref="AU134" r:id="rId305" display="http://abs.twimg.com/images/themes/theme9/bg.gif"/>
    <hyperlink ref="AU136" r:id="rId306" display="http://abs.twimg.com/images/themes/theme13/bg.gif"/>
    <hyperlink ref="AU137" r:id="rId307" display="http://abs.twimg.com/images/themes/theme1/bg.png"/>
    <hyperlink ref="AU138" r:id="rId308" display="http://abs.twimg.com/images/themes/theme1/bg.png"/>
    <hyperlink ref="AU139" r:id="rId309" display="http://abs.twimg.com/images/themes/theme5/bg.gif"/>
    <hyperlink ref="F3" r:id="rId310" display="http://pbs.twimg.com/profile_images/971508861290078208/ECaPt13H_normal.jpg"/>
    <hyperlink ref="F4" r:id="rId311" display="http://pbs.twimg.com/profile_images/1052239737828847617/zW_1Ei-Q_normal.jpg"/>
    <hyperlink ref="F5" r:id="rId312" display="http://pbs.twimg.com/profile_images/1113495658831523840/HoGZJHWe_normal.jpg"/>
    <hyperlink ref="F6" r:id="rId313" display="http://pbs.twimg.com/profile_images/936710653451976704/wlLs9FvK_normal.jpg"/>
    <hyperlink ref="F7" r:id="rId314" display="http://pbs.twimg.com/profile_images/1132659874117095425/x0r3HXe2_normal.jpg"/>
    <hyperlink ref="F8" r:id="rId315" display="http://pbs.twimg.com/profile_images/1012266294433996800/c_xyE2fU_normal.jpg"/>
    <hyperlink ref="F9" r:id="rId316" display="http://pbs.twimg.com/profile_images/1133484647722225666/FsXR--nP_normal.jpg"/>
    <hyperlink ref="F10" r:id="rId317" display="http://pbs.twimg.com/profile_images/1048050584601866240/Rreb25hq_normal.jpg"/>
    <hyperlink ref="F11" r:id="rId318" display="http://pbs.twimg.com/profile_images/793498273403199488/OoFtxree_normal.jpg"/>
    <hyperlink ref="F12" r:id="rId319" display="http://pbs.twimg.com/profile_images/1075414865244651521/wFc0Y1dM_normal.jpg"/>
    <hyperlink ref="F13" r:id="rId320" display="http://pbs.twimg.com/profile_images/3325717793/2cb311831031ee08061c4e11a9abeabb_normal.jpeg"/>
    <hyperlink ref="F14" r:id="rId321" display="http://pbs.twimg.com/profile_images/1040060472710635520/_6KNENqV_normal.jpg"/>
    <hyperlink ref="F15" r:id="rId322" display="http://pbs.twimg.com/profile_images/1043113781016973313/aFcH7Q7d_normal.jpg"/>
    <hyperlink ref="F16" r:id="rId323" display="http://pbs.twimg.com/profile_images/1085296187383500800/8mUH1RjZ_normal.jpg"/>
    <hyperlink ref="F17" r:id="rId324" display="http://pbs.twimg.com/profile_images/676062734237216768/ifBvf6Ju_normal.jpg"/>
    <hyperlink ref="F18" r:id="rId325" display="http://pbs.twimg.com/profile_images/954314841056931840/qznAT7rw_normal.jpg"/>
    <hyperlink ref="F19" r:id="rId326" display="http://pbs.twimg.com/profile_images/1102069437044158465/DmyIp86x_normal.jpg"/>
    <hyperlink ref="F20" r:id="rId327" display="http://pbs.twimg.com/profile_images/908327820484501504/WvgTayLK_normal.jpg"/>
    <hyperlink ref="F21" r:id="rId328" display="http://pbs.twimg.com/profile_images/1108929568910524417/hyjFg_HE_normal.png"/>
    <hyperlink ref="F22" r:id="rId329" display="http://pbs.twimg.com/profile_images/926301378238205952/rQ93UDfz_normal.jpg"/>
    <hyperlink ref="F23" r:id="rId330" display="http://pbs.twimg.com/profile_images/1071898182135750656/VPUUS-da_normal.jpg"/>
    <hyperlink ref="F24" r:id="rId331" display="http://pbs.twimg.com/profile_images/1035248047071080448/CljA2to0_normal.jpg"/>
    <hyperlink ref="F25" r:id="rId332" display="http://pbs.twimg.com/profile_images/886284772590444549/i4GdbeiF_normal.jpg"/>
    <hyperlink ref="F26" r:id="rId333" display="http://pbs.twimg.com/profile_images/3588433064/a8d500ce8b528105c9962c1b4adf408d_normal.jpeg"/>
    <hyperlink ref="F27" r:id="rId334" display="http://pbs.twimg.com/profile_images/1140400849098825731/Q80NqNJY_normal.png"/>
    <hyperlink ref="F28" r:id="rId335" display="http://pbs.twimg.com/profile_images/1118651123202711554/_finnLog_normal.jpg"/>
    <hyperlink ref="F29" r:id="rId336" display="http://pbs.twimg.com/profile_images/1044952157643067393/ESdd3ha5_normal.jpg"/>
    <hyperlink ref="F30" r:id="rId337" display="http://pbs.twimg.com/profile_images/1115593276214484992/UeShSA-6_normal.png"/>
    <hyperlink ref="F31" r:id="rId338" display="http://pbs.twimg.com/profile_images/1028030354001723392/CdsrmM6i_normal.jpg"/>
    <hyperlink ref="F32" r:id="rId339" display="http://pbs.twimg.com/profile_images/2482831662/mg7omcrl0u2mbso76fjh_normal.jpeg"/>
    <hyperlink ref="F33" r:id="rId340" display="http://pbs.twimg.com/profile_images/1140582060119199749/om3R6uQY_normal.png"/>
    <hyperlink ref="F34" r:id="rId341" display="http://pbs.twimg.com/profile_images/966077246464253953/MHxANugM_normal.jpg"/>
    <hyperlink ref="F35" r:id="rId342" display="http://pbs.twimg.com/profile_images/558054322726903808/g2BelW-G_normal.jpeg"/>
    <hyperlink ref="F36" r:id="rId343" display="http://pbs.twimg.com/profile_images/1108035346707763200/u78z4edw_normal.jpg"/>
    <hyperlink ref="F37" r:id="rId344" display="http://pbs.twimg.com/profile_images/1122600513994993666/NPfL84Md_normal.jpg"/>
    <hyperlink ref="F38" r:id="rId345" display="http://pbs.twimg.com/profile_images/1099682435233710081/ftCa5SNk_normal.jpg"/>
    <hyperlink ref="F39" r:id="rId346" display="http://pbs.twimg.com/profile_images/431861340614176768/A50KdBJX_normal.jpeg"/>
    <hyperlink ref="F40" r:id="rId347" display="http://pbs.twimg.com/profile_images/1112013081872396293/M4-ePv6w_normal.jpg"/>
    <hyperlink ref="F41" r:id="rId348" display="http://pbs.twimg.com/profile_images/1090091248105467910/GGJ3ZMrm_normal.jpg"/>
    <hyperlink ref="F42" r:id="rId349" display="http://pbs.twimg.com/profile_images/782931488778153984/b6Vekxzz_normal.jpg"/>
    <hyperlink ref="F43" r:id="rId350" display="http://pbs.twimg.com/profile_images/1136139926473453568/H4rK52Pc_normal.jpg"/>
    <hyperlink ref="F44" r:id="rId351" display="http://pbs.twimg.com/profile_images/1125333144121614336/TS0hchxH_normal.jpg"/>
    <hyperlink ref="F45" r:id="rId352" display="http://pbs.twimg.com/profile_images/1075711205216567296/VcckLdiO_normal.jpg"/>
    <hyperlink ref="F46" r:id="rId353" display="http://pbs.twimg.com/profile_images/1065544860889989122/1EEtHbQz_normal.jpg"/>
    <hyperlink ref="F47" r:id="rId354" display="http://pbs.twimg.com/profile_images/1124367743678132225/ThbzAYa6_normal.jpg"/>
    <hyperlink ref="F48" r:id="rId355" display="http://pbs.twimg.com/profile_images/534655960430567424/PfbMsDMs_normal.png"/>
    <hyperlink ref="F49" r:id="rId356" display="http://pbs.twimg.com/profile_images/1067488823389683712/TQjEWoeD_normal.jpg"/>
    <hyperlink ref="F50" r:id="rId357" display="http://abs.twimg.com/sticky/default_profile_images/default_profile_6_normal.png"/>
    <hyperlink ref="F51" r:id="rId358" display="http://pbs.twimg.com/profile_images/665529427498041348/SJQpfcEb_normal.jpg"/>
    <hyperlink ref="F52" r:id="rId359" display="http://pbs.twimg.com/profile_images/1128733158013394945/N8x0Bei7_normal.jpg"/>
    <hyperlink ref="F53" r:id="rId360" display="http://pbs.twimg.com/profile_images/1109512491988594688/NjPeZgPD_normal.jpg"/>
    <hyperlink ref="F54" r:id="rId361" display="http://abs.twimg.com/sticky/default_profile_images/default_profile_normal.png"/>
    <hyperlink ref="F55" r:id="rId362" display="http://pbs.twimg.com/profile_images/498935244117250048/ys75pcov_normal.jpeg"/>
    <hyperlink ref="F56" r:id="rId363" display="http://pbs.twimg.com/profile_images/1062427635404472322/ohEi3hbI_normal.png"/>
    <hyperlink ref="F57" r:id="rId364" display="http://pbs.twimg.com/profile_images/2173705988/2012-04-28_13-58-56_688_1__normal.jpg"/>
    <hyperlink ref="F58" r:id="rId365" display="http://pbs.twimg.com/profile_images/1059579950896885760/BiT-ZGLE_normal.jpg"/>
    <hyperlink ref="F59" r:id="rId366" display="http://pbs.twimg.com/profile_images/808350098178670592/bYyZI8Bp_normal.jpg"/>
    <hyperlink ref="F60" r:id="rId367" display="http://pbs.twimg.com/profile_images/1135972351286419457/fdB5jUaZ_normal.png"/>
    <hyperlink ref="F61" r:id="rId368" display="http://pbs.twimg.com/profile_images/1024377729028771840/59NvGSC7_normal.jpg"/>
    <hyperlink ref="F62" r:id="rId369" display="http://pbs.twimg.com/profile_images/1082042793911074817/Zcfd7FVy_normal.jpg"/>
    <hyperlink ref="F63" r:id="rId370" display="http://pbs.twimg.com/profile_images/1075710136/facebook_profile_normal.jpg"/>
    <hyperlink ref="F64" r:id="rId371" display="http://pbs.twimg.com/profile_images/902670929188311040/EHiLAHTd_normal.jpg"/>
    <hyperlink ref="F65" r:id="rId372" display="http://pbs.twimg.com/profile_images/951106588198174720/A9_kbjNa_normal.jpg"/>
    <hyperlink ref="F66" r:id="rId373" display="http://pbs.twimg.com/profile_images/1080958313532133378/K0P0Yp5f_normal.jpg"/>
    <hyperlink ref="F67" r:id="rId374" display="http://pbs.twimg.com/profile_images/839179433936302080/EqnTP5lh_normal.jpg"/>
    <hyperlink ref="F68" r:id="rId375" display="http://pbs.twimg.com/profile_images/1113267335375335425/IOnrf0cS_normal.jpg"/>
    <hyperlink ref="F69" r:id="rId376" display="http://pbs.twimg.com/profile_images/1092519455844896769/aZmBJYcC_normal.jpg"/>
    <hyperlink ref="F70" r:id="rId377" display="http://pbs.twimg.com/profile_images/743568137900044288/NB71scoI_normal.jpg"/>
    <hyperlink ref="F71" r:id="rId378" display="http://pbs.twimg.com/profile_images/1137613366745128960/S_4ZwTfx_normal.jpg"/>
    <hyperlink ref="F72" r:id="rId379" display="http://pbs.twimg.com/profile_images/1108400744191967233/DTqBl-kM_normal.png"/>
    <hyperlink ref="F73" r:id="rId380" display="http://pbs.twimg.com/profile_images/1134678811285622785/zG_purS6_normal.jpg"/>
    <hyperlink ref="F74" r:id="rId381" display="http://pbs.twimg.com/profile_images/889113257734230016/sUqQEIoN_normal.jpg"/>
    <hyperlink ref="F75" r:id="rId382" display="http://pbs.twimg.com/profile_images/430171399760519170/lgOJZ1d3_normal.jpeg"/>
    <hyperlink ref="F76" r:id="rId383" display="http://pbs.twimg.com/profile_images/1069692795588349952/_FfPT1-n_normal.jpg"/>
    <hyperlink ref="F77" r:id="rId384" display="http://pbs.twimg.com/profile_images/727657945740263425/7vc-avWU_normal.jpg"/>
    <hyperlink ref="F78" r:id="rId385" display="http://pbs.twimg.com/profile_images/900766123901173760/NH5c14uv_normal.jpg"/>
    <hyperlink ref="F79" r:id="rId386" display="http://pbs.twimg.com/profile_images/928322213614198784/K77beUDV_normal.jpg"/>
    <hyperlink ref="F80" r:id="rId387" display="http://pbs.twimg.com/profile_images/1138376971719626753/LwKWOyxp_normal.png"/>
    <hyperlink ref="F81" r:id="rId388" display="http://pbs.twimg.com/profile_images/1092786664374706177/aqHN4bdn_normal.jpg"/>
    <hyperlink ref="F82" r:id="rId389" display="http://pbs.twimg.com/profile_images/843312466280960000/lGHSSd0X_normal.jpg"/>
    <hyperlink ref="F83" r:id="rId390" display="http://pbs.twimg.com/profile_images/1120431618576068608/TwNOShLZ_normal.png"/>
    <hyperlink ref="F84" r:id="rId391" display="http://pbs.twimg.com/profile_images/1127433461306875904/jgj7icyC_normal.jpg"/>
    <hyperlink ref="F85" r:id="rId392" display="http://pbs.twimg.com/profile_images/620937430938554368/TseGZVDU_normal.jpg"/>
    <hyperlink ref="F86" r:id="rId393" display="http://pbs.twimg.com/profile_images/793300428368654336/o0AieVw3_normal.jpg"/>
    <hyperlink ref="F87" r:id="rId394" display="http://pbs.twimg.com/profile_images/981363003122741249/IIO52xEp_normal.jpg"/>
    <hyperlink ref="F88" r:id="rId395" display="http://pbs.twimg.com/profile_images/1030065129092722690/rH_poR4g_normal.jpg"/>
    <hyperlink ref="F89" r:id="rId396" display="http://pbs.twimg.com/profile_images/1139943861206302721/g-JlW4X-_normal.jpg"/>
    <hyperlink ref="F90" r:id="rId397" display="http://pbs.twimg.com/profile_images/449530728141684737/rWeG8oOH_normal.png"/>
    <hyperlink ref="F91" r:id="rId398" display="http://pbs.twimg.com/profile_images/378800000252550034/e150e4afb19558f7c899a50be7d57797_normal.jpeg"/>
    <hyperlink ref="F92" r:id="rId399" display="http://pbs.twimg.com/profile_images/1088838575884550146/ApAxqFLl_normal.jpg"/>
    <hyperlink ref="F93" r:id="rId400" display="http://pbs.twimg.com/profile_images/1122563749267644416/8RCSZtSf_normal.jpg"/>
    <hyperlink ref="F94" r:id="rId401" display="http://pbs.twimg.com/profile_images/1132049204086476801/PymMSsLb_normal.jpg"/>
    <hyperlink ref="F95" r:id="rId402" display="http://pbs.twimg.com/profile_images/1019268912238637056/ZvCRqDMw_normal.jpg"/>
    <hyperlink ref="F96" r:id="rId403" display="http://pbs.twimg.com/profile_images/1129399046630760450/1o3-Tz2M_normal.png"/>
    <hyperlink ref="F97" r:id="rId404" display="http://pbs.twimg.com/profile_images/1078405649996963846/UdlS5bIo_normal.jpg"/>
    <hyperlink ref="F98" r:id="rId405" display="http://pbs.twimg.com/profile_images/1094334531157585921/1gNs0XpN_normal.jpg"/>
    <hyperlink ref="F99" r:id="rId406" display="http://pbs.twimg.com/profile_images/1132645395396517889/kcKkT44P_normal.jpg"/>
    <hyperlink ref="F100" r:id="rId407" display="http://pbs.twimg.com/profile_images/1126914480833802241/RC60lJe7_normal.jpg"/>
    <hyperlink ref="F101" r:id="rId408" display="http://pbs.twimg.com/profile_images/813405483243544576/PdVBN43__normal.jpg"/>
    <hyperlink ref="F102" r:id="rId409" display="http://pbs.twimg.com/profile_images/1600285497/SDIM2073fuzzy2_normal.png"/>
    <hyperlink ref="F103" r:id="rId410" display="http://pbs.twimg.com/profile_images/1122015135479025664/b7JPJs3x_normal.jpg"/>
    <hyperlink ref="F104" r:id="rId411" display="http://pbs.twimg.com/profile_images/890768539510071296/yCH08bfn_normal.jpg"/>
    <hyperlink ref="F105" r:id="rId412" display="http://pbs.twimg.com/profile_images/1119294281410281473/6u6LtBd6_normal.png"/>
    <hyperlink ref="F106" r:id="rId413" display="http://pbs.twimg.com/profile_images/1129118683022921741/O4y72ZOT_normal.png"/>
    <hyperlink ref="F107" r:id="rId414" display="http://pbs.twimg.com/profile_images/1043929965971075072/JzNWxVl7_normal.jpg"/>
    <hyperlink ref="F108" r:id="rId415" display="http://pbs.twimg.com/profile_images/946074422192066560/gbEcD8bS_normal.jpg"/>
    <hyperlink ref="F109" r:id="rId416" display="http://pbs.twimg.com/profile_images/999723826614362113/TDeoBDyT_normal.jpg"/>
    <hyperlink ref="F110" r:id="rId417" display="http://pbs.twimg.com/profile_images/875717829223489538/U3LazBoA_normal.jpg"/>
    <hyperlink ref="F111" r:id="rId418" display="http://pbs.twimg.com/profile_images/1108728324262690816/B-o2yp1s_normal.jpg"/>
    <hyperlink ref="F112" r:id="rId419" display="http://abs.twimg.com/sticky/default_profile_images/default_profile_normal.png"/>
    <hyperlink ref="F113" r:id="rId420" display="http://pbs.twimg.com/profile_images/913183219641487361/tOz_jELC_normal.jpg"/>
    <hyperlink ref="F114" r:id="rId421" display="http://pbs.twimg.com/profile_images/1084920961361600512/XEq12JCQ_normal.jpg"/>
    <hyperlink ref="F115" r:id="rId422" display="http://pbs.twimg.com/profile_images/1033820546889277441/bYD9P7kA_normal.jpg"/>
    <hyperlink ref="F116" r:id="rId423" display="http://pbs.twimg.com/profile_images/820736730668011521/qn6BpwE4_normal.jpg"/>
    <hyperlink ref="F117" r:id="rId424" display="http://pbs.twimg.com/profile_images/1093628852591566848/EJ3_QhKN_normal.jpg"/>
    <hyperlink ref="F118" r:id="rId425" display="http://pbs.twimg.com/profile_images/1097913515946463234/foUqotpr_normal.jpg"/>
    <hyperlink ref="F119" r:id="rId426" display="http://pbs.twimg.com/profile_images/1045495187638759425/ZVjAr0EI_normal.jpg"/>
    <hyperlink ref="F120" r:id="rId427" display="http://pbs.twimg.com/profile_images/789174816838258689/2uthldwJ_normal.jpg"/>
    <hyperlink ref="F121" r:id="rId428" display="http://pbs.twimg.com/profile_images/1031142233079070720/7vA5lBQq_normal.jpg"/>
    <hyperlink ref="F122" r:id="rId429" display="http://pbs.twimg.com/profile_images/948015144453500928/m3RVZFR5_normal.jpg"/>
    <hyperlink ref="F123" r:id="rId430" display="http://pbs.twimg.com/profile_images/1123609375782920197/Exg-lqw9_normal.png"/>
    <hyperlink ref="F124" r:id="rId431" display="http://pbs.twimg.com/profile_images/1130494534603821056/yeVh2Z7N_normal.jpg"/>
    <hyperlink ref="F125" r:id="rId432" display="http://pbs.twimg.com/profile_images/779159254653468672/wbWnI1mC_normal.jpg"/>
    <hyperlink ref="F126" r:id="rId433" display="http://pbs.twimg.com/profile_images/901170317749571585/wdLRMqgZ_normal.jpg"/>
    <hyperlink ref="F127" r:id="rId434" display="http://pbs.twimg.com/profile_images/378800000509487365/64ded3561568a9d533dca3364762f291_normal.jpeg"/>
    <hyperlink ref="F128" r:id="rId435" display="http://pbs.twimg.com/profile_images/485814961504284672/fUbE2zN0_normal.jpeg"/>
    <hyperlink ref="F129" r:id="rId436" display="http://pbs.twimg.com/profile_images/1113842429784932354/OerMamLy_normal.jpg"/>
    <hyperlink ref="F130" r:id="rId437" display="http://pbs.twimg.com/profile_images/1068493065675976704/Z5ukqtm9_normal.jpg"/>
    <hyperlink ref="F131" r:id="rId438" display="http://pbs.twimg.com/profile_images/1075029961654833152/d3wT-BwI_normal.jpg"/>
    <hyperlink ref="F132" r:id="rId439" display="http://pbs.twimg.com/profile_images/1109480390740377600/0xX508Nw_normal.jpg"/>
    <hyperlink ref="F133" r:id="rId440" display="http://pbs.twimg.com/profile_images/1618053519/24af04a0-4f77-4d85-b5b6-c9002de8930b_normal.png"/>
    <hyperlink ref="F134" r:id="rId441" display="http://pbs.twimg.com/profile_images/378800000724690075/0514dbe38e938001602cdc213b3df85a_normal.png"/>
    <hyperlink ref="F135" r:id="rId442" display="http://pbs.twimg.com/profile_images/996881289876787210/LnAshaWP_normal.jpg"/>
    <hyperlink ref="F136" r:id="rId443" display="http://pbs.twimg.com/profile_images/378800000739460035/caecda512bd9e4cda723efea42a480c8_normal.jpeg"/>
    <hyperlink ref="F137" r:id="rId444" display="http://pbs.twimg.com/profile_images/502107091603976192/K3Kpwasd_normal.jpeg"/>
    <hyperlink ref="F138" r:id="rId445" display="http://pbs.twimg.com/profile_images/991864012592775168/dUBmousT_normal.jpg"/>
    <hyperlink ref="F139" r:id="rId446" display="http://pbs.twimg.com/profile_images/1129293338002247680/e7IOJlpO_normal.jpg"/>
    <hyperlink ref="AX3" r:id="rId447" display="https://twitter.com/jdrfresearch"/>
    <hyperlink ref="AX4" r:id="rId448" display="https://twitter.com/jdrf"/>
    <hyperlink ref="AX5" r:id="rId449" display="https://twitter.com/gingervieira"/>
    <hyperlink ref="AX6" r:id="rId450" display="https://twitter.com/diabetesstrong"/>
    <hyperlink ref="AX7" r:id="rId451" display="https://twitter.com/hemadurrehman"/>
    <hyperlink ref="AX8" r:id="rId452" display="https://twitter.com/accuchek_pk"/>
    <hyperlink ref="AX9" r:id="rId453" display="https://twitter.com/claire_cropper"/>
    <hyperlink ref="AX10" r:id="rId454" display="https://twitter.com/uhc"/>
    <hyperlink ref="AX11" r:id="rId455" display="https://twitter.com/accuchek_us"/>
    <hyperlink ref="AX12" r:id="rId456" display="https://twitter.com/medtronic"/>
    <hyperlink ref="AX13" r:id="rId457" display="https://twitter.com/jafazzone"/>
    <hyperlink ref="AX14" r:id="rId458" display="https://twitter.com/skipamania"/>
    <hyperlink ref="AX15" r:id="rId459" display="https://twitter.com/plowboytrading"/>
    <hyperlink ref="AX16" r:id="rId460" display="https://twitter.com/ebay"/>
    <hyperlink ref="AX17" r:id="rId461" display="https://twitter.com/palaceian"/>
    <hyperlink ref="AX18" r:id="rId462" display="https://twitter.com/rightrelevance"/>
    <hyperlink ref="AX19" r:id="rId463" display="https://twitter.com/portfare"/>
    <hyperlink ref="AX20" r:id="rId464" display="https://twitter.com/lipbalmdesigns"/>
    <hyperlink ref="AX21" r:id="rId465" display="https://twitter.com/alejaddamo"/>
    <hyperlink ref="AX22" r:id="rId466" display="https://twitter.com/myribeatriz"/>
    <hyperlink ref="AX23" r:id="rId467" display="https://twitter.com/ronicolet"/>
    <hyperlink ref="AX24" r:id="rId468" display="https://twitter.com/alefiliberti"/>
    <hyperlink ref="AX25" r:id="rId469" display="https://twitter.com/remolino202"/>
    <hyperlink ref="AX26" r:id="rId470" display="https://twitter.com/mmarotis"/>
    <hyperlink ref="AX27" r:id="rId471" display="https://twitter.com/soylapolaca"/>
    <hyperlink ref="AX28" r:id="rId472" display="https://twitter.com/moniquegaitan"/>
    <hyperlink ref="AX29" r:id="rId473" display="https://twitter.com/estherrobotham"/>
    <hyperlink ref="AX30" r:id="rId474" display="https://twitter.com/roche"/>
    <hyperlink ref="AX31" r:id="rId475" display="https://twitter.com/lilidebeni"/>
    <hyperlink ref="AX32" r:id="rId476" display="https://twitter.com/aivliscuca"/>
    <hyperlink ref="AX33" r:id="rId477" display="https://twitter.com/gastonmarraok"/>
    <hyperlink ref="AX34" r:id="rId478" display="https://twitter.com/monica_b123"/>
    <hyperlink ref="AX35" r:id="rId479" display="https://twitter.com/kdvin"/>
    <hyperlink ref="AX36" r:id="rId480" display="https://twitter.com/graciela266"/>
    <hyperlink ref="AX37" r:id="rId481" display="https://twitter.com/lvarangot"/>
    <hyperlink ref="AX38" r:id="rId482" display="https://twitter.com/maredondos72"/>
    <hyperlink ref="AX39" r:id="rId483" display="https://twitter.com/xeneixexxx"/>
    <hyperlink ref="AX40" r:id="rId484" display="https://twitter.com/exitosaabogada"/>
    <hyperlink ref="AX41" r:id="rId485" display="https://twitter.com/rodoteescribe"/>
    <hyperlink ref="AX42" r:id="rId486" display="https://twitter.com/caovaequipos"/>
    <hyperlink ref="AX43" r:id="rId487" display="https://twitter.com/oar6lsee0alzk4t"/>
    <hyperlink ref="AX44" r:id="rId488" display="https://twitter.com/semarroy72"/>
    <hyperlink ref="AX45" r:id="rId489" display="https://twitter.com/diabetesuk"/>
    <hyperlink ref="AX46" r:id="rId490" display="https://twitter.com/jdrfuk"/>
    <hyperlink ref="AX47" r:id="rId491" display="https://twitter.com/parthaskar"/>
    <hyperlink ref="AX48" r:id="rId492" display="https://twitter.com/diabetescouk"/>
    <hyperlink ref="AX49" r:id="rId493" display="https://twitter.com/helvelyn1960"/>
    <hyperlink ref="AX50" r:id="rId494" display="https://twitter.com/diabe"/>
    <hyperlink ref="AX51" r:id="rId495" display="https://twitter.com/katybowers87"/>
    <hyperlink ref="AX52" r:id="rId496" display="https://twitter.com/tillybather"/>
    <hyperlink ref="AX53" r:id="rId497" display="https://twitter.com/iammrswild"/>
    <hyperlink ref="AX54" r:id="rId498" display="https://twitter.com/wilby71"/>
    <hyperlink ref="AX55" r:id="rId499" display="https://twitter.com/lesleydmwest"/>
    <hyperlink ref="AX56" r:id="rId500" display="https://twitter.com/diabetes_leeds"/>
    <hyperlink ref="AX57" r:id="rId501" display="https://twitter.com/steelhoof"/>
    <hyperlink ref="AX58" r:id="rId502" display="https://twitter.com/samsungmobile"/>
    <hyperlink ref="AX59" r:id="rId503" display="https://twitter.com/googleplay"/>
    <hyperlink ref="AX60" r:id="rId504" display="https://twitter.com/att"/>
    <hyperlink ref="AX61" r:id="rId505" display="https://twitter.com/attcares"/>
    <hyperlink ref="AX62" r:id="rId506" display="https://twitter.com/omissyangel"/>
    <hyperlink ref="AX63" r:id="rId507" display="https://twitter.com/accuchek_nl"/>
    <hyperlink ref="AX64" r:id="rId508" display="https://twitter.com/freestylediabet"/>
    <hyperlink ref="AX65" r:id="rId509" display="https://twitter.com/diabetesforo"/>
    <hyperlink ref="AX66" r:id="rId510" display="https://twitter.com/jamerz1826"/>
    <hyperlink ref="AX67" r:id="rId511" display="https://twitter.com/carefirst"/>
    <hyperlink ref="AX68" r:id="rId512" display="https://twitter.com/gdubs_16"/>
    <hyperlink ref="AX69" r:id="rId513" display="https://twitter.com/mum_type"/>
    <hyperlink ref="AX70" r:id="rId514" display="https://twitter.com/beyondtype1"/>
    <hyperlink ref="AX71" r:id="rId515" display="https://twitter.com/moyaelgueta"/>
    <hyperlink ref="AX72" r:id="rId516" display="https://twitter.com/accuchekchile"/>
    <hyperlink ref="AX73" r:id="rId517" display="https://twitter.com/stuffbydelle"/>
    <hyperlink ref="AX74" r:id="rId518" display="https://twitter.com/lividlipids"/>
    <hyperlink ref="AX75" r:id="rId519" display="https://twitter.com/abhinshah"/>
    <hyperlink ref="AX76" r:id="rId520" display="https://twitter.com/juntos_salud"/>
    <hyperlink ref="AX77" r:id="rId521" display="https://twitter.com/t1djohnny"/>
    <hyperlink ref="AX78" r:id="rId522" display="https://twitter.com/mygenteel"/>
    <hyperlink ref="AX79" r:id="rId523" display="https://twitter.com/myabetic"/>
    <hyperlink ref="AX80" r:id="rId524" display="https://twitter.com/gogobli"/>
    <hyperlink ref="AX81" r:id="rId525" display="https://twitter.com/organiclemon"/>
    <hyperlink ref="AX82" r:id="rId526" display="https://twitter.com/sweetpeagifts"/>
    <hyperlink ref="AX83" r:id="rId527" display="https://twitter.com/shafiq_ahmed"/>
    <hyperlink ref="AX84" r:id="rId528" display="https://twitter.com/sumitsh25408426"/>
    <hyperlink ref="AX85" r:id="rId529" display="https://twitter.com/accuchek_ca"/>
    <hyperlink ref="AX86" r:id="rId530" display="https://twitter.com/accuchekindia"/>
    <hyperlink ref="AX87" r:id="rId531" display="https://twitter.com/wasimakramlive"/>
    <hyperlink ref="AX88" r:id="rId532" display="https://twitter.com/nextwavet2d"/>
    <hyperlink ref="AX89" r:id="rId533" display="https://twitter.com/sweetercherise"/>
    <hyperlink ref="AX90" r:id="rId534" display="https://twitter.com/mysugr"/>
    <hyperlink ref="AX91" r:id="rId535" display="https://twitter.com/rlapedis"/>
    <hyperlink ref="AX92" r:id="rId536" display="https://twitter.com/cvspharmacy"/>
    <hyperlink ref="AX93" r:id="rId537" display="https://twitter.com/resoluteketo"/>
    <hyperlink ref="AX94" r:id="rId538" display="https://twitter.com/marie_thompson1"/>
    <hyperlink ref="AX95" r:id="rId539" display="https://twitter.com/carmarky"/>
    <hyperlink ref="AX96" r:id="rId540" display="https://twitter.com/amdiabetesassn"/>
    <hyperlink ref="AX97" r:id="rId541" display="https://twitter.com/anniecoops"/>
    <hyperlink ref="AX98" r:id="rId542" display="https://twitter.com/uptown_grrrl"/>
    <hyperlink ref="AX99" r:id="rId543" display="https://twitter.com/chelcierice"/>
    <hyperlink ref="AX100" r:id="rId544" display="https://twitter.com/diabeticdiva77"/>
    <hyperlink ref="AX101" r:id="rId545" display="https://twitter.com/krisguy"/>
    <hyperlink ref="AX102" r:id="rId546" display="https://twitter.com/joltdude"/>
    <hyperlink ref="AX103" r:id="rId547" display="https://twitter.com/mindofsnaps"/>
    <hyperlink ref="AX104" r:id="rId548" display="https://twitter.com/cmorri24"/>
    <hyperlink ref="AX105" r:id="rId549" display="https://twitter.com/ieatkillerbees"/>
    <hyperlink ref="AX106" r:id="rId550" display="https://twitter.com/t2dremission"/>
    <hyperlink ref="AX107" r:id="rId551" display="https://twitter.com/thehangrywoman"/>
    <hyperlink ref="AX108" r:id="rId552" display="https://twitter.com/hispurpleshirt"/>
    <hyperlink ref="AX109" r:id="rId553" display="https://twitter.com/diatribe"/>
    <hyperlink ref="AX110" r:id="rId554" display="https://twitter.com/cdcdiabetes"/>
    <hyperlink ref="AX111" r:id="rId555" display="https://twitter.com/therealrose_xo"/>
    <hyperlink ref="AX112" r:id="rId556" display="https://twitter.com/sharmilacommins"/>
    <hyperlink ref="AX113" r:id="rId557" display="https://twitter.com/diabetesmine"/>
    <hyperlink ref="AX114" r:id="rId558" display="https://twitter.com/beyondtype2"/>
    <hyperlink ref="AX115" r:id="rId559" display="https://twitter.com/sarahkohler07"/>
    <hyperlink ref="AX116" r:id="rId560" display="https://twitter.com/johnnycoffee650"/>
    <hyperlink ref="AX117" r:id="rId561" display="https://twitter.com/type1hurdles"/>
    <hyperlink ref="AX118" r:id="rId562" display="https://twitter.com/pancreassassin"/>
    <hyperlink ref="AX119" r:id="rId563" display="https://twitter.com/t1dchick_"/>
    <hyperlink ref="AX120" r:id="rId564" display="https://twitter.com/justalittlesuga"/>
    <hyperlink ref="AX121" r:id="rId565" display="https://twitter.com/aadediabetes"/>
    <hyperlink ref="AX122" r:id="rId566" display="https://twitter.com/fuelyourcore"/>
    <hyperlink ref="AX123" r:id="rId567" display="https://twitter.com/diabetes4cast"/>
    <hyperlink ref="AX124" r:id="rId568" display="https://twitter.com/yojennnny"/>
    <hyperlink ref="AX125" r:id="rId569" display="https://twitter.com/diabetes"/>
    <hyperlink ref="AX126" r:id="rId570" display="https://twitter.com/grumpy_pumper"/>
    <hyperlink ref="AX127" r:id="rId571" display="https://twitter.com/peppgrad"/>
    <hyperlink ref="AX128" r:id="rId572" display="https://twitter.com/renza"/>
    <hyperlink ref="AX129" r:id="rId573" display="https://twitter.com/stubblefie1"/>
    <hyperlink ref="AX130" r:id="rId574" display="https://twitter.com/renzas"/>
    <hyperlink ref="AX131" r:id="rId575" display="https://twitter.com/cwdiabetes"/>
    <hyperlink ref="AX132" r:id="rId576" display="https://twitter.com/princessxtia"/>
    <hyperlink ref="AX133" r:id="rId577" display="https://twitter.com/diabetesalish"/>
    <hyperlink ref="AX134" r:id="rId578" display="https://twitter.com/squatchlive"/>
    <hyperlink ref="AX135" r:id="rId579" display="https://twitter.com/jeezecriminy"/>
    <hyperlink ref="AX136" r:id="rId580" display="https://twitter.com/kikisbetes"/>
    <hyperlink ref="AX137" r:id="rId581" display="https://twitter.com/rrobinson1216"/>
    <hyperlink ref="AX138" r:id="rId582" display="https://twitter.com/diabetessisters"/>
    <hyperlink ref="AX139" r:id="rId583" display="https://twitter.com/nikimatts"/>
  </hyperlinks>
  <printOptions/>
  <pageMargins left="0.7" right="0.7" top="0.75" bottom="0.75" header="0.3" footer="0.3"/>
  <pageSetup horizontalDpi="600" verticalDpi="600" orientation="portrait" r:id="rId587"/>
  <legacyDrawing r:id="rId585"/>
  <tableParts>
    <tablePart r:id="rId5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2627</v>
      </c>
      <c r="Z2" s="13" t="s">
        <v>2649</v>
      </c>
      <c r="AA2" s="13" t="s">
        <v>2701</v>
      </c>
      <c r="AB2" s="13" t="s">
        <v>2789</v>
      </c>
      <c r="AC2" s="13" t="s">
        <v>2891</v>
      </c>
      <c r="AD2" s="13" t="s">
        <v>2925</v>
      </c>
      <c r="AE2" s="13" t="s">
        <v>2931</v>
      </c>
      <c r="AF2" s="13" t="s">
        <v>2953</v>
      </c>
      <c r="AG2" s="117" t="s">
        <v>3659</v>
      </c>
      <c r="AH2" s="117" t="s">
        <v>3660</v>
      </c>
      <c r="AI2" s="117" t="s">
        <v>3661</v>
      </c>
      <c r="AJ2" s="117" t="s">
        <v>3662</v>
      </c>
      <c r="AK2" s="117" t="s">
        <v>3663</v>
      </c>
      <c r="AL2" s="117" t="s">
        <v>3664</v>
      </c>
      <c r="AM2" s="117" t="s">
        <v>3665</v>
      </c>
      <c r="AN2" s="117" t="s">
        <v>3666</v>
      </c>
      <c r="AO2" s="117" t="s">
        <v>3669</v>
      </c>
    </row>
    <row r="3" spans="1:41" ht="15">
      <c r="A3" s="87" t="s">
        <v>2561</v>
      </c>
      <c r="B3" s="65" t="s">
        <v>2578</v>
      </c>
      <c r="C3" s="65" t="s">
        <v>56</v>
      </c>
      <c r="D3" s="103"/>
      <c r="E3" s="102"/>
      <c r="F3" s="104" t="s">
        <v>3735</v>
      </c>
      <c r="G3" s="105"/>
      <c r="H3" s="105"/>
      <c r="I3" s="106">
        <v>3</v>
      </c>
      <c r="J3" s="107"/>
      <c r="K3" s="48">
        <v>51</v>
      </c>
      <c r="L3" s="48">
        <v>65</v>
      </c>
      <c r="M3" s="48">
        <v>54</v>
      </c>
      <c r="N3" s="48">
        <v>119</v>
      </c>
      <c r="O3" s="48">
        <v>16</v>
      </c>
      <c r="P3" s="49">
        <v>0.27586206896551724</v>
      </c>
      <c r="Q3" s="49">
        <v>0.43243243243243246</v>
      </c>
      <c r="R3" s="48">
        <v>1</v>
      </c>
      <c r="S3" s="48">
        <v>0</v>
      </c>
      <c r="T3" s="48">
        <v>51</v>
      </c>
      <c r="U3" s="48">
        <v>119</v>
      </c>
      <c r="V3" s="48">
        <v>2</v>
      </c>
      <c r="W3" s="49">
        <v>1.916186</v>
      </c>
      <c r="X3" s="49">
        <v>0.029019607843137254</v>
      </c>
      <c r="Y3" s="78" t="s">
        <v>2628</v>
      </c>
      <c r="Z3" s="78" t="s">
        <v>2650</v>
      </c>
      <c r="AA3" s="78" t="s">
        <v>2702</v>
      </c>
      <c r="AB3" s="84" t="s">
        <v>2790</v>
      </c>
      <c r="AC3" s="84" t="s">
        <v>2892</v>
      </c>
      <c r="AD3" s="84" t="s">
        <v>2926</v>
      </c>
      <c r="AE3" s="84" t="s">
        <v>2932</v>
      </c>
      <c r="AF3" s="84" t="s">
        <v>2954</v>
      </c>
      <c r="AG3" s="120">
        <v>133</v>
      </c>
      <c r="AH3" s="123">
        <v>5.248618784530387</v>
      </c>
      <c r="AI3" s="120">
        <v>54</v>
      </c>
      <c r="AJ3" s="123">
        <v>2.1310181531176005</v>
      </c>
      <c r="AK3" s="120">
        <v>0</v>
      </c>
      <c r="AL3" s="123">
        <v>0</v>
      </c>
      <c r="AM3" s="120">
        <v>2347</v>
      </c>
      <c r="AN3" s="123">
        <v>92.62036306235201</v>
      </c>
      <c r="AO3" s="120">
        <v>2534</v>
      </c>
    </row>
    <row r="4" spans="1:41" ht="15">
      <c r="A4" s="87" t="s">
        <v>2562</v>
      </c>
      <c r="B4" s="65" t="s">
        <v>2579</v>
      </c>
      <c r="C4" s="65" t="s">
        <v>56</v>
      </c>
      <c r="D4" s="109"/>
      <c r="E4" s="108"/>
      <c r="F4" s="110" t="s">
        <v>3736</v>
      </c>
      <c r="G4" s="111"/>
      <c r="H4" s="111"/>
      <c r="I4" s="112">
        <v>4</v>
      </c>
      <c r="J4" s="113"/>
      <c r="K4" s="48">
        <v>20</v>
      </c>
      <c r="L4" s="48">
        <v>26</v>
      </c>
      <c r="M4" s="48">
        <v>15</v>
      </c>
      <c r="N4" s="48">
        <v>41</v>
      </c>
      <c r="O4" s="48">
        <v>15</v>
      </c>
      <c r="P4" s="49">
        <v>0</v>
      </c>
      <c r="Q4" s="49">
        <v>0</v>
      </c>
      <c r="R4" s="48">
        <v>1</v>
      </c>
      <c r="S4" s="48">
        <v>0</v>
      </c>
      <c r="T4" s="48">
        <v>20</v>
      </c>
      <c r="U4" s="48">
        <v>41</v>
      </c>
      <c r="V4" s="48">
        <v>5</v>
      </c>
      <c r="W4" s="49">
        <v>2.15</v>
      </c>
      <c r="X4" s="49">
        <v>0.06842105263157895</v>
      </c>
      <c r="Y4" s="78" t="s">
        <v>2629</v>
      </c>
      <c r="Z4" s="78" t="s">
        <v>2651</v>
      </c>
      <c r="AA4" s="78" t="s">
        <v>2703</v>
      </c>
      <c r="AB4" s="84" t="s">
        <v>2791</v>
      </c>
      <c r="AC4" s="84" t="s">
        <v>2893</v>
      </c>
      <c r="AD4" s="84" t="s">
        <v>316</v>
      </c>
      <c r="AE4" s="84" t="s">
        <v>2933</v>
      </c>
      <c r="AF4" s="84" t="s">
        <v>2955</v>
      </c>
      <c r="AG4" s="120">
        <v>9</v>
      </c>
      <c r="AH4" s="123">
        <v>1.1642949547218628</v>
      </c>
      <c r="AI4" s="120">
        <v>4</v>
      </c>
      <c r="AJ4" s="123">
        <v>0.517464424320828</v>
      </c>
      <c r="AK4" s="120">
        <v>0</v>
      </c>
      <c r="AL4" s="123">
        <v>0</v>
      </c>
      <c r="AM4" s="120">
        <v>760</v>
      </c>
      <c r="AN4" s="123">
        <v>98.31824062095731</v>
      </c>
      <c r="AO4" s="120">
        <v>773</v>
      </c>
    </row>
    <row r="5" spans="1:41" ht="15">
      <c r="A5" s="87" t="s">
        <v>2563</v>
      </c>
      <c r="B5" s="65" t="s">
        <v>2580</v>
      </c>
      <c r="C5" s="65" t="s">
        <v>56</v>
      </c>
      <c r="D5" s="109"/>
      <c r="E5" s="108"/>
      <c r="F5" s="110" t="s">
        <v>3737</v>
      </c>
      <c r="G5" s="111"/>
      <c r="H5" s="111"/>
      <c r="I5" s="112">
        <v>5</v>
      </c>
      <c r="J5" s="113"/>
      <c r="K5" s="48">
        <v>14</v>
      </c>
      <c r="L5" s="48">
        <v>13</v>
      </c>
      <c r="M5" s="48">
        <v>0</v>
      </c>
      <c r="N5" s="48">
        <v>13</v>
      </c>
      <c r="O5" s="48">
        <v>0</v>
      </c>
      <c r="P5" s="49">
        <v>0</v>
      </c>
      <c r="Q5" s="49">
        <v>0</v>
      </c>
      <c r="R5" s="48">
        <v>1</v>
      </c>
      <c r="S5" s="48">
        <v>0</v>
      </c>
      <c r="T5" s="48">
        <v>14</v>
      </c>
      <c r="U5" s="48">
        <v>13</v>
      </c>
      <c r="V5" s="48">
        <v>2</v>
      </c>
      <c r="W5" s="49">
        <v>1.72449</v>
      </c>
      <c r="X5" s="49">
        <v>0.07142857142857142</v>
      </c>
      <c r="Y5" s="78" t="s">
        <v>651</v>
      </c>
      <c r="Z5" s="78" t="s">
        <v>705</v>
      </c>
      <c r="AA5" s="78"/>
      <c r="AB5" s="84" t="s">
        <v>2792</v>
      </c>
      <c r="AC5" s="84" t="s">
        <v>2894</v>
      </c>
      <c r="AD5" s="84"/>
      <c r="AE5" s="84" t="s">
        <v>2934</v>
      </c>
      <c r="AF5" s="84" t="s">
        <v>2956</v>
      </c>
      <c r="AG5" s="120">
        <v>0</v>
      </c>
      <c r="AH5" s="123">
        <v>0</v>
      </c>
      <c r="AI5" s="120">
        <v>0</v>
      </c>
      <c r="AJ5" s="123">
        <v>0</v>
      </c>
      <c r="AK5" s="120">
        <v>0</v>
      </c>
      <c r="AL5" s="123">
        <v>0</v>
      </c>
      <c r="AM5" s="120">
        <v>429</v>
      </c>
      <c r="AN5" s="123">
        <v>100</v>
      </c>
      <c r="AO5" s="120">
        <v>429</v>
      </c>
    </row>
    <row r="6" spans="1:41" ht="15">
      <c r="A6" s="87" t="s">
        <v>2564</v>
      </c>
      <c r="B6" s="65" t="s">
        <v>2581</v>
      </c>
      <c r="C6" s="65" t="s">
        <v>56</v>
      </c>
      <c r="D6" s="109"/>
      <c r="E6" s="108"/>
      <c r="F6" s="110" t="s">
        <v>3738</v>
      </c>
      <c r="G6" s="111"/>
      <c r="H6" s="111"/>
      <c r="I6" s="112">
        <v>6</v>
      </c>
      <c r="J6" s="113"/>
      <c r="K6" s="48">
        <v>10</v>
      </c>
      <c r="L6" s="48">
        <v>6</v>
      </c>
      <c r="M6" s="48">
        <v>13</v>
      </c>
      <c r="N6" s="48">
        <v>19</v>
      </c>
      <c r="O6" s="48">
        <v>0</v>
      </c>
      <c r="P6" s="49">
        <v>0.1</v>
      </c>
      <c r="Q6" s="49">
        <v>0.18181818181818182</v>
      </c>
      <c r="R6" s="48">
        <v>1</v>
      </c>
      <c r="S6" s="48">
        <v>0</v>
      </c>
      <c r="T6" s="48">
        <v>10</v>
      </c>
      <c r="U6" s="48">
        <v>19</v>
      </c>
      <c r="V6" s="48">
        <v>4</v>
      </c>
      <c r="W6" s="49">
        <v>1.98</v>
      </c>
      <c r="X6" s="49">
        <v>0.12222222222222222</v>
      </c>
      <c r="Y6" s="78" t="s">
        <v>2630</v>
      </c>
      <c r="Z6" s="78" t="s">
        <v>2652</v>
      </c>
      <c r="AA6" s="78" t="s">
        <v>2704</v>
      </c>
      <c r="AB6" s="84" t="s">
        <v>2793</v>
      </c>
      <c r="AC6" s="84" t="s">
        <v>2895</v>
      </c>
      <c r="AD6" s="84" t="s">
        <v>2927</v>
      </c>
      <c r="AE6" s="84" t="s">
        <v>2935</v>
      </c>
      <c r="AF6" s="84" t="s">
        <v>2957</v>
      </c>
      <c r="AG6" s="120">
        <v>17</v>
      </c>
      <c r="AH6" s="123">
        <v>3.0852994555353903</v>
      </c>
      <c r="AI6" s="120">
        <v>4</v>
      </c>
      <c r="AJ6" s="123">
        <v>0.7259528130671506</v>
      </c>
      <c r="AK6" s="120">
        <v>0</v>
      </c>
      <c r="AL6" s="123">
        <v>0</v>
      </c>
      <c r="AM6" s="120">
        <v>530</v>
      </c>
      <c r="AN6" s="123">
        <v>96.18874773139746</v>
      </c>
      <c r="AO6" s="120">
        <v>551</v>
      </c>
    </row>
    <row r="7" spans="1:41" ht="15">
      <c r="A7" s="87" t="s">
        <v>2565</v>
      </c>
      <c r="B7" s="65" t="s">
        <v>2582</v>
      </c>
      <c r="C7" s="65" t="s">
        <v>56</v>
      </c>
      <c r="D7" s="109"/>
      <c r="E7" s="108"/>
      <c r="F7" s="110" t="s">
        <v>3739</v>
      </c>
      <c r="G7" s="111"/>
      <c r="H7" s="111"/>
      <c r="I7" s="112">
        <v>7</v>
      </c>
      <c r="J7" s="113"/>
      <c r="K7" s="48">
        <v>8</v>
      </c>
      <c r="L7" s="48">
        <v>7</v>
      </c>
      <c r="M7" s="48">
        <v>2</v>
      </c>
      <c r="N7" s="48">
        <v>9</v>
      </c>
      <c r="O7" s="48">
        <v>9</v>
      </c>
      <c r="P7" s="49" t="s">
        <v>3670</v>
      </c>
      <c r="Q7" s="49" t="s">
        <v>3670</v>
      </c>
      <c r="R7" s="48">
        <v>8</v>
      </c>
      <c r="S7" s="48">
        <v>8</v>
      </c>
      <c r="T7" s="48">
        <v>1</v>
      </c>
      <c r="U7" s="48">
        <v>2</v>
      </c>
      <c r="V7" s="48">
        <v>0</v>
      </c>
      <c r="W7" s="49">
        <v>0</v>
      </c>
      <c r="X7" s="49">
        <v>0</v>
      </c>
      <c r="Y7" s="78" t="s">
        <v>2631</v>
      </c>
      <c r="Z7" s="78" t="s">
        <v>2653</v>
      </c>
      <c r="AA7" s="78" t="s">
        <v>2705</v>
      </c>
      <c r="AB7" s="84" t="s">
        <v>2794</v>
      </c>
      <c r="AC7" s="84" t="s">
        <v>2896</v>
      </c>
      <c r="AD7" s="84"/>
      <c r="AE7" s="84" t="s">
        <v>258</v>
      </c>
      <c r="AF7" s="84" t="s">
        <v>2958</v>
      </c>
      <c r="AG7" s="120">
        <v>4</v>
      </c>
      <c r="AH7" s="123">
        <v>2.2099447513812156</v>
      </c>
      <c r="AI7" s="120">
        <v>3</v>
      </c>
      <c r="AJ7" s="123">
        <v>1.6574585635359116</v>
      </c>
      <c r="AK7" s="120">
        <v>0</v>
      </c>
      <c r="AL7" s="123">
        <v>0</v>
      </c>
      <c r="AM7" s="120">
        <v>174</v>
      </c>
      <c r="AN7" s="123">
        <v>96.13259668508287</v>
      </c>
      <c r="AO7" s="120">
        <v>181</v>
      </c>
    </row>
    <row r="8" spans="1:41" ht="15">
      <c r="A8" s="87" t="s">
        <v>2566</v>
      </c>
      <c r="B8" s="65" t="s">
        <v>2583</v>
      </c>
      <c r="C8" s="65" t="s">
        <v>56</v>
      </c>
      <c r="D8" s="109"/>
      <c r="E8" s="108"/>
      <c r="F8" s="110" t="s">
        <v>3740</v>
      </c>
      <c r="G8" s="111"/>
      <c r="H8" s="111"/>
      <c r="I8" s="112">
        <v>8</v>
      </c>
      <c r="J8" s="113"/>
      <c r="K8" s="48">
        <v>5</v>
      </c>
      <c r="L8" s="48">
        <v>2</v>
      </c>
      <c r="M8" s="48">
        <v>43</v>
      </c>
      <c r="N8" s="48">
        <v>45</v>
      </c>
      <c r="O8" s="48">
        <v>0</v>
      </c>
      <c r="P8" s="49">
        <v>0</v>
      </c>
      <c r="Q8" s="49">
        <v>0</v>
      </c>
      <c r="R8" s="48">
        <v>1</v>
      </c>
      <c r="S8" s="48">
        <v>0</v>
      </c>
      <c r="T8" s="48">
        <v>5</v>
      </c>
      <c r="U8" s="48">
        <v>45</v>
      </c>
      <c r="V8" s="48">
        <v>2</v>
      </c>
      <c r="W8" s="49">
        <v>1.2</v>
      </c>
      <c r="X8" s="49">
        <v>0.25</v>
      </c>
      <c r="Y8" s="78" t="s">
        <v>2632</v>
      </c>
      <c r="Z8" s="78" t="s">
        <v>683</v>
      </c>
      <c r="AA8" s="78" t="s">
        <v>2706</v>
      </c>
      <c r="AB8" s="84" t="s">
        <v>2795</v>
      </c>
      <c r="AC8" s="84" t="s">
        <v>2897</v>
      </c>
      <c r="AD8" s="84"/>
      <c r="AE8" s="84" t="s">
        <v>2936</v>
      </c>
      <c r="AF8" s="84" t="s">
        <v>2959</v>
      </c>
      <c r="AG8" s="120">
        <v>33</v>
      </c>
      <c r="AH8" s="123">
        <v>3.9239001189060643</v>
      </c>
      <c r="AI8" s="120">
        <v>0</v>
      </c>
      <c r="AJ8" s="123">
        <v>0</v>
      </c>
      <c r="AK8" s="120">
        <v>0</v>
      </c>
      <c r="AL8" s="123">
        <v>0</v>
      </c>
      <c r="AM8" s="120">
        <v>808</v>
      </c>
      <c r="AN8" s="123">
        <v>96.07609988109394</v>
      </c>
      <c r="AO8" s="120">
        <v>841</v>
      </c>
    </row>
    <row r="9" spans="1:41" ht="15">
      <c r="A9" s="87" t="s">
        <v>2567</v>
      </c>
      <c r="B9" s="65" t="s">
        <v>2584</v>
      </c>
      <c r="C9" s="65" t="s">
        <v>56</v>
      </c>
      <c r="D9" s="109"/>
      <c r="E9" s="108"/>
      <c r="F9" s="110" t="s">
        <v>3741</v>
      </c>
      <c r="G9" s="111"/>
      <c r="H9" s="111"/>
      <c r="I9" s="112">
        <v>9</v>
      </c>
      <c r="J9" s="113"/>
      <c r="K9" s="48">
        <v>5</v>
      </c>
      <c r="L9" s="48">
        <v>4</v>
      </c>
      <c r="M9" s="48">
        <v>0</v>
      </c>
      <c r="N9" s="48">
        <v>4</v>
      </c>
      <c r="O9" s="48">
        <v>0</v>
      </c>
      <c r="P9" s="49">
        <v>0</v>
      </c>
      <c r="Q9" s="49">
        <v>0</v>
      </c>
      <c r="R9" s="48">
        <v>1</v>
      </c>
      <c r="S9" s="48">
        <v>0</v>
      </c>
      <c r="T9" s="48">
        <v>5</v>
      </c>
      <c r="U9" s="48">
        <v>4</v>
      </c>
      <c r="V9" s="48">
        <v>3</v>
      </c>
      <c r="W9" s="49">
        <v>1.44</v>
      </c>
      <c r="X9" s="49">
        <v>0.2</v>
      </c>
      <c r="Y9" s="78"/>
      <c r="Z9" s="78"/>
      <c r="AA9" s="78"/>
      <c r="AB9" s="84" t="s">
        <v>2796</v>
      </c>
      <c r="AC9" s="84" t="s">
        <v>1504</v>
      </c>
      <c r="AD9" s="84" t="s">
        <v>2928</v>
      </c>
      <c r="AE9" s="84" t="s">
        <v>2937</v>
      </c>
      <c r="AF9" s="84" t="s">
        <v>2960</v>
      </c>
      <c r="AG9" s="120">
        <v>0</v>
      </c>
      <c r="AH9" s="123">
        <v>0</v>
      </c>
      <c r="AI9" s="120">
        <v>2</v>
      </c>
      <c r="AJ9" s="123">
        <v>2.898550724637681</v>
      </c>
      <c r="AK9" s="120">
        <v>0</v>
      </c>
      <c r="AL9" s="123">
        <v>0</v>
      </c>
      <c r="AM9" s="120">
        <v>67</v>
      </c>
      <c r="AN9" s="123">
        <v>97.10144927536231</v>
      </c>
      <c r="AO9" s="120">
        <v>69</v>
      </c>
    </row>
    <row r="10" spans="1:41" ht="14.25" customHeight="1">
      <c r="A10" s="87" t="s">
        <v>2568</v>
      </c>
      <c r="B10" s="65" t="s">
        <v>2585</v>
      </c>
      <c r="C10" s="65" t="s">
        <v>56</v>
      </c>
      <c r="D10" s="109"/>
      <c r="E10" s="108"/>
      <c r="F10" s="110" t="s">
        <v>3742</v>
      </c>
      <c r="G10" s="111"/>
      <c r="H10" s="111"/>
      <c r="I10" s="112">
        <v>10</v>
      </c>
      <c r="J10" s="113"/>
      <c r="K10" s="48">
        <v>3</v>
      </c>
      <c r="L10" s="48">
        <v>2</v>
      </c>
      <c r="M10" s="48">
        <v>8</v>
      </c>
      <c r="N10" s="48">
        <v>10</v>
      </c>
      <c r="O10" s="48">
        <v>8</v>
      </c>
      <c r="P10" s="49">
        <v>0</v>
      </c>
      <c r="Q10" s="49">
        <v>0</v>
      </c>
      <c r="R10" s="48">
        <v>1</v>
      </c>
      <c r="S10" s="48">
        <v>0</v>
      </c>
      <c r="T10" s="48">
        <v>3</v>
      </c>
      <c r="U10" s="48">
        <v>10</v>
      </c>
      <c r="V10" s="48">
        <v>2</v>
      </c>
      <c r="W10" s="49">
        <v>0.888889</v>
      </c>
      <c r="X10" s="49">
        <v>0.3333333333333333</v>
      </c>
      <c r="Y10" s="78"/>
      <c r="Z10" s="78"/>
      <c r="AA10" s="78" t="s">
        <v>2707</v>
      </c>
      <c r="AB10" s="84" t="s">
        <v>2797</v>
      </c>
      <c r="AC10" s="84" t="s">
        <v>2898</v>
      </c>
      <c r="AD10" s="84"/>
      <c r="AE10" s="84" t="s">
        <v>2938</v>
      </c>
      <c r="AF10" s="84" t="s">
        <v>2961</v>
      </c>
      <c r="AG10" s="120">
        <v>8</v>
      </c>
      <c r="AH10" s="123">
        <v>4.18848167539267</v>
      </c>
      <c r="AI10" s="120">
        <v>0</v>
      </c>
      <c r="AJ10" s="123">
        <v>0</v>
      </c>
      <c r="AK10" s="120">
        <v>0</v>
      </c>
      <c r="AL10" s="123">
        <v>0</v>
      </c>
      <c r="AM10" s="120">
        <v>183</v>
      </c>
      <c r="AN10" s="123">
        <v>95.81151832460733</v>
      </c>
      <c r="AO10" s="120">
        <v>191</v>
      </c>
    </row>
    <row r="11" spans="1:41" ht="15">
      <c r="A11" s="87" t="s">
        <v>2569</v>
      </c>
      <c r="B11" s="65" t="s">
        <v>2586</v>
      </c>
      <c r="C11" s="65" t="s">
        <v>56</v>
      </c>
      <c r="D11" s="109"/>
      <c r="E11" s="108"/>
      <c r="F11" s="110" t="s">
        <v>3743</v>
      </c>
      <c r="G11" s="111"/>
      <c r="H11" s="111"/>
      <c r="I11" s="112">
        <v>11</v>
      </c>
      <c r="J11" s="113"/>
      <c r="K11" s="48">
        <v>3</v>
      </c>
      <c r="L11" s="48">
        <v>4</v>
      </c>
      <c r="M11" s="48">
        <v>0</v>
      </c>
      <c r="N11" s="48">
        <v>4</v>
      </c>
      <c r="O11" s="48">
        <v>0</v>
      </c>
      <c r="P11" s="49">
        <v>0.3333333333333333</v>
      </c>
      <c r="Q11" s="49">
        <v>0.5</v>
      </c>
      <c r="R11" s="48">
        <v>1</v>
      </c>
      <c r="S11" s="48">
        <v>0</v>
      </c>
      <c r="T11" s="48">
        <v>3</v>
      </c>
      <c r="U11" s="48">
        <v>4</v>
      </c>
      <c r="V11" s="48">
        <v>1</v>
      </c>
      <c r="W11" s="49">
        <v>0.666667</v>
      </c>
      <c r="X11" s="49">
        <v>0.6666666666666666</v>
      </c>
      <c r="Y11" s="78" t="s">
        <v>628</v>
      </c>
      <c r="Z11" s="78" t="s">
        <v>693</v>
      </c>
      <c r="AA11" s="78"/>
      <c r="AB11" s="84" t="s">
        <v>2798</v>
      </c>
      <c r="AC11" s="84" t="s">
        <v>2899</v>
      </c>
      <c r="AD11" s="84" t="s">
        <v>2929</v>
      </c>
      <c r="AE11" s="84" t="s">
        <v>2939</v>
      </c>
      <c r="AF11" s="84" t="s">
        <v>2962</v>
      </c>
      <c r="AG11" s="120">
        <v>2</v>
      </c>
      <c r="AH11" s="123">
        <v>4.444444444444445</v>
      </c>
      <c r="AI11" s="120">
        <v>0</v>
      </c>
      <c r="AJ11" s="123">
        <v>0</v>
      </c>
      <c r="AK11" s="120">
        <v>0</v>
      </c>
      <c r="AL11" s="123">
        <v>0</v>
      </c>
      <c r="AM11" s="120">
        <v>43</v>
      </c>
      <c r="AN11" s="123">
        <v>95.55555555555556</v>
      </c>
      <c r="AO11" s="120">
        <v>45</v>
      </c>
    </row>
    <row r="12" spans="1:41" ht="15">
      <c r="A12" s="87" t="s">
        <v>2570</v>
      </c>
      <c r="B12" s="65" t="s">
        <v>2587</v>
      </c>
      <c r="C12" s="65" t="s">
        <v>56</v>
      </c>
      <c r="D12" s="109"/>
      <c r="E12" s="108"/>
      <c r="F12" s="110" t="s">
        <v>3744</v>
      </c>
      <c r="G12" s="111"/>
      <c r="H12" s="111"/>
      <c r="I12" s="112">
        <v>12</v>
      </c>
      <c r="J12" s="113"/>
      <c r="K12" s="48">
        <v>3</v>
      </c>
      <c r="L12" s="48">
        <v>2</v>
      </c>
      <c r="M12" s="48">
        <v>3</v>
      </c>
      <c r="N12" s="48">
        <v>5</v>
      </c>
      <c r="O12" s="48">
        <v>3</v>
      </c>
      <c r="P12" s="49">
        <v>0</v>
      </c>
      <c r="Q12" s="49">
        <v>0</v>
      </c>
      <c r="R12" s="48">
        <v>1</v>
      </c>
      <c r="S12" s="48">
        <v>0</v>
      </c>
      <c r="T12" s="48">
        <v>3</v>
      </c>
      <c r="U12" s="48">
        <v>5</v>
      </c>
      <c r="V12" s="48">
        <v>2</v>
      </c>
      <c r="W12" s="49">
        <v>0.888889</v>
      </c>
      <c r="X12" s="49">
        <v>0.3333333333333333</v>
      </c>
      <c r="Y12" s="78" t="s">
        <v>2633</v>
      </c>
      <c r="Z12" s="78" t="s">
        <v>686</v>
      </c>
      <c r="AA12" s="78" t="s">
        <v>2708</v>
      </c>
      <c r="AB12" s="84" t="s">
        <v>2799</v>
      </c>
      <c r="AC12" s="84" t="s">
        <v>2900</v>
      </c>
      <c r="AD12" s="84" t="s">
        <v>2930</v>
      </c>
      <c r="AE12" s="84" t="s">
        <v>2940</v>
      </c>
      <c r="AF12" s="84" t="s">
        <v>2963</v>
      </c>
      <c r="AG12" s="120">
        <v>14</v>
      </c>
      <c r="AH12" s="123">
        <v>5.303030303030303</v>
      </c>
      <c r="AI12" s="120">
        <v>0</v>
      </c>
      <c r="AJ12" s="123">
        <v>0</v>
      </c>
      <c r="AK12" s="120">
        <v>0</v>
      </c>
      <c r="AL12" s="123">
        <v>0</v>
      </c>
      <c r="AM12" s="120">
        <v>250</v>
      </c>
      <c r="AN12" s="123">
        <v>94.6969696969697</v>
      </c>
      <c r="AO12" s="120">
        <v>264</v>
      </c>
    </row>
    <row r="13" spans="1:41" ht="15">
      <c r="A13" s="87" t="s">
        <v>2571</v>
      </c>
      <c r="B13" s="65" t="s">
        <v>2588</v>
      </c>
      <c r="C13" s="65" t="s">
        <v>56</v>
      </c>
      <c r="D13" s="109"/>
      <c r="E13" s="108"/>
      <c r="F13" s="110" t="s">
        <v>3745</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c r="AB13" s="84" t="s">
        <v>2800</v>
      </c>
      <c r="AC13" s="84" t="s">
        <v>1504</v>
      </c>
      <c r="AD13" s="84" t="s">
        <v>318</v>
      </c>
      <c r="AE13" s="84" t="s">
        <v>317</v>
      </c>
      <c r="AF13" s="84" t="s">
        <v>2964</v>
      </c>
      <c r="AG13" s="120">
        <v>2</v>
      </c>
      <c r="AH13" s="123">
        <v>4</v>
      </c>
      <c r="AI13" s="120">
        <v>2</v>
      </c>
      <c r="AJ13" s="123">
        <v>4</v>
      </c>
      <c r="AK13" s="120">
        <v>0</v>
      </c>
      <c r="AL13" s="123">
        <v>0</v>
      </c>
      <c r="AM13" s="120">
        <v>46</v>
      </c>
      <c r="AN13" s="123">
        <v>92</v>
      </c>
      <c r="AO13" s="120">
        <v>50</v>
      </c>
    </row>
    <row r="14" spans="1:41" ht="15">
      <c r="A14" s="87" t="s">
        <v>2572</v>
      </c>
      <c r="B14" s="65" t="s">
        <v>2589</v>
      </c>
      <c r="C14" s="65" t="s">
        <v>56</v>
      </c>
      <c r="D14" s="109"/>
      <c r="E14" s="108"/>
      <c r="F14" s="110" t="s">
        <v>3746</v>
      </c>
      <c r="G14" s="111"/>
      <c r="H14" s="111"/>
      <c r="I14" s="112">
        <v>14</v>
      </c>
      <c r="J14" s="113"/>
      <c r="K14" s="48">
        <v>2</v>
      </c>
      <c r="L14" s="48">
        <v>0</v>
      </c>
      <c r="M14" s="48">
        <v>3</v>
      </c>
      <c r="N14" s="48">
        <v>3</v>
      </c>
      <c r="O14" s="48">
        <v>0</v>
      </c>
      <c r="P14" s="49">
        <v>0</v>
      </c>
      <c r="Q14" s="49">
        <v>0</v>
      </c>
      <c r="R14" s="48">
        <v>1</v>
      </c>
      <c r="S14" s="48">
        <v>0</v>
      </c>
      <c r="T14" s="48">
        <v>2</v>
      </c>
      <c r="U14" s="48">
        <v>3</v>
      </c>
      <c r="V14" s="48">
        <v>1</v>
      </c>
      <c r="W14" s="49">
        <v>0.5</v>
      </c>
      <c r="X14" s="49">
        <v>0.5</v>
      </c>
      <c r="Y14" s="78"/>
      <c r="Z14" s="78"/>
      <c r="AA14" s="78"/>
      <c r="AB14" s="84" t="s">
        <v>2801</v>
      </c>
      <c r="AC14" s="84" t="s">
        <v>1504</v>
      </c>
      <c r="AD14" s="84" t="s">
        <v>268</v>
      </c>
      <c r="AE14" s="84" t="s">
        <v>325</v>
      </c>
      <c r="AF14" s="84" t="s">
        <v>2965</v>
      </c>
      <c r="AG14" s="120">
        <v>2</v>
      </c>
      <c r="AH14" s="123">
        <v>1.8018018018018018</v>
      </c>
      <c r="AI14" s="120">
        <v>3</v>
      </c>
      <c r="AJ14" s="123">
        <v>2.7027027027027026</v>
      </c>
      <c r="AK14" s="120">
        <v>0</v>
      </c>
      <c r="AL14" s="123">
        <v>0</v>
      </c>
      <c r="AM14" s="120">
        <v>106</v>
      </c>
      <c r="AN14" s="123">
        <v>95.49549549549549</v>
      </c>
      <c r="AO14" s="120">
        <v>111</v>
      </c>
    </row>
    <row r="15" spans="1:41" ht="15">
      <c r="A15" s="87" t="s">
        <v>2573</v>
      </c>
      <c r="B15" s="65" t="s">
        <v>2578</v>
      </c>
      <c r="C15" s="65" t="s">
        <v>59</v>
      </c>
      <c r="D15" s="109"/>
      <c r="E15" s="108"/>
      <c r="F15" s="110" t="s">
        <v>3747</v>
      </c>
      <c r="G15" s="111"/>
      <c r="H15" s="111"/>
      <c r="I15" s="112">
        <v>15</v>
      </c>
      <c r="J15" s="113"/>
      <c r="K15" s="48">
        <v>2</v>
      </c>
      <c r="L15" s="48">
        <v>1</v>
      </c>
      <c r="M15" s="48">
        <v>12</v>
      </c>
      <c r="N15" s="48">
        <v>13</v>
      </c>
      <c r="O15" s="48">
        <v>12</v>
      </c>
      <c r="P15" s="49">
        <v>0</v>
      </c>
      <c r="Q15" s="49">
        <v>0</v>
      </c>
      <c r="R15" s="48">
        <v>1</v>
      </c>
      <c r="S15" s="48">
        <v>0</v>
      </c>
      <c r="T15" s="48">
        <v>2</v>
      </c>
      <c r="U15" s="48">
        <v>13</v>
      </c>
      <c r="V15" s="48">
        <v>1</v>
      </c>
      <c r="W15" s="49">
        <v>0.5</v>
      </c>
      <c r="X15" s="49">
        <v>0.5</v>
      </c>
      <c r="Y15" s="78" t="s">
        <v>2634</v>
      </c>
      <c r="Z15" s="78" t="s">
        <v>692</v>
      </c>
      <c r="AA15" s="78" t="s">
        <v>2709</v>
      </c>
      <c r="AB15" s="84" t="s">
        <v>2802</v>
      </c>
      <c r="AC15" s="84" t="s">
        <v>2901</v>
      </c>
      <c r="AD15" s="84"/>
      <c r="AE15" s="84" t="s">
        <v>261</v>
      </c>
      <c r="AF15" s="84" t="s">
        <v>2966</v>
      </c>
      <c r="AG15" s="120">
        <v>1</v>
      </c>
      <c r="AH15" s="123">
        <v>0.2840909090909091</v>
      </c>
      <c r="AI15" s="120">
        <v>3</v>
      </c>
      <c r="AJ15" s="123">
        <v>0.8522727272727273</v>
      </c>
      <c r="AK15" s="120">
        <v>0</v>
      </c>
      <c r="AL15" s="123">
        <v>0</v>
      </c>
      <c r="AM15" s="120">
        <v>348</v>
      </c>
      <c r="AN15" s="123">
        <v>98.86363636363636</v>
      </c>
      <c r="AO15" s="120">
        <v>352</v>
      </c>
    </row>
    <row r="16" spans="1:41" ht="15">
      <c r="A16" s="87" t="s">
        <v>2574</v>
      </c>
      <c r="B16" s="65" t="s">
        <v>2579</v>
      </c>
      <c r="C16" s="65" t="s">
        <v>59</v>
      </c>
      <c r="D16" s="109"/>
      <c r="E16" s="108"/>
      <c r="F16" s="110" t="s">
        <v>3748</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2755</v>
      </c>
      <c r="AC16" s="84" t="s">
        <v>1504</v>
      </c>
      <c r="AD16" s="84" t="s">
        <v>319</v>
      </c>
      <c r="AE16" s="84"/>
      <c r="AF16" s="84" t="s">
        <v>2967</v>
      </c>
      <c r="AG16" s="120">
        <v>0</v>
      </c>
      <c r="AH16" s="123">
        <v>0</v>
      </c>
      <c r="AI16" s="120">
        <v>1</v>
      </c>
      <c r="AJ16" s="123">
        <v>2.127659574468085</v>
      </c>
      <c r="AK16" s="120">
        <v>0</v>
      </c>
      <c r="AL16" s="123">
        <v>0</v>
      </c>
      <c r="AM16" s="120">
        <v>46</v>
      </c>
      <c r="AN16" s="123">
        <v>97.87234042553192</v>
      </c>
      <c r="AO16" s="120">
        <v>47</v>
      </c>
    </row>
    <row r="17" spans="1:41" ht="15">
      <c r="A17" s="87" t="s">
        <v>2575</v>
      </c>
      <c r="B17" s="65" t="s">
        <v>2580</v>
      </c>
      <c r="C17" s="65" t="s">
        <v>59</v>
      </c>
      <c r="D17" s="109"/>
      <c r="E17" s="108"/>
      <c r="F17" s="110" t="s">
        <v>3749</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2635</v>
      </c>
      <c r="Z17" s="78" t="s">
        <v>2654</v>
      </c>
      <c r="AA17" s="78"/>
      <c r="AB17" s="84" t="s">
        <v>2803</v>
      </c>
      <c r="AC17" s="84" t="s">
        <v>2902</v>
      </c>
      <c r="AD17" s="84"/>
      <c r="AE17" s="84" t="s">
        <v>2941</v>
      </c>
      <c r="AF17" s="84" t="s">
        <v>2968</v>
      </c>
      <c r="AG17" s="120">
        <v>2</v>
      </c>
      <c r="AH17" s="123">
        <v>5.882352941176471</v>
      </c>
      <c r="AI17" s="120">
        <v>0</v>
      </c>
      <c r="AJ17" s="123">
        <v>0</v>
      </c>
      <c r="AK17" s="120">
        <v>0</v>
      </c>
      <c r="AL17" s="123">
        <v>0</v>
      </c>
      <c r="AM17" s="120">
        <v>32</v>
      </c>
      <c r="AN17" s="123">
        <v>94.11764705882354</v>
      </c>
      <c r="AO17" s="120">
        <v>34</v>
      </c>
    </row>
    <row r="18" spans="1:41" ht="15">
      <c r="A18" s="87" t="s">
        <v>2576</v>
      </c>
      <c r="B18" s="65" t="s">
        <v>2581</v>
      </c>
      <c r="C18" s="65" t="s">
        <v>59</v>
      </c>
      <c r="D18" s="109"/>
      <c r="E18" s="108"/>
      <c r="F18" s="110" t="s">
        <v>2576</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599</v>
      </c>
      <c r="Z18" s="78" t="s">
        <v>682</v>
      </c>
      <c r="AA18" s="78" t="s">
        <v>717</v>
      </c>
      <c r="AB18" s="84" t="s">
        <v>1504</v>
      </c>
      <c r="AC18" s="84" t="s">
        <v>1504</v>
      </c>
      <c r="AD18" s="84"/>
      <c r="AE18" s="84" t="s">
        <v>298</v>
      </c>
      <c r="AF18" s="84" t="s">
        <v>2969</v>
      </c>
      <c r="AG18" s="120">
        <v>0</v>
      </c>
      <c r="AH18" s="123">
        <v>0</v>
      </c>
      <c r="AI18" s="120">
        <v>1</v>
      </c>
      <c r="AJ18" s="123">
        <v>4</v>
      </c>
      <c r="AK18" s="120">
        <v>0</v>
      </c>
      <c r="AL18" s="123">
        <v>0</v>
      </c>
      <c r="AM18" s="120">
        <v>24</v>
      </c>
      <c r="AN18" s="123">
        <v>96</v>
      </c>
      <c r="AO18" s="120">
        <v>25</v>
      </c>
    </row>
    <row r="19" spans="1:41" ht="15">
      <c r="A19" s="87" t="s">
        <v>2577</v>
      </c>
      <c r="B19" s="65" t="s">
        <v>2582</v>
      </c>
      <c r="C19" s="65" t="s">
        <v>59</v>
      </c>
      <c r="D19" s="109"/>
      <c r="E19" s="108"/>
      <c r="F19" s="110" t="s">
        <v>3750</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598</v>
      </c>
      <c r="Z19" s="78" t="s">
        <v>681</v>
      </c>
      <c r="AA19" s="78" t="s">
        <v>343</v>
      </c>
      <c r="AB19" s="84" t="s">
        <v>2804</v>
      </c>
      <c r="AC19" s="84" t="s">
        <v>1504</v>
      </c>
      <c r="AD19" s="84"/>
      <c r="AE19" s="84" t="s">
        <v>297</v>
      </c>
      <c r="AF19" s="84" t="s">
        <v>2970</v>
      </c>
      <c r="AG19" s="120">
        <v>0</v>
      </c>
      <c r="AH19" s="123">
        <v>0</v>
      </c>
      <c r="AI19" s="120">
        <v>3</v>
      </c>
      <c r="AJ19" s="123">
        <v>7.6923076923076925</v>
      </c>
      <c r="AK19" s="120">
        <v>0</v>
      </c>
      <c r="AL19" s="123">
        <v>0</v>
      </c>
      <c r="AM19" s="120">
        <v>36</v>
      </c>
      <c r="AN19" s="123">
        <v>92.3076923076923</v>
      </c>
      <c r="AO19" s="120">
        <v>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2561</v>
      </c>
      <c r="B2" s="84" t="s">
        <v>268</v>
      </c>
      <c r="C2" s="78">
        <f>VLOOKUP(GroupVertices[[#This Row],[Vertex]],Vertices[],MATCH("ID",Vertices[[#Headers],[Vertex]:[Vertex Content Word Count]],0),FALSE)</f>
        <v>11</v>
      </c>
    </row>
    <row r="3" spans="1:3" ht="15">
      <c r="A3" s="78" t="s">
        <v>2561</v>
      </c>
      <c r="B3" s="84" t="s">
        <v>293</v>
      </c>
      <c r="C3" s="78">
        <f>VLOOKUP(GroupVertices[[#This Row],[Vertex]],Vertices[],MATCH("ID",Vertices[[#Headers],[Vertex]:[Vertex Content Word Count]],0),FALSE)</f>
        <v>138</v>
      </c>
    </row>
    <row r="4" spans="1:3" ht="15">
      <c r="A4" s="78" t="s">
        <v>2561</v>
      </c>
      <c r="B4" s="84" t="s">
        <v>292</v>
      </c>
      <c r="C4" s="78">
        <f>VLOOKUP(GroupVertices[[#This Row],[Vertex]],Vertices[],MATCH("ID",Vertices[[#Headers],[Vertex]:[Vertex Content Word Count]],0),FALSE)</f>
        <v>137</v>
      </c>
    </row>
    <row r="5" spans="1:3" ht="15">
      <c r="A5" s="78" t="s">
        <v>2561</v>
      </c>
      <c r="B5" s="84" t="s">
        <v>291</v>
      </c>
      <c r="C5" s="78">
        <f>VLOOKUP(GroupVertices[[#This Row],[Vertex]],Vertices[],MATCH("ID",Vertices[[#Headers],[Vertex]:[Vertex Content Word Count]],0),FALSE)</f>
        <v>136</v>
      </c>
    </row>
    <row r="6" spans="1:3" ht="15">
      <c r="A6" s="78" t="s">
        <v>2561</v>
      </c>
      <c r="B6" s="84" t="s">
        <v>290</v>
      </c>
      <c r="C6" s="78">
        <f>VLOOKUP(GroupVertices[[#This Row],[Vertex]],Vertices[],MATCH("ID",Vertices[[#Headers],[Vertex]:[Vertex Content Word Count]],0),FALSE)</f>
        <v>135</v>
      </c>
    </row>
    <row r="7" spans="1:3" ht="15">
      <c r="A7" s="78" t="s">
        <v>2561</v>
      </c>
      <c r="B7" s="84" t="s">
        <v>348</v>
      </c>
      <c r="C7" s="78">
        <f>VLOOKUP(GroupVertices[[#This Row],[Vertex]],Vertices[],MATCH("ID",Vertices[[#Headers],[Vertex]:[Vertex Content Word Count]],0),FALSE)</f>
        <v>134</v>
      </c>
    </row>
    <row r="8" spans="1:3" ht="15">
      <c r="A8" s="78" t="s">
        <v>2561</v>
      </c>
      <c r="B8" s="84" t="s">
        <v>289</v>
      </c>
      <c r="C8" s="78">
        <f>VLOOKUP(GroupVertices[[#This Row],[Vertex]],Vertices[],MATCH("ID",Vertices[[#Headers],[Vertex]:[Vertex Content Word Count]],0),FALSE)</f>
        <v>133</v>
      </c>
    </row>
    <row r="9" spans="1:3" ht="15">
      <c r="A9" s="78" t="s">
        <v>2561</v>
      </c>
      <c r="B9" s="84" t="s">
        <v>287</v>
      </c>
      <c r="C9" s="78">
        <f>VLOOKUP(GroupVertices[[#This Row],[Vertex]],Vertices[],MATCH("ID",Vertices[[#Headers],[Vertex]:[Vertex Content Word Count]],0),FALSE)</f>
        <v>132</v>
      </c>
    </row>
    <row r="10" spans="1:3" ht="15">
      <c r="A10" s="78" t="s">
        <v>2561</v>
      </c>
      <c r="B10" s="84" t="s">
        <v>347</v>
      </c>
      <c r="C10" s="78">
        <f>VLOOKUP(GroupVertices[[#This Row],[Vertex]],Vertices[],MATCH("ID",Vertices[[#Headers],[Vertex]:[Vertex Content Word Count]],0),FALSE)</f>
        <v>131</v>
      </c>
    </row>
    <row r="11" spans="1:3" ht="15">
      <c r="A11" s="78" t="s">
        <v>2561</v>
      </c>
      <c r="B11" s="84" t="s">
        <v>346</v>
      </c>
      <c r="C11" s="78">
        <f>VLOOKUP(GroupVertices[[#This Row],[Vertex]],Vertices[],MATCH("ID",Vertices[[#Headers],[Vertex]:[Vertex Content Word Count]],0),FALSE)</f>
        <v>130</v>
      </c>
    </row>
    <row r="12" spans="1:3" ht="15">
      <c r="A12" s="78" t="s">
        <v>2561</v>
      </c>
      <c r="B12" s="84" t="s">
        <v>284</v>
      </c>
      <c r="C12" s="78">
        <f>VLOOKUP(GroupVertices[[#This Row],[Vertex]],Vertices[],MATCH("ID",Vertices[[#Headers],[Vertex]:[Vertex Content Word Count]],0),FALSE)</f>
        <v>129</v>
      </c>
    </row>
    <row r="13" spans="1:3" ht="15">
      <c r="A13" s="78" t="s">
        <v>2561</v>
      </c>
      <c r="B13" s="84" t="s">
        <v>345</v>
      </c>
      <c r="C13" s="78">
        <f>VLOOKUP(GroupVertices[[#This Row],[Vertex]],Vertices[],MATCH("ID",Vertices[[#Headers],[Vertex]:[Vertex Content Word Count]],0),FALSE)</f>
        <v>128</v>
      </c>
    </row>
    <row r="14" spans="1:3" ht="15">
      <c r="A14" s="78" t="s">
        <v>2561</v>
      </c>
      <c r="B14" s="84" t="s">
        <v>344</v>
      </c>
      <c r="C14" s="78">
        <f>VLOOKUP(GroupVertices[[#This Row],[Vertex]],Vertices[],MATCH("ID",Vertices[[#Headers],[Vertex]:[Vertex Content Word Count]],0),FALSE)</f>
        <v>127</v>
      </c>
    </row>
    <row r="15" spans="1:3" ht="15">
      <c r="A15" s="78" t="s">
        <v>2561</v>
      </c>
      <c r="B15" s="84" t="s">
        <v>285</v>
      </c>
      <c r="C15" s="78">
        <f>VLOOKUP(GroupVertices[[#This Row],[Vertex]],Vertices[],MATCH("ID",Vertices[[#Headers],[Vertex]:[Vertex Content Word Count]],0),FALSE)</f>
        <v>126</v>
      </c>
    </row>
    <row r="16" spans="1:3" ht="15">
      <c r="A16" s="78" t="s">
        <v>2561</v>
      </c>
      <c r="B16" s="84" t="s">
        <v>283</v>
      </c>
      <c r="C16" s="78">
        <f>VLOOKUP(GroupVertices[[#This Row],[Vertex]],Vertices[],MATCH("ID",Vertices[[#Headers],[Vertex]:[Vertex Content Word Count]],0),FALSE)</f>
        <v>113</v>
      </c>
    </row>
    <row r="17" spans="1:3" ht="15">
      <c r="A17" s="78" t="s">
        <v>2561</v>
      </c>
      <c r="B17" s="84" t="s">
        <v>343</v>
      </c>
      <c r="C17" s="78">
        <f>VLOOKUP(GroupVertices[[#This Row],[Vertex]],Vertices[],MATCH("ID",Vertices[[#Headers],[Vertex]:[Vertex Content Word Count]],0),FALSE)</f>
        <v>125</v>
      </c>
    </row>
    <row r="18" spans="1:3" ht="15">
      <c r="A18" s="78" t="s">
        <v>2561</v>
      </c>
      <c r="B18" s="84" t="s">
        <v>342</v>
      </c>
      <c r="C18" s="78">
        <f>VLOOKUP(GroupVertices[[#This Row],[Vertex]],Vertices[],MATCH("ID",Vertices[[#Headers],[Vertex]:[Vertex Content Word Count]],0),FALSE)</f>
        <v>124</v>
      </c>
    </row>
    <row r="19" spans="1:3" ht="15">
      <c r="A19" s="78" t="s">
        <v>2561</v>
      </c>
      <c r="B19" s="84" t="s">
        <v>281</v>
      </c>
      <c r="C19" s="78">
        <f>VLOOKUP(GroupVertices[[#This Row],[Vertex]],Vertices[],MATCH("ID",Vertices[[#Headers],[Vertex]:[Vertex Content Word Count]],0),FALSE)</f>
        <v>123</v>
      </c>
    </row>
    <row r="20" spans="1:3" ht="15">
      <c r="A20" s="78" t="s">
        <v>2561</v>
      </c>
      <c r="B20" s="84" t="s">
        <v>341</v>
      </c>
      <c r="C20" s="78">
        <f>VLOOKUP(GroupVertices[[#This Row],[Vertex]],Vertices[],MATCH("ID",Vertices[[#Headers],[Vertex]:[Vertex Content Word Count]],0),FALSE)</f>
        <v>122</v>
      </c>
    </row>
    <row r="21" spans="1:3" ht="15">
      <c r="A21" s="78" t="s">
        <v>2561</v>
      </c>
      <c r="B21" s="84" t="s">
        <v>280</v>
      </c>
      <c r="C21" s="78">
        <f>VLOOKUP(GroupVertices[[#This Row],[Vertex]],Vertices[],MATCH("ID",Vertices[[#Headers],[Vertex]:[Vertex Content Word Count]],0),FALSE)</f>
        <v>121</v>
      </c>
    </row>
    <row r="22" spans="1:3" ht="15">
      <c r="A22" s="78" t="s">
        <v>2561</v>
      </c>
      <c r="B22" s="84" t="s">
        <v>279</v>
      </c>
      <c r="C22" s="78">
        <f>VLOOKUP(GroupVertices[[#This Row],[Vertex]],Vertices[],MATCH("ID",Vertices[[#Headers],[Vertex]:[Vertex Content Word Count]],0),FALSE)</f>
        <v>120</v>
      </c>
    </row>
    <row r="23" spans="1:3" ht="15">
      <c r="A23" s="78" t="s">
        <v>2561</v>
      </c>
      <c r="B23" s="84" t="s">
        <v>340</v>
      </c>
      <c r="C23" s="78">
        <f>VLOOKUP(GroupVertices[[#This Row],[Vertex]],Vertices[],MATCH("ID",Vertices[[#Headers],[Vertex]:[Vertex Content Word Count]],0),FALSE)</f>
        <v>119</v>
      </c>
    </row>
    <row r="24" spans="1:3" ht="15">
      <c r="A24" s="78" t="s">
        <v>2561</v>
      </c>
      <c r="B24" s="84" t="s">
        <v>339</v>
      </c>
      <c r="C24" s="78">
        <f>VLOOKUP(GroupVertices[[#This Row],[Vertex]],Vertices[],MATCH("ID",Vertices[[#Headers],[Vertex]:[Vertex Content Word Count]],0),FALSE)</f>
        <v>118</v>
      </c>
    </row>
    <row r="25" spans="1:3" ht="15">
      <c r="A25" s="78" t="s">
        <v>2561</v>
      </c>
      <c r="B25" s="84" t="s">
        <v>338</v>
      </c>
      <c r="C25" s="78">
        <f>VLOOKUP(GroupVertices[[#This Row],[Vertex]],Vertices[],MATCH("ID",Vertices[[#Headers],[Vertex]:[Vertex Content Word Count]],0),FALSE)</f>
        <v>117</v>
      </c>
    </row>
    <row r="26" spans="1:3" ht="15">
      <c r="A26" s="78" t="s">
        <v>2561</v>
      </c>
      <c r="B26" s="84" t="s">
        <v>337</v>
      </c>
      <c r="C26" s="78">
        <f>VLOOKUP(GroupVertices[[#This Row],[Vertex]],Vertices[],MATCH("ID",Vertices[[#Headers],[Vertex]:[Vertex Content Word Count]],0),FALSE)</f>
        <v>116</v>
      </c>
    </row>
    <row r="27" spans="1:3" ht="15">
      <c r="A27" s="78" t="s">
        <v>2561</v>
      </c>
      <c r="B27" s="84" t="s">
        <v>336</v>
      </c>
      <c r="C27" s="78">
        <f>VLOOKUP(GroupVertices[[#This Row],[Vertex]],Vertices[],MATCH("ID",Vertices[[#Headers],[Vertex]:[Vertex Content Word Count]],0),FALSE)</f>
        <v>115</v>
      </c>
    </row>
    <row r="28" spans="1:3" ht="15">
      <c r="A28" s="78" t="s">
        <v>2561</v>
      </c>
      <c r="B28" s="84" t="s">
        <v>288</v>
      </c>
      <c r="C28" s="78">
        <f>VLOOKUP(GroupVertices[[#This Row],[Vertex]],Vertices[],MATCH("ID",Vertices[[#Headers],[Vertex]:[Vertex Content Word Count]],0),FALSE)</f>
        <v>114</v>
      </c>
    </row>
    <row r="29" spans="1:3" ht="15">
      <c r="A29" s="78" t="s">
        <v>2561</v>
      </c>
      <c r="B29" s="84" t="s">
        <v>276</v>
      </c>
      <c r="C29" s="78">
        <f>VLOOKUP(GroupVertices[[#This Row],[Vertex]],Vertices[],MATCH("ID",Vertices[[#Headers],[Vertex]:[Vertex Content Word Count]],0),FALSE)</f>
        <v>108</v>
      </c>
    </row>
    <row r="30" spans="1:3" ht="15">
      <c r="A30" s="78" t="s">
        <v>2561</v>
      </c>
      <c r="B30" s="84" t="s">
        <v>278</v>
      </c>
      <c r="C30" s="78">
        <f>VLOOKUP(GroupVertices[[#This Row],[Vertex]],Vertices[],MATCH("ID",Vertices[[#Headers],[Vertex]:[Vertex Content Word Count]],0),FALSE)</f>
        <v>112</v>
      </c>
    </row>
    <row r="31" spans="1:3" ht="15">
      <c r="A31" s="78" t="s">
        <v>2561</v>
      </c>
      <c r="B31" s="84" t="s">
        <v>335</v>
      </c>
      <c r="C31" s="78">
        <f>VLOOKUP(GroupVertices[[#This Row],[Vertex]],Vertices[],MATCH("ID",Vertices[[#Headers],[Vertex]:[Vertex Content Word Count]],0),FALSE)</f>
        <v>111</v>
      </c>
    </row>
    <row r="32" spans="1:3" ht="15">
      <c r="A32" s="78" t="s">
        <v>2561</v>
      </c>
      <c r="B32" s="84" t="s">
        <v>277</v>
      </c>
      <c r="C32" s="78">
        <f>VLOOKUP(GroupVertices[[#This Row],[Vertex]],Vertices[],MATCH("ID",Vertices[[#Headers],[Vertex]:[Vertex Content Word Count]],0),FALSE)</f>
        <v>110</v>
      </c>
    </row>
    <row r="33" spans="1:3" ht="15">
      <c r="A33" s="78" t="s">
        <v>2561</v>
      </c>
      <c r="B33" s="84" t="s">
        <v>334</v>
      </c>
      <c r="C33" s="78">
        <f>VLOOKUP(GroupVertices[[#This Row],[Vertex]],Vertices[],MATCH("ID",Vertices[[#Headers],[Vertex]:[Vertex Content Word Count]],0),FALSE)</f>
        <v>109</v>
      </c>
    </row>
    <row r="34" spans="1:3" ht="15">
      <c r="A34" s="78" t="s">
        <v>2561</v>
      </c>
      <c r="B34" s="84" t="s">
        <v>275</v>
      </c>
      <c r="C34" s="78">
        <f>VLOOKUP(GroupVertices[[#This Row],[Vertex]],Vertices[],MATCH("ID",Vertices[[#Headers],[Vertex]:[Vertex Content Word Count]],0),FALSE)</f>
        <v>107</v>
      </c>
    </row>
    <row r="35" spans="1:3" ht="15">
      <c r="A35" s="78" t="s">
        <v>2561</v>
      </c>
      <c r="B35" s="84" t="s">
        <v>274</v>
      </c>
      <c r="C35" s="78">
        <f>VLOOKUP(GroupVertices[[#This Row],[Vertex]],Vertices[],MATCH("ID",Vertices[[#Headers],[Vertex]:[Vertex Content Word Count]],0),FALSE)</f>
        <v>106</v>
      </c>
    </row>
    <row r="36" spans="1:3" ht="15">
      <c r="A36" s="78" t="s">
        <v>2561</v>
      </c>
      <c r="B36" s="84" t="s">
        <v>273</v>
      </c>
      <c r="C36" s="78">
        <f>VLOOKUP(GroupVertices[[#This Row],[Vertex]],Vertices[],MATCH("ID",Vertices[[#Headers],[Vertex]:[Vertex Content Word Count]],0),FALSE)</f>
        <v>105</v>
      </c>
    </row>
    <row r="37" spans="1:3" ht="15">
      <c r="A37" s="78" t="s">
        <v>2561</v>
      </c>
      <c r="B37" s="84" t="s">
        <v>333</v>
      </c>
      <c r="C37" s="78">
        <f>VLOOKUP(GroupVertices[[#This Row],[Vertex]],Vertices[],MATCH("ID",Vertices[[#Headers],[Vertex]:[Vertex Content Word Count]],0),FALSE)</f>
        <v>104</v>
      </c>
    </row>
    <row r="38" spans="1:3" ht="15">
      <c r="A38" s="78" t="s">
        <v>2561</v>
      </c>
      <c r="B38" s="84" t="s">
        <v>332</v>
      </c>
      <c r="C38" s="78">
        <f>VLOOKUP(GroupVertices[[#This Row],[Vertex]],Vertices[],MATCH("ID",Vertices[[#Headers],[Vertex]:[Vertex Content Word Count]],0),FALSE)</f>
        <v>103</v>
      </c>
    </row>
    <row r="39" spans="1:3" ht="15">
      <c r="A39" s="78" t="s">
        <v>2561</v>
      </c>
      <c r="B39" s="84" t="s">
        <v>272</v>
      </c>
      <c r="C39" s="78">
        <f>VLOOKUP(GroupVertices[[#This Row],[Vertex]],Vertices[],MATCH("ID",Vertices[[#Headers],[Vertex]:[Vertex Content Word Count]],0),FALSE)</f>
        <v>102</v>
      </c>
    </row>
    <row r="40" spans="1:3" ht="15">
      <c r="A40" s="78" t="s">
        <v>2561</v>
      </c>
      <c r="B40" s="84" t="s">
        <v>331</v>
      </c>
      <c r="C40" s="78">
        <f>VLOOKUP(GroupVertices[[#This Row],[Vertex]],Vertices[],MATCH("ID",Vertices[[#Headers],[Vertex]:[Vertex Content Word Count]],0),FALSE)</f>
        <v>101</v>
      </c>
    </row>
    <row r="41" spans="1:3" ht="15">
      <c r="A41" s="78" t="s">
        <v>2561</v>
      </c>
      <c r="B41" s="84" t="s">
        <v>330</v>
      </c>
      <c r="C41" s="78">
        <f>VLOOKUP(GroupVertices[[#This Row],[Vertex]],Vertices[],MATCH("ID",Vertices[[#Headers],[Vertex]:[Vertex Content Word Count]],0),FALSE)</f>
        <v>100</v>
      </c>
    </row>
    <row r="42" spans="1:3" ht="15">
      <c r="A42" s="78" t="s">
        <v>2561</v>
      </c>
      <c r="B42" s="84" t="s">
        <v>329</v>
      </c>
      <c r="C42" s="78">
        <f>VLOOKUP(GroupVertices[[#This Row],[Vertex]],Vertices[],MATCH("ID",Vertices[[#Headers],[Vertex]:[Vertex Content Word Count]],0),FALSE)</f>
        <v>99</v>
      </c>
    </row>
    <row r="43" spans="1:3" ht="15">
      <c r="A43" s="78" t="s">
        <v>2561</v>
      </c>
      <c r="B43" s="84" t="s">
        <v>328</v>
      </c>
      <c r="C43" s="78">
        <f>VLOOKUP(GroupVertices[[#This Row],[Vertex]],Vertices[],MATCH("ID",Vertices[[#Headers],[Vertex]:[Vertex Content Word Count]],0),FALSE)</f>
        <v>98</v>
      </c>
    </row>
    <row r="44" spans="1:3" ht="15">
      <c r="A44" s="78" t="s">
        <v>2561</v>
      </c>
      <c r="B44" s="84" t="s">
        <v>271</v>
      </c>
      <c r="C44" s="78">
        <f>VLOOKUP(GroupVertices[[#This Row],[Vertex]],Vertices[],MATCH("ID",Vertices[[#Headers],[Vertex]:[Vertex Content Word Count]],0),FALSE)</f>
        <v>97</v>
      </c>
    </row>
    <row r="45" spans="1:3" ht="15">
      <c r="A45" s="78" t="s">
        <v>2561</v>
      </c>
      <c r="B45" s="84" t="s">
        <v>327</v>
      </c>
      <c r="C45" s="78">
        <f>VLOOKUP(GroupVertices[[#This Row],[Vertex]],Vertices[],MATCH("ID",Vertices[[#Headers],[Vertex]:[Vertex Content Word Count]],0),FALSE)</f>
        <v>96</v>
      </c>
    </row>
    <row r="46" spans="1:3" ht="15">
      <c r="A46" s="78" t="s">
        <v>2561</v>
      </c>
      <c r="B46" s="84" t="s">
        <v>270</v>
      </c>
      <c r="C46" s="78">
        <f>VLOOKUP(GroupVertices[[#This Row],[Vertex]],Vertices[],MATCH("ID",Vertices[[#Headers],[Vertex]:[Vertex Content Word Count]],0),FALSE)</f>
        <v>95</v>
      </c>
    </row>
    <row r="47" spans="1:3" ht="15">
      <c r="A47" s="78" t="s">
        <v>2561</v>
      </c>
      <c r="B47" s="84" t="s">
        <v>269</v>
      </c>
      <c r="C47" s="78">
        <f>VLOOKUP(GroupVertices[[#This Row],[Vertex]],Vertices[],MATCH("ID",Vertices[[#Headers],[Vertex]:[Vertex Content Word Count]],0),FALSE)</f>
        <v>94</v>
      </c>
    </row>
    <row r="48" spans="1:3" ht="15">
      <c r="A48" s="78" t="s">
        <v>2561</v>
      </c>
      <c r="B48" s="84" t="s">
        <v>326</v>
      </c>
      <c r="C48" s="78">
        <f>VLOOKUP(GroupVertices[[#This Row],[Vertex]],Vertices[],MATCH("ID",Vertices[[#Headers],[Vertex]:[Vertex Content Word Count]],0),FALSE)</f>
        <v>93</v>
      </c>
    </row>
    <row r="49" spans="1:3" ht="15">
      <c r="A49" s="78" t="s">
        <v>2561</v>
      </c>
      <c r="B49" s="84" t="s">
        <v>286</v>
      </c>
      <c r="C49" s="78">
        <f>VLOOKUP(GroupVertices[[#This Row],[Vertex]],Vertices[],MATCH("ID",Vertices[[#Headers],[Vertex]:[Vertex Content Word Count]],0),FALSE)</f>
        <v>74</v>
      </c>
    </row>
    <row r="50" spans="1:3" ht="15">
      <c r="A50" s="78" t="s">
        <v>2561</v>
      </c>
      <c r="B50" s="84" t="s">
        <v>253</v>
      </c>
      <c r="C50" s="78">
        <f>VLOOKUP(GroupVertices[[#This Row],[Vertex]],Vertices[],MATCH("ID",Vertices[[#Headers],[Vertex]:[Vertex Content Word Count]],0),FALSE)</f>
        <v>73</v>
      </c>
    </row>
    <row r="51" spans="1:3" ht="15">
      <c r="A51" s="78" t="s">
        <v>2561</v>
      </c>
      <c r="B51" s="84" t="s">
        <v>301</v>
      </c>
      <c r="C51" s="78">
        <f>VLOOKUP(GroupVertices[[#This Row],[Vertex]],Vertices[],MATCH("ID",Vertices[[#Headers],[Vertex]:[Vertex Content Word Count]],0),FALSE)</f>
        <v>14</v>
      </c>
    </row>
    <row r="52" spans="1:3" ht="15">
      <c r="A52" s="78" t="s">
        <v>2561</v>
      </c>
      <c r="B52" s="84" t="s">
        <v>216</v>
      </c>
      <c r="C52" s="78">
        <f>VLOOKUP(GroupVertices[[#This Row],[Vertex]],Vertices[],MATCH("ID",Vertices[[#Headers],[Vertex]:[Vertex Content Word Count]],0),FALSE)</f>
        <v>13</v>
      </c>
    </row>
    <row r="53" spans="1:3" ht="15">
      <c r="A53" s="78" t="s">
        <v>2562</v>
      </c>
      <c r="B53" s="84" t="s">
        <v>260</v>
      </c>
      <c r="C53" s="78">
        <f>VLOOKUP(GroupVertices[[#This Row],[Vertex]],Vertices[],MATCH("ID",Vertices[[#Headers],[Vertex]:[Vertex Content Word Count]],0),FALSE)</f>
        <v>83</v>
      </c>
    </row>
    <row r="54" spans="1:3" ht="15">
      <c r="A54" s="78" t="s">
        <v>2562</v>
      </c>
      <c r="B54" s="84" t="s">
        <v>316</v>
      </c>
      <c r="C54" s="78">
        <f>VLOOKUP(GroupVertices[[#This Row],[Vertex]],Vertices[],MATCH("ID",Vertices[[#Headers],[Vertex]:[Vertex Content Word Count]],0),FALSE)</f>
        <v>64</v>
      </c>
    </row>
    <row r="55" spans="1:3" ht="15">
      <c r="A55" s="78" t="s">
        <v>2562</v>
      </c>
      <c r="B55" s="84" t="s">
        <v>239</v>
      </c>
      <c r="C55" s="78">
        <f>VLOOKUP(GroupVertices[[#This Row],[Vertex]],Vertices[],MATCH("ID",Vertices[[#Headers],[Vertex]:[Vertex Content Word Count]],0),FALSE)</f>
        <v>44</v>
      </c>
    </row>
    <row r="56" spans="1:3" ht="15">
      <c r="A56" s="78" t="s">
        <v>2562</v>
      </c>
      <c r="B56" s="84" t="s">
        <v>294</v>
      </c>
      <c r="C56" s="78">
        <f>VLOOKUP(GroupVertices[[#This Row],[Vertex]],Vertices[],MATCH("ID",Vertices[[#Headers],[Vertex]:[Vertex Content Word Count]],0),FALSE)</f>
        <v>63</v>
      </c>
    </row>
    <row r="57" spans="1:3" ht="15">
      <c r="A57" s="78" t="s">
        <v>2562</v>
      </c>
      <c r="B57" s="84" t="s">
        <v>248</v>
      </c>
      <c r="C57" s="78">
        <f>VLOOKUP(GroupVertices[[#This Row],[Vertex]],Vertices[],MATCH("ID",Vertices[[#Headers],[Vertex]:[Vertex Content Word Count]],0),FALSE)</f>
        <v>62</v>
      </c>
    </row>
    <row r="58" spans="1:3" ht="15">
      <c r="A58" s="78" t="s">
        <v>2562</v>
      </c>
      <c r="B58" s="84" t="s">
        <v>311</v>
      </c>
      <c r="C58" s="78">
        <f>VLOOKUP(GroupVertices[[#This Row],[Vertex]],Vertices[],MATCH("ID",Vertices[[#Headers],[Vertex]:[Vertex Content Word Count]],0),FALSE)</f>
        <v>50</v>
      </c>
    </row>
    <row r="59" spans="1:3" ht="15">
      <c r="A59" s="78" t="s">
        <v>2562</v>
      </c>
      <c r="B59" s="84" t="s">
        <v>246</v>
      </c>
      <c r="C59" s="78">
        <f>VLOOKUP(GroupVertices[[#This Row],[Vertex]],Vertices[],MATCH("ID",Vertices[[#Headers],[Vertex]:[Vertex Content Word Count]],0),FALSE)</f>
        <v>56</v>
      </c>
    </row>
    <row r="60" spans="1:3" ht="15">
      <c r="A60" s="78" t="s">
        <v>2562</v>
      </c>
      <c r="B60" s="84" t="s">
        <v>245</v>
      </c>
      <c r="C60" s="78">
        <f>VLOOKUP(GroupVertices[[#This Row],[Vertex]],Vertices[],MATCH("ID",Vertices[[#Headers],[Vertex]:[Vertex Content Word Count]],0),FALSE)</f>
        <v>55</v>
      </c>
    </row>
    <row r="61" spans="1:3" ht="15">
      <c r="A61" s="78" t="s">
        <v>2562</v>
      </c>
      <c r="B61" s="84" t="s">
        <v>244</v>
      </c>
      <c r="C61" s="78">
        <f>VLOOKUP(GroupVertices[[#This Row],[Vertex]],Vertices[],MATCH("ID",Vertices[[#Headers],[Vertex]:[Vertex Content Word Count]],0),FALSE)</f>
        <v>54</v>
      </c>
    </row>
    <row r="62" spans="1:3" ht="15">
      <c r="A62" s="78" t="s">
        <v>2562</v>
      </c>
      <c r="B62" s="84" t="s">
        <v>243</v>
      </c>
      <c r="C62" s="78">
        <f>VLOOKUP(GroupVertices[[#This Row],[Vertex]],Vertices[],MATCH("ID",Vertices[[#Headers],[Vertex]:[Vertex Content Word Count]],0),FALSE)</f>
        <v>53</v>
      </c>
    </row>
    <row r="63" spans="1:3" ht="15">
      <c r="A63" s="78" t="s">
        <v>2562</v>
      </c>
      <c r="B63" s="84" t="s">
        <v>242</v>
      </c>
      <c r="C63" s="78">
        <f>VLOOKUP(GroupVertices[[#This Row],[Vertex]],Vertices[],MATCH("ID",Vertices[[#Headers],[Vertex]:[Vertex Content Word Count]],0),FALSE)</f>
        <v>52</v>
      </c>
    </row>
    <row r="64" spans="1:3" ht="15">
      <c r="A64" s="78" t="s">
        <v>2562</v>
      </c>
      <c r="B64" s="84" t="s">
        <v>241</v>
      </c>
      <c r="C64" s="78">
        <f>VLOOKUP(GroupVertices[[#This Row],[Vertex]],Vertices[],MATCH("ID",Vertices[[#Headers],[Vertex]:[Vertex Content Word Count]],0),FALSE)</f>
        <v>51</v>
      </c>
    </row>
    <row r="65" spans="1:3" ht="15">
      <c r="A65" s="78" t="s">
        <v>2562</v>
      </c>
      <c r="B65" s="84" t="s">
        <v>240</v>
      </c>
      <c r="C65" s="78">
        <f>VLOOKUP(GroupVertices[[#This Row],[Vertex]],Vertices[],MATCH("ID",Vertices[[#Headers],[Vertex]:[Vertex Content Word Count]],0),FALSE)</f>
        <v>49</v>
      </c>
    </row>
    <row r="66" spans="1:3" ht="15">
      <c r="A66" s="78" t="s">
        <v>2562</v>
      </c>
      <c r="B66" s="84" t="s">
        <v>310</v>
      </c>
      <c r="C66" s="78">
        <f>VLOOKUP(GroupVertices[[#This Row],[Vertex]],Vertices[],MATCH("ID",Vertices[[#Headers],[Vertex]:[Vertex Content Word Count]],0),FALSE)</f>
        <v>48</v>
      </c>
    </row>
    <row r="67" spans="1:3" ht="15">
      <c r="A67" s="78" t="s">
        <v>2562</v>
      </c>
      <c r="B67" s="84" t="s">
        <v>309</v>
      </c>
      <c r="C67" s="78">
        <f>VLOOKUP(GroupVertices[[#This Row],[Vertex]],Vertices[],MATCH("ID",Vertices[[#Headers],[Vertex]:[Vertex Content Word Count]],0),FALSE)</f>
        <v>47</v>
      </c>
    </row>
    <row r="68" spans="1:3" ht="15">
      <c r="A68" s="78" t="s">
        <v>2562</v>
      </c>
      <c r="B68" s="84" t="s">
        <v>308</v>
      </c>
      <c r="C68" s="78">
        <f>VLOOKUP(GroupVertices[[#This Row],[Vertex]],Vertices[],MATCH("ID",Vertices[[#Headers],[Vertex]:[Vertex Content Word Count]],0),FALSE)</f>
        <v>46</v>
      </c>
    </row>
    <row r="69" spans="1:3" ht="15">
      <c r="A69" s="78" t="s">
        <v>2562</v>
      </c>
      <c r="B69" s="84" t="s">
        <v>307</v>
      </c>
      <c r="C69" s="78">
        <f>VLOOKUP(GroupVertices[[#This Row],[Vertex]],Vertices[],MATCH("ID",Vertices[[#Headers],[Vertex]:[Vertex Content Word Count]],0),FALSE)</f>
        <v>45</v>
      </c>
    </row>
    <row r="70" spans="1:3" ht="15">
      <c r="A70" s="78" t="s">
        <v>2562</v>
      </c>
      <c r="B70" s="84" t="s">
        <v>300</v>
      </c>
      <c r="C70" s="78">
        <f>VLOOKUP(GroupVertices[[#This Row],[Vertex]],Vertices[],MATCH("ID",Vertices[[#Headers],[Vertex]:[Vertex Content Word Count]],0),FALSE)</f>
        <v>12</v>
      </c>
    </row>
    <row r="71" spans="1:3" ht="15">
      <c r="A71" s="78" t="s">
        <v>2562</v>
      </c>
      <c r="B71" s="84" t="s">
        <v>215</v>
      </c>
      <c r="C71" s="78">
        <f>VLOOKUP(GroupVertices[[#This Row],[Vertex]],Vertices[],MATCH("ID",Vertices[[#Headers],[Vertex]:[Vertex Content Word Count]],0),FALSE)</f>
        <v>9</v>
      </c>
    </row>
    <row r="72" spans="1:3" ht="15">
      <c r="A72" s="78" t="s">
        <v>2562</v>
      </c>
      <c r="B72" s="84" t="s">
        <v>299</v>
      </c>
      <c r="C72" s="78">
        <f>VLOOKUP(GroupVertices[[#This Row],[Vertex]],Vertices[],MATCH("ID",Vertices[[#Headers],[Vertex]:[Vertex Content Word Count]],0),FALSE)</f>
        <v>10</v>
      </c>
    </row>
    <row r="73" spans="1:3" ht="15">
      <c r="A73" s="78" t="s">
        <v>2563</v>
      </c>
      <c r="B73" s="84" t="s">
        <v>236</v>
      </c>
      <c r="C73" s="78">
        <f>VLOOKUP(GroupVertices[[#This Row],[Vertex]],Vertices[],MATCH("ID",Vertices[[#Headers],[Vertex]:[Vertex Content Word Count]],0),FALSE)</f>
        <v>41</v>
      </c>
    </row>
    <row r="74" spans="1:3" ht="15">
      <c r="A74" s="78" t="s">
        <v>2563</v>
      </c>
      <c r="B74" s="84" t="s">
        <v>282</v>
      </c>
      <c r="C74" s="78">
        <f>VLOOKUP(GroupVertices[[#This Row],[Vertex]],Vertices[],MATCH("ID",Vertices[[#Headers],[Vertex]:[Vertex Content Word Count]],0),FALSE)</f>
        <v>27</v>
      </c>
    </row>
    <row r="75" spans="1:3" ht="15">
      <c r="A75" s="78" t="s">
        <v>2563</v>
      </c>
      <c r="B75" s="84" t="s">
        <v>235</v>
      </c>
      <c r="C75" s="78">
        <f>VLOOKUP(GroupVertices[[#This Row],[Vertex]],Vertices[],MATCH("ID",Vertices[[#Headers],[Vertex]:[Vertex Content Word Count]],0),FALSE)</f>
        <v>40</v>
      </c>
    </row>
    <row r="76" spans="1:3" ht="15">
      <c r="A76" s="78" t="s">
        <v>2563</v>
      </c>
      <c r="B76" s="84" t="s">
        <v>234</v>
      </c>
      <c r="C76" s="78">
        <f>VLOOKUP(GroupVertices[[#This Row],[Vertex]],Vertices[],MATCH("ID",Vertices[[#Headers],[Vertex]:[Vertex Content Word Count]],0),FALSE)</f>
        <v>39</v>
      </c>
    </row>
    <row r="77" spans="1:3" ht="15">
      <c r="A77" s="78" t="s">
        <v>2563</v>
      </c>
      <c r="B77" s="84" t="s">
        <v>233</v>
      </c>
      <c r="C77" s="78">
        <f>VLOOKUP(GroupVertices[[#This Row],[Vertex]],Vertices[],MATCH("ID",Vertices[[#Headers],[Vertex]:[Vertex Content Word Count]],0),FALSE)</f>
        <v>38</v>
      </c>
    </row>
    <row r="78" spans="1:3" ht="15">
      <c r="A78" s="78" t="s">
        <v>2563</v>
      </c>
      <c r="B78" s="84" t="s">
        <v>231</v>
      </c>
      <c r="C78" s="78">
        <f>VLOOKUP(GroupVertices[[#This Row],[Vertex]],Vertices[],MATCH("ID",Vertices[[#Headers],[Vertex]:[Vertex Content Word Count]],0),FALSE)</f>
        <v>37</v>
      </c>
    </row>
    <row r="79" spans="1:3" ht="15">
      <c r="A79" s="78" t="s">
        <v>2563</v>
      </c>
      <c r="B79" s="84" t="s">
        <v>230</v>
      </c>
      <c r="C79" s="78">
        <f>VLOOKUP(GroupVertices[[#This Row],[Vertex]],Vertices[],MATCH("ID",Vertices[[#Headers],[Vertex]:[Vertex Content Word Count]],0),FALSE)</f>
        <v>36</v>
      </c>
    </row>
    <row r="80" spans="1:3" ht="15">
      <c r="A80" s="78" t="s">
        <v>2563</v>
      </c>
      <c r="B80" s="84" t="s">
        <v>229</v>
      </c>
      <c r="C80" s="78">
        <f>VLOOKUP(GroupVertices[[#This Row],[Vertex]],Vertices[],MATCH("ID",Vertices[[#Headers],[Vertex]:[Vertex Content Word Count]],0),FALSE)</f>
        <v>35</v>
      </c>
    </row>
    <row r="81" spans="1:3" ht="15">
      <c r="A81" s="78" t="s">
        <v>2563</v>
      </c>
      <c r="B81" s="84" t="s">
        <v>228</v>
      </c>
      <c r="C81" s="78">
        <f>VLOOKUP(GroupVertices[[#This Row],[Vertex]],Vertices[],MATCH("ID",Vertices[[#Headers],[Vertex]:[Vertex Content Word Count]],0),FALSE)</f>
        <v>34</v>
      </c>
    </row>
    <row r="82" spans="1:3" ht="15">
      <c r="A82" s="78" t="s">
        <v>2563</v>
      </c>
      <c r="B82" s="84" t="s">
        <v>227</v>
      </c>
      <c r="C82" s="78">
        <f>VLOOKUP(GroupVertices[[#This Row],[Vertex]],Vertices[],MATCH("ID",Vertices[[#Headers],[Vertex]:[Vertex Content Word Count]],0),FALSE)</f>
        <v>33</v>
      </c>
    </row>
    <row r="83" spans="1:3" ht="15">
      <c r="A83" s="78" t="s">
        <v>2563</v>
      </c>
      <c r="B83" s="84" t="s">
        <v>226</v>
      </c>
      <c r="C83" s="78">
        <f>VLOOKUP(GroupVertices[[#This Row],[Vertex]],Vertices[],MATCH("ID",Vertices[[#Headers],[Vertex]:[Vertex Content Word Count]],0),FALSE)</f>
        <v>32</v>
      </c>
    </row>
    <row r="84" spans="1:3" ht="15">
      <c r="A84" s="78" t="s">
        <v>2563</v>
      </c>
      <c r="B84" s="84" t="s">
        <v>225</v>
      </c>
      <c r="C84" s="78">
        <f>VLOOKUP(GroupVertices[[#This Row],[Vertex]],Vertices[],MATCH("ID",Vertices[[#Headers],[Vertex]:[Vertex Content Word Count]],0),FALSE)</f>
        <v>31</v>
      </c>
    </row>
    <row r="85" spans="1:3" ht="15">
      <c r="A85" s="78" t="s">
        <v>2563</v>
      </c>
      <c r="B85" s="84" t="s">
        <v>223</v>
      </c>
      <c r="C85" s="78">
        <f>VLOOKUP(GroupVertices[[#This Row],[Vertex]],Vertices[],MATCH("ID",Vertices[[#Headers],[Vertex]:[Vertex Content Word Count]],0),FALSE)</f>
        <v>28</v>
      </c>
    </row>
    <row r="86" spans="1:3" ht="15">
      <c r="A86" s="78" t="s">
        <v>2563</v>
      </c>
      <c r="B86" s="84" t="s">
        <v>222</v>
      </c>
      <c r="C86" s="78">
        <f>VLOOKUP(GroupVertices[[#This Row],[Vertex]],Vertices[],MATCH("ID",Vertices[[#Headers],[Vertex]:[Vertex Content Word Count]],0),FALSE)</f>
        <v>26</v>
      </c>
    </row>
    <row r="87" spans="1:3" ht="15">
      <c r="A87" s="78" t="s">
        <v>2564</v>
      </c>
      <c r="B87" s="84" t="s">
        <v>296</v>
      </c>
      <c r="C87" s="78">
        <f>VLOOKUP(GroupVertices[[#This Row],[Vertex]],Vertices[],MATCH("ID",Vertices[[#Headers],[Vertex]:[Vertex Content Word Count]],0),FALSE)</f>
        <v>90</v>
      </c>
    </row>
    <row r="88" spans="1:3" ht="15">
      <c r="A88" s="78" t="s">
        <v>2564</v>
      </c>
      <c r="B88" s="84" t="s">
        <v>324</v>
      </c>
      <c r="C88" s="78">
        <f>VLOOKUP(GroupVertices[[#This Row],[Vertex]],Vertices[],MATCH("ID",Vertices[[#Headers],[Vertex]:[Vertex Content Word Count]],0),FALSE)</f>
        <v>89</v>
      </c>
    </row>
    <row r="89" spans="1:3" ht="15">
      <c r="A89" s="78" t="s">
        <v>2564</v>
      </c>
      <c r="B89" s="84" t="s">
        <v>247</v>
      </c>
      <c r="C89" s="78">
        <f>VLOOKUP(GroupVertices[[#This Row],[Vertex]],Vertices[],MATCH("ID",Vertices[[#Headers],[Vertex]:[Vertex Content Word Count]],0),FALSE)</f>
        <v>57</v>
      </c>
    </row>
    <row r="90" spans="1:3" ht="15">
      <c r="A90" s="78" t="s">
        <v>2564</v>
      </c>
      <c r="B90" s="84" t="s">
        <v>266</v>
      </c>
      <c r="C90" s="78">
        <f>VLOOKUP(GroupVertices[[#This Row],[Vertex]],Vertices[],MATCH("ID",Vertices[[#Headers],[Vertex]:[Vertex Content Word Count]],0),FALSE)</f>
        <v>88</v>
      </c>
    </row>
    <row r="91" spans="1:3" ht="15">
      <c r="A91" s="78" t="s">
        <v>2564</v>
      </c>
      <c r="B91" s="84" t="s">
        <v>315</v>
      </c>
      <c r="C91" s="78">
        <f>VLOOKUP(GroupVertices[[#This Row],[Vertex]],Vertices[],MATCH("ID",Vertices[[#Headers],[Vertex]:[Vertex Content Word Count]],0),FALSE)</f>
        <v>61</v>
      </c>
    </row>
    <row r="92" spans="1:3" ht="15">
      <c r="A92" s="78" t="s">
        <v>2564</v>
      </c>
      <c r="B92" s="84" t="s">
        <v>314</v>
      </c>
      <c r="C92" s="78">
        <f>VLOOKUP(GroupVertices[[#This Row],[Vertex]],Vertices[],MATCH("ID",Vertices[[#Headers],[Vertex]:[Vertex Content Word Count]],0),FALSE)</f>
        <v>60</v>
      </c>
    </row>
    <row r="93" spans="1:3" ht="15">
      <c r="A93" s="78" t="s">
        <v>2564</v>
      </c>
      <c r="B93" s="84" t="s">
        <v>313</v>
      </c>
      <c r="C93" s="78">
        <f>VLOOKUP(GroupVertices[[#This Row],[Vertex]],Vertices[],MATCH("ID",Vertices[[#Headers],[Vertex]:[Vertex Content Word Count]],0),FALSE)</f>
        <v>59</v>
      </c>
    </row>
    <row r="94" spans="1:3" ht="15">
      <c r="A94" s="78" t="s">
        <v>2564</v>
      </c>
      <c r="B94" s="84" t="s">
        <v>312</v>
      </c>
      <c r="C94" s="78">
        <f>VLOOKUP(GroupVertices[[#This Row],[Vertex]],Vertices[],MATCH("ID",Vertices[[#Headers],[Vertex]:[Vertex Content Word Count]],0),FALSE)</f>
        <v>58</v>
      </c>
    </row>
    <row r="95" spans="1:3" ht="15">
      <c r="A95" s="78" t="s">
        <v>2564</v>
      </c>
      <c r="B95" s="84" t="s">
        <v>306</v>
      </c>
      <c r="C95" s="78">
        <f>VLOOKUP(GroupVertices[[#This Row],[Vertex]],Vertices[],MATCH("ID",Vertices[[#Headers],[Vertex]:[Vertex Content Word Count]],0),FALSE)</f>
        <v>30</v>
      </c>
    </row>
    <row r="96" spans="1:3" ht="15">
      <c r="A96" s="78" t="s">
        <v>2564</v>
      </c>
      <c r="B96" s="84" t="s">
        <v>224</v>
      </c>
      <c r="C96" s="78">
        <f>VLOOKUP(GroupVertices[[#This Row],[Vertex]],Vertices[],MATCH("ID",Vertices[[#Headers],[Vertex]:[Vertex Content Word Count]],0),FALSE)</f>
        <v>29</v>
      </c>
    </row>
    <row r="97" spans="1:3" ht="15">
      <c r="A97" s="78" t="s">
        <v>2565</v>
      </c>
      <c r="B97" s="84" t="s">
        <v>237</v>
      </c>
      <c r="C97" s="78">
        <f>VLOOKUP(GroupVertices[[#This Row],[Vertex]],Vertices[],MATCH("ID",Vertices[[#Headers],[Vertex]:[Vertex Content Word Count]],0),FALSE)</f>
        <v>42</v>
      </c>
    </row>
    <row r="98" spans="1:3" ht="15">
      <c r="A98" s="78" t="s">
        <v>2565</v>
      </c>
      <c r="B98" s="84" t="s">
        <v>238</v>
      </c>
      <c r="C98" s="78">
        <f>VLOOKUP(GroupVertices[[#This Row],[Vertex]],Vertices[],MATCH("ID",Vertices[[#Headers],[Vertex]:[Vertex Content Word Count]],0),FALSE)</f>
        <v>43</v>
      </c>
    </row>
    <row r="99" spans="1:3" ht="15">
      <c r="A99" s="78" t="s">
        <v>2565</v>
      </c>
      <c r="B99" s="84" t="s">
        <v>249</v>
      </c>
      <c r="C99" s="78">
        <f>VLOOKUP(GroupVertices[[#This Row],[Vertex]],Vertices[],MATCH("ID",Vertices[[#Headers],[Vertex]:[Vertex Content Word Count]],0),FALSE)</f>
        <v>65</v>
      </c>
    </row>
    <row r="100" spans="1:3" ht="15">
      <c r="A100" s="78" t="s">
        <v>2565</v>
      </c>
      <c r="B100" s="84" t="s">
        <v>254</v>
      </c>
      <c r="C100" s="78">
        <f>VLOOKUP(GroupVertices[[#This Row],[Vertex]],Vertices[],MATCH("ID",Vertices[[#Headers],[Vertex]:[Vertex Content Word Count]],0),FALSE)</f>
        <v>75</v>
      </c>
    </row>
    <row r="101" spans="1:3" ht="15">
      <c r="A101" s="78" t="s">
        <v>2565</v>
      </c>
      <c r="B101" s="84" t="s">
        <v>255</v>
      </c>
      <c r="C101" s="78">
        <f>VLOOKUP(GroupVertices[[#This Row],[Vertex]],Vertices[],MATCH("ID",Vertices[[#Headers],[Vertex]:[Vertex Content Word Count]],0),FALSE)</f>
        <v>76</v>
      </c>
    </row>
    <row r="102" spans="1:3" ht="15">
      <c r="A102" s="78" t="s">
        <v>2565</v>
      </c>
      <c r="B102" s="84" t="s">
        <v>257</v>
      </c>
      <c r="C102" s="78">
        <f>VLOOKUP(GroupVertices[[#This Row],[Vertex]],Vertices[],MATCH("ID",Vertices[[#Headers],[Vertex]:[Vertex Content Word Count]],0),FALSE)</f>
        <v>80</v>
      </c>
    </row>
    <row r="103" spans="1:3" ht="15">
      <c r="A103" s="78" t="s">
        <v>2565</v>
      </c>
      <c r="B103" s="84" t="s">
        <v>258</v>
      </c>
      <c r="C103" s="78">
        <f>VLOOKUP(GroupVertices[[#This Row],[Vertex]],Vertices[],MATCH("ID",Vertices[[#Headers],[Vertex]:[Vertex Content Word Count]],0),FALSE)</f>
        <v>81</v>
      </c>
    </row>
    <row r="104" spans="1:3" ht="15">
      <c r="A104" s="78" t="s">
        <v>2565</v>
      </c>
      <c r="B104" s="84" t="s">
        <v>295</v>
      </c>
      <c r="C104" s="78">
        <f>VLOOKUP(GroupVertices[[#This Row],[Vertex]],Vertices[],MATCH("ID",Vertices[[#Headers],[Vertex]:[Vertex Content Word Count]],0),FALSE)</f>
        <v>139</v>
      </c>
    </row>
    <row r="105" spans="1:3" ht="15">
      <c r="A105" s="78" t="s">
        <v>2566</v>
      </c>
      <c r="B105" s="84" t="s">
        <v>259</v>
      </c>
      <c r="C105" s="78">
        <f>VLOOKUP(GroupVertices[[#This Row],[Vertex]],Vertices[],MATCH("ID",Vertices[[#Headers],[Vertex]:[Vertex Content Word Count]],0),FALSE)</f>
        <v>82</v>
      </c>
    </row>
    <row r="106" spans="1:3" ht="15">
      <c r="A106" s="78" t="s">
        <v>2566</v>
      </c>
      <c r="B106" s="84" t="s">
        <v>302</v>
      </c>
      <c r="C106" s="78">
        <f>VLOOKUP(GroupVertices[[#This Row],[Vertex]],Vertices[],MATCH("ID",Vertices[[#Headers],[Vertex]:[Vertex Content Word Count]],0),FALSE)</f>
        <v>16</v>
      </c>
    </row>
    <row r="107" spans="1:3" ht="15">
      <c r="A107" s="78" t="s">
        <v>2566</v>
      </c>
      <c r="B107" s="84" t="s">
        <v>262</v>
      </c>
      <c r="C107" s="78">
        <f>VLOOKUP(GroupVertices[[#This Row],[Vertex]],Vertices[],MATCH("ID",Vertices[[#Headers],[Vertex]:[Vertex Content Word Count]],0),FALSE)</f>
        <v>20</v>
      </c>
    </row>
    <row r="108" spans="1:3" ht="15">
      <c r="A108" s="78" t="s">
        <v>2566</v>
      </c>
      <c r="B108" s="84" t="s">
        <v>219</v>
      </c>
      <c r="C108" s="78">
        <f>VLOOKUP(GroupVertices[[#This Row],[Vertex]],Vertices[],MATCH("ID",Vertices[[#Headers],[Vertex]:[Vertex Content Word Count]],0),FALSE)</f>
        <v>19</v>
      </c>
    </row>
    <row r="109" spans="1:3" ht="15">
      <c r="A109" s="78" t="s">
        <v>2566</v>
      </c>
      <c r="B109" s="84" t="s">
        <v>217</v>
      </c>
      <c r="C109" s="78">
        <f>VLOOKUP(GroupVertices[[#This Row],[Vertex]],Vertices[],MATCH("ID",Vertices[[#Headers],[Vertex]:[Vertex Content Word Count]],0),FALSE)</f>
        <v>15</v>
      </c>
    </row>
    <row r="110" spans="1:3" ht="15">
      <c r="A110" s="78" t="s">
        <v>2567</v>
      </c>
      <c r="B110" s="84" t="s">
        <v>232</v>
      </c>
      <c r="C110" s="78">
        <f>VLOOKUP(GroupVertices[[#This Row],[Vertex]],Vertices[],MATCH("ID",Vertices[[#Headers],[Vertex]:[Vertex Content Word Count]],0),FALSE)</f>
        <v>22</v>
      </c>
    </row>
    <row r="111" spans="1:3" ht="15">
      <c r="A111" s="78" t="s">
        <v>2567</v>
      </c>
      <c r="B111" s="84" t="s">
        <v>221</v>
      </c>
      <c r="C111" s="78">
        <f>VLOOKUP(GroupVertices[[#This Row],[Vertex]],Vertices[],MATCH("ID",Vertices[[#Headers],[Vertex]:[Vertex Content Word Count]],0),FALSE)</f>
        <v>23</v>
      </c>
    </row>
    <row r="112" spans="1:3" ht="15">
      <c r="A112" s="78" t="s">
        <v>2567</v>
      </c>
      <c r="B112" s="84" t="s">
        <v>305</v>
      </c>
      <c r="C112" s="78">
        <f>VLOOKUP(GroupVertices[[#This Row],[Vertex]],Vertices[],MATCH("ID",Vertices[[#Headers],[Vertex]:[Vertex Content Word Count]],0),FALSE)</f>
        <v>25</v>
      </c>
    </row>
    <row r="113" spans="1:3" ht="15">
      <c r="A113" s="78" t="s">
        <v>2567</v>
      </c>
      <c r="B113" s="84" t="s">
        <v>304</v>
      </c>
      <c r="C113" s="78">
        <f>VLOOKUP(GroupVertices[[#This Row],[Vertex]],Vertices[],MATCH("ID",Vertices[[#Headers],[Vertex]:[Vertex Content Word Count]],0),FALSE)</f>
        <v>24</v>
      </c>
    </row>
    <row r="114" spans="1:3" ht="15">
      <c r="A114" s="78" t="s">
        <v>2567</v>
      </c>
      <c r="B114" s="84" t="s">
        <v>220</v>
      </c>
      <c r="C114" s="78">
        <f>VLOOKUP(GroupVertices[[#This Row],[Vertex]],Vertices[],MATCH("ID",Vertices[[#Headers],[Vertex]:[Vertex Content Word Count]],0),FALSE)</f>
        <v>21</v>
      </c>
    </row>
    <row r="115" spans="1:3" ht="15">
      <c r="A115" s="78" t="s">
        <v>2568</v>
      </c>
      <c r="B115" s="84" t="s">
        <v>265</v>
      </c>
      <c r="C115" s="78">
        <f>VLOOKUP(GroupVertices[[#This Row],[Vertex]],Vertices[],MATCH("ID",Vertices[[#Headers],[Vertex]:[Vertex Content Word Count]],0),FALSE)</f>
        <v>8</v>
      </c>
    </row>
    <row r="116" spans="1:3" ht="15">
      <c r="A116" s="78" t="s">
        <v>2568</v>
      </c>
      <c r="B116" s="84" t="s">
        <v>323</v>
      </c>
      <c r="C116" s="78">
        <f>VLOOKUP(GroupVertices[[#This Row],[Vertex]],Vertices[],MATCH("ID",Vertices[[#Headers],[Vertex]:[Vertex Content Word Count]],0),FALSE)</f>
        <v>87</v>
      </c>
    </row>
    <row r="117" spans="1:3" ht="15">
      <c r="A117" s="78" t="s">
        <v>2568</v>
      </c>
      <c r="B117" s="84" t="s">
        <v>214</v>
      </c>
      <c r="C117" s="78">
        <f>VLOOKUP(GroupVertices[[#This Row],[Vertex]],Vertices[],MATCH("ID",Vertices[[#Headers],[Vertex]:[Vertex Content Word Count]],0),FALSE)</f>
        <v>7</v>
      </c>
    </row>
    <row r="118" spans="1:3" ht="15">
      <c r="A118" s="78" t="s">
        <v>2569</v>
      </c>
      <c r="B118" s="84" t="s">
        <v>264</v>
      </c>
      <c r="C118" s="78">
        <f>VLOOKUP(GroupVertices[[#This Row],[Vertex]],Vertices[],MATCH("ID",Vertices[[#Headers],[Vertex]:[Vertex Content Word Count]],0),FALSE)</f>
        <v>86</v>
      </c>
    </row>
    <row r="119" spans="1:3" ht="15">
      <c r="A119" s="78" t="s">
        <v>2569</v>
      </c>
      <c r="B119" s="84" t="s">
        <v>263</v>
      </c>
      <c r="C119" s="78">
        <f>VLOOKUP(GroupVertices[[#This Row],[Vertex]],Vertices[],MATCH("ID",Vertices[[#Headers],[Vertex]:[Vertex Content Word Count]],0),FALSE)</f>
        <v>84</v>
      </c>
    </row>
    <row r="120" spans="1:3" ht="15">
      <c r="A120" s="78" t="s">
        <v>2569</v>
      </c>
      <c r="B120" s="84" t="s">
        <v>322</v>
      </c>
      <c r="C120" s="78">
        <f>VLOOKUP(GroupVertices[[#This Row],[Vertex]],Vertices[],MATCH("ID",Vertices[[#Headers],[Vertex]:[Vertex Content Word Count]],0),FALSE)</f>
        <v>85</v>
      </c>
    </row>
    <row r="121" spans="1:3" ht="15">
      <c r="A121" s="78" t="s">
        <v>2570</v>
      </c>
      <c r="B121" s="84" t="s">
        <v>256</v>
      </c>
      <c r="C121" s="78">
        <f>VLOOKUP(GroupVertices[[#This Row],[Vertex]],Vertices[],MATCH("ID",Vertices[[#Headers],[Vertex]:[Vertex Content Word Count]],0),FALSE)</f>
        <v>77</v>
      </c>
    </row>
    <row r="122" spans="1:3" ht="15">
      <c r="A122" s="78" t="s">
        <v>2570</v>
      </c>
      <c r="B122" s="84" t="s">
        <v>321</v>
      </c>
      <c r="C122" s="78">
        <f>VLOOKUP(GroupVertices[[#This Row],[Vertex]],Vertices[],MATCH("ID",Vertices[[#Headers],[Vertex]:[Vertex Content Word Count]],0),FALSE)</f>
        <v>79</v>
      </c>
    </row>
    <row r="123" spans="1:3" ht="15">
      <c r="A123" s="78" t="s">
        <v>2570</v>
      </c>
      <c r="B123" s="84" t="s">
        <v>320</v>
      </c>
      <c r="C123" s="78">
        <f>VLOOKUP(GroupVertices[[#This Row],[Vertex]],Vertices[],MATCH("ID",Vertices[[#Headers],[Vertex]:[Vertex Content Word Count]],0),FALSE)</f>
        <v>78</v>
      </c>
    </row>
    <row r="124" spans="1:3" ht="15">
      <c r="A124" s="78" t="s">
        <v>2571</v>
      </c>
      <c r="B124" s="84" t="s">
        <v>250</v>
      </c>
      <c r="C124" s="78">
        <f>VLOOKUP(GroupVertices[[#This Row],[Vertex]],Vertices[],MATCH("ID",Vertices[[#Headers],[Vertex]:[Vertex Content Word Count]],0),FALSE)</f>
        <v>66</v>
      </c>
    </row>
    <row r="125" spans="1:3" ht="15">
      <c r="A125" s="78" t="s">
        <v>2571</v>
      </c>
      <c r="B125" s="84" t="s">
        <v>318</v>
      </c>
      <c r="C125" s="78">
        <f>VLOOKUP(GroupVertices[[#This Row],[Vertex]],Vertices[],MATCH("ID",Vertices[[#Headers],[Vertex]:[Vertex Content Word Count]],0),FALSE)</f>
        <v>68</v>
      </c>
    </row>
    <row r="126" spans="1:3" ht="15">
      <c r="A126" s="78" t="s">
        <v>2571</v>
      </c>
      <c r="B126" s="84" t="s">
        <v>317</v>
      </c>
      <c r="C126" s="78">
        <f>VLOOKUP(GroupVertices[[#This Row],[Vertex]],Vertices[],MATCH("ID",Vertices[[#Headers],[Vertex]:[Vertex Content Word Count]],0),FALSE)</f>
        <v>67</v>
      </c>
    </row>
    <row r="127" spans="1:3" ht="15">
      <c r="A127" s="78" t="s">
        <v>2572</v>
      </c>
      <c r="B127" s="84" t="s">
        <v>267</v>
      </c>
      <c r="C127" s="78">
        <f>VLOOKUP(GroupVertices[[#This Row],[Vertex]],Vertices[],MATCH("ID",Vertices[[#Headers],[Vertex]:[Vertex Content Word Count]],0),FALSE)</f>
        <v>91</v>
      </c>
    </row>
    <row r="128" spans="1:3" ht="15">
      <c r="A128" s="78" t="s">
        <v>2572</v>
      </c>
      <c r="B128" s="84" t="s">
        <v>325</v>
      </c>
      <c r="C128" s="78">
        <f>VLOOKUP(GroupVertices[[#This Row],[Vertex]],Vertices[],MATCH("ID",Vertices[[#Headers],[Vertex]:[Vertex Content Word Count]],0),FALSE)</f>
        <v>92</v>
      </c>
    </row>
    <row r="129" spans="1:3" ht="15">
      <c r="A129" s="78" t="s">
        <v>2573</v>
      </c>
      <c r="B129" s="84" t="s">
        <v>261</v>
      </c>
      <c r="C129" s="78">
        <f>VLOOKUP(GroupVertices[[#This Row],[Vertex]],Vertices[],MATCH("ID",Vertices[[#Headers],[Vertex]:[Vertex Content Word Count]],0),FALSE)</f>
        <v>72</v>
      </c>
    </row>
    <row r="130" spans="1:3" ht="15">
      <c r="A130" s="78" t="s">
        <v>2573</v>
      </c>
      <c r="B130" s="84" t="s">
        <v>252</v>
      </c>
      <c r="C130" s="78">
        <f>VLOOKUP(GroupVertices[[#This Row],[Vertex]],Vertices[],MATCH("ID",Vertices[[#Headers],[Vertex]:[Vertex Content Word Count]],0),FALSE)</f>
        <v>71</v>
      </c>
    </row>
    <row r="131" spans="1:3" ht="15">
      <c r="A131" s="78" t="s">
        <v>2574</v>
      </c>
      <c r="B131" s="84" t="s">
        <v>251</v>
      </c>
      <c r="C131" s="78">
        <f>VLOOKUP(GroupVertices[[#This Row],[Vertex]],Vertices[],MATCH("ID",Vertices[[#Headers],[Vertex]:[Vertex Content Word Count]],0),FALSE)</f>
        <v>69</v>
      </c>
    </row>
    <row r="132" spans="1:3" ht="15">
      <c r="A132" s="78" t="s">
        <v>2574</v>
      </c>
      <c r="B132" s="84" t="s">
        <v>319</v>
      </c>
      <c r="C132" s="78">
        <f>VLOOKUP(GroupVertices[[#This Row],[Vertex]],Vertices[],MATCH("ID",Vertices[[#Headers],[Vertex]:[Vertex Content Word Count]],0),FALSE)</f>
        <v>70</v>
      </c>
    </row>
    <row r="133" spans="1:3" ht="15">
      <c r="A133" s="78" t="s">
        <v>2575</v>
      </c>
      <c r="B133" s="84" t="s">
        <v>218</v>
      </c>
      <c r="C133" s="78">
        <f>VLOOKUP(GroupVertices[[#This Row],[Vertex]],Vertices[],MATCH("ID",Vertices[[#Headers],[Vertex]:[Vertex Content Word Count]],0),FALSE)</f>
        <v>17</v>
      </c>
    </row>
    <row r="134" spans="1:3" ht="15">
      <c r="A134" s="78" t="s">
        <v>2575</v>
      </c>
      <c r="B134" s="84" t="s">
        <v>303</v>
      </c>
      <c r="C134" s="78">
        <f>VLOOKUP(GroupVertices[[#This Row],[Vertex]],Vertices[],MATCH("ID",Vertices[[#Headers],[Vertex]:[Vertex Content Word Count]],0),FALSE)</f>
        <v>18</v>
      </c>
    </row>
    <row r="135" spans="1:3" ht="15">
      <c r="A135" s="78" t="s">
        <v>2576</v>
      </c>
      <c r="B135" s="84" t="s">
        <v>213</v>
      </c>
      <c r="C135" s="78">
        <f>VLOOKUP(GroupVertices[[#This Row],[Vertex]],Vertices[],MATCH("ID",Vertices[[#Headers],[Vertex]:[Vertex Content Word Count]],0),FALSE)</f>
        <v>5</v>
      </c>
    </row>
    <row r="136" spans="1:3" ht="15">
      <c r="A136" s="78" t="s">
        <v>2576</v>
      </c>
      <c r="B136" s="84" t="s">
        <v>298</v>
      </c>
      <c r="C136" s="78">
        <f>VLOOKUP(GroupVertices[[#This Row],[Vertex]],Vertices[],MATCH("ID",Vertices[[#Headers],[Vertex]:[Vertex Content Word Count]],0),FALSE)</f>
        <v>6</v>
      </c>
    </row>
    <row r="137" spans="1:3" ht="15">
      <c r="A137" s="78" t="s">
        <v>2577</v>
      </c>
      <c r="B137" s="84" t="s">
        <v>212</v>
      </c>
      <c r="C137" s="78">
        <f>VLOOKUP(GroupVertices[[#This Row],[Vertex]],Vertices[],MATCH("ID",Vertices[[#Headers],[Vertex]:[Vertex Content Word Count]],0),FALSE)</f>
        <v>3</v>
      </c>
    </row>
    <row r="138" spans="1:3" ht="15">
      <c r="A138" s="78" t="s">
        <v>2577</v>
      </c>
      <c r="B138" s="84" t="s">
        <v>297</v>
      </c>
      <c r="C138"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2596</v>
      </c>
      <c r="B2" s="34" t="s">
        <v>2522</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91</v>
      </c>
      <c r="J2" s="37">
        <f>MIN(Vertices[Betweenness Centrality])</f>
        <v>0</v>
      </c>
      <c r="K2" s="38">
        <f>COUNTIF(Vertices[Betweenness Centrality],"&gt;= "&amp;J2)-COUNTIF(Vertices[Betweenness Centrality],"&gt;="&amp;J3)</f>
        <v>123</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56</v>
      </c>
      <c r="P2" s="37">
        <f>MIN(Vertices[PageRank])</f>
        <v>0.430302</v>
      </c>
      <c r="Q2" s="38">
        <f>COUNTIF(Vertices[PageRank],"&gt;= "&amp;P2)-COUNTIF(Vertices[PageRank],"&gt;="&amp;P3)</f>
        <v>103</v>
      </c>
      <c r="R2" s="37">
        <f>MIN(Vertices[Clustering Coefficient])</f>
        <v>0</v>
      </c>
      <c r="S2" s="43">
        <f>COUNTIF(Vertices[Clustering Coefficient],"&gt;= "&amp;R2)-COUNTIF(Vertices[Clustering Coefficient],"&gt;="&amp;R3)</f>
        <v>98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0.7818181818181819</v>
      </c>
      <c r="G3" s="40">
        <f>COUNTIF(Vertices[In-Degree],"&gt;= "&amp;F3)-COUNTIF(Vertices[In-Degree],"&gt;="&amp;F4)</f>
        <v>66</v>
      </c>
      <c r="H3" s="39">
        <f aca="true" t="shared" si="3" ref="H3:H26">H2+($H$57-$H$2)/BinDivisor</f>
        <v>1.0363636363636364</v>
      </c>
      <c r="I3" s="40">
        <f>COUNTIF(Vertices[Out-Degree],"&gt;= "&amp;H3)-COUNTIF(Vertices[Out-Degree],"&gt;="&amp;H4)</f>
        <v>35</v>
      </c>
      <c r="J3" s="39">
        <f aca="true" t="shared" si="4" ref="J3:J26">J2+($J$57-$J$2)/BinDivisor</f>
        <v>205.44242423636365</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0.0017851636363636362</v>
      </c>
      <c r="O3" s="40">
        <f>COUNTIF(Vertices[Eigenvector Centrality],"&gt;= "&amp;N3)-COUNTIF(Vertices[Eigenvector Centrality],"&gt;="&amp;N4)</f>
        <v>3</v>
      </c>
      <c r="P3" s="39">
        <f aca="true" t="shared" si="7" ref="P3:P26">P2+($P$57-$P$2)/BinDivisor</f>
        <v>0.8946165090909091</v>
      </c>
      <c r="Q3" s="40">
        <f>COUNTIF(Vertices[PageRank],"&gt;= "&amp;P3)-COUNTIF(Vertices[PageRank],"&gt;="&amp;P4)</f>
        <v>22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1.5636363636363637</v>
      </c>
      <c r="G4" s="38">
        <f>COUNTIF(Vertices[In-Degree],"&gt;= "&amp;F4)-COUNTIF(Vertices[In-Degree],"&gt;="&amp;F5)</f>
        <v>26</v>
      </c>
      <c r="H4" s="37">
        <f t="shared" si="3"/>
        <v>2.0727272727272728</v>
      </c>
      <c r="I4" s="38">
        <f>COUNTIF(Vertices[Out-Degree],"&gt;= "&amp;H4)-COUNTIF(Vertices[Out-Degree],"&gt;="&amp;H5)</f>
        <v>6</v>
      </c>
      <c r="J4" s="37">
        <f t="shared" si="4"/>
        <v>410.8848484727273</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0.0035703272727272725</v>
      </c>
      <c r="O4" s="38">
        <f>COUNTIF(Vertices[Eigenvector Centrality],"&gt;= "&amp;N4)-COUNTIF(Vertices[Eigenvector Centrality],"&gt;="&amp;N5)</f>
        <v>0</v>
      </c>
      <c r="P4" s="37">
        <f t="shared" si="7"/>
        <v>1.3589310181818182</v>
      </c>
      <c r="Q4" s="38">
        <f>COUNTIF(Vertices[PageRank],"&gt;= "&amp;P4)-COUNTIF(Vertices[PageRank],"&gt;="&amp;P5)</f>
        <v>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2.3454545454545457</v>
      </c>
      <c r="G5" s="40">
        <f>COUNTIF(Vertices[In-Degree],"&gt;= "&amp;F5)-COUNTIF(Vertices[In-Degree],"&gt;="&amp;F6)</f>
        <v>2</v>
      </c>
      <c r="H5" s="39">
        <f t="shared" si="3"/>
        <v>3.1090909090909093</v>
      </c>
      <c r="I5" s="40">
        <f>COUNTIF(Vertices[Out-Degree],"&gt;= "&amp;H5)-COUNTIF(Vertices[Out-Degree],"&gt;="&amp;H6)</f>
        <v>2</v>
      </c>
      <c r="J5" s="39">
        <f t="shared" si="4"/>
        <v>616.327272709091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0.0053554909090909085</v>
      </c>
      <c r="O5" s="40">
        <f>COUNTIF(Vertices[Eigenvector Centrality],"&gt;= "&amp;N5)-COUNTIF(Vertices[Eigenvector Centrality],"&gt;="&amp;N6)</f>
        <v>0</v>
      </c>
      <c r="P5" s="39">
        <f t="shared" si="7"/>
        <v>1.8232455272727273</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163</v>
      </c>
      <c r="D6" s="32">
        <f t="shared" si="1"/>
        <v>0</v>
      </c>
      <c r="E6" s="3">
        <f>COUNTIF(Vertices[Degree],"&gt;= "&amp;D6)-COUNTIF(Vertices[Degree],"&gt;="&amp;D7)</f>
        <v>0</v>
      </c>
      <c r="F6" s="37">
        <f t="shared" si="2"/>
        <v>3.1272727272727274</v>
      </c>
      <c r="G6" s="38">
        <f>COUNTIF(Vertices[In-Degree],"&gt;= "&amp;F6)-COUNTIF(Vertices[In-Degree],"&gt;="&amp;F7)</f>
        <v>0</v>
      </c>
      <c r="H6" s="37">
        <f t="shared" si="3"/>
        <v>4.1454545454545455</v>
      </c>
      <c r="I6" s="38">
        <f>COUNTIF(Vertices[Out-Degree],"&gt;= "&amp;H6)-COUNTIF(Vertices[Out-Degree],"&gt;="&amp;H7)</f>
        <v>0</v>
      </c>
      <c r="J6" s="37">
        <f t="shared" si="4"/>
        <v>821.7696969454546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0.007140654545454545</v>
      </c>
      <c r="O6" s="38">
        <f>COUNTIF(Vertices[Eigenvector Centrality],"&gt;= "&amp;N6)-COUNTIF(Vertices[Eigenvector Centrality],"&gt;="&amp;N7)</f>
        <v>0</v>
      </c>
      <c r="P6" s="37">
        <f t="shared" si="7"/>
        <v>2.2875600363636366</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194</v>
      </c>
      <c r="D7" s="32">
        <f t="shared" si="1"/>
        <v>0</v>
      </c>
      <c r="E7" s="3">
        <f>COUNTIF(Vertices[Degree],"&gt;= "&amp;D7)-COUNTIF(Vertices[Degree],"&gt;="&amp;D8)</f>
        <v>0</v>
      </c>
      <c r="F7" s="39">
        <f t="shared" si="2"/>
        <v>3.909090909090909</v>
      </c>
      <c r="G7" s="40">
        <f>COUNTIF(Vertices[In-Degree],"&gt;= "&amp;F7)-COUNTIF(Vertices[In-Degree],"&gt;="&amp;F8)</f>
        <v>1</v>
      </c>
      <c r="H7" s="39">
        <f t="shared" si="3"/>
        <v>5.181818181818182</v>
      </c>
      <c r="I7" s="40">
        <f>COUNTIF(Vertices[Out-Degree],"&gt;= "&amp;H7)-COUNTIF(Vertices[Out-Degree],"&gt;="&amp;H8)</f>
        <v>0</v>
      </c>
      <c r="J7" s="39">
        <f t="shared" si="4"/>
        <v>1027.2121211818182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0.00892581818181818</v>
      </c>
      <c r="O7" s="40">
        <f>COUNTIF(Vertices[Eigenvector Centrality],"&gt;= "&amp;N7)-COUNTIF(Vertices[Eigenvector Centrality],"&gt;="&amp;N8)</f>
        <v>35</v>
      </c>
      <c r="P7" s="39">
        <f t="shared" si="7"/>
        <v>2.7518745454545455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357</v>
      </c>
      <c r="D8" s="32">
        <f t="shared" si="1"/>
        <v>0</v>
      </c>
      <c r="E8" s="3">
        <f>COUNTIF(Vertices[Degree],"&gt;= "&amp;D8)-COUNTIF(Vertices[Degree],"&gt;="&amp;D9)</f>
        <v>0</v>
      </c>
      <c r="F8" s="37">
        <f t="shared" si="2"/>
        <v>4.690909090909091</v>
      </c>
      <c r="G8" s="38">
        <f>COUNTIF(Vertices[In-Degree],"&gt;= "&amp;F8)-COUNTIF(Vertices[In-Degree],"&gt;="&amp;F9)</f>
        <v>1</v>
      </c>
      <c r="H8" s="37">
        <f t="shared" si="3"/>
        <v>6.218181818181818</v>
      </c>
      <c r="I8" s="38">
        <f>COUNTIF(Vertices[Out-Degree],"&gt;= "&amp;H8)-COUNTIF(Vertices[Out-Degree],"&gt;="&amp;H9)</f>
        <v>1</v>
      </c>
      <c r="J8" s="37">
        <f t="shared" si="4"/>
        <v>1232.654545418182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0.010710981818181817</v>
      </c>
      <c r="O8" s="38">
        <f>COUNTIF(Vertices[Eigenvector Centrality],"&gt;= "&amp;N8)-COUNTIF(Vertices[Eigenvector Centrality],"&gt;="&amp;N9)</f>
        <v>21</v>
      </c>
      <c r="P8" s="37">
        <f t="shared" si="7"/>
        <v>3.2161890545454543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5.4727272727272736</v>
      </c>
      <c r="G9" s="40">
        <f>COUNTIF(Vertices[In-Degree],"&gt;= "&amp;F9)-COUNTIF(Vertices[In-Degree],"&gt;="&amp;F10)</f>
        <v>0</v>
      </c>
      <c r="H9" s="39">
        <f t="shared" si="3"/>
        <v>7.254545454545454</v>
      </c>
      <c r="I9" s="40">
        <f>COUNTIF(Vertices[Out-Degree],"&gt;= "&amp;H9)-COUNTIF(Vertices[Out-Degree],"&gt;="&amp;H10)</f>
        <v>1</v>
      </c>
      <c r="J9" s="39">
        <f t="shared" si="4"/>
        <v>1438.0969696545455</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0.012496145454545454</v>
      </c>
      <c r="O9" s="40">
        <f>COUNTIF(Vertices[Eigenvector Centrality],"&gt;= "&amp;N9)-COUNTIF(Vertices[Eigenvector Centrality],"&gt;="&amp;N10)</f>
        <v>19</v>
      </c>
      <c r="P9" s="39">
        <f t="shared" si="7"/>
        <v>3.680503563636363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2597</v>
      </c>
      <c r="B10" s="34">
        <v>3</v>
      </c>
      <c r="D10" s="32">
        <f t="shared" si="1"/>
        <v>0</v>
      </c>
      <c r="E10" s="3">
        <f>COUNTIF(Vertices[Degree],"&gt;= "&amp;D10)-COUNTIF(Vertices[Degree],"&gt;="&amp;D11)</f>
        <v>0</v>
      </c>
      <c r="F10" s="37">
        <f t="shared" si="2"/>
        <v>6.254545454545456</v>
      </c>
      <c r="G10" s="38">
        <f>COUNTIF(Vertices[In-Degree],"&gt;= "&amp;F10)-COUNTIF(Vertices[In-Degree],"&gt;="&amp;F11)</f>
        <v>0</v>
      </c>
      <c r="H10" s="37">
        <f t="shared" si="3"/>
        <v>8.290909090909091</v>
      </c>
      <c r="I10" s="38">
        <f>COUNTIF(Vertices[Out-Degree],"&gt;= "&amp;H10)-COUNTIF(Vertices[Out-Degree],"&gt;="&amp;H11)</f>
        <v>0</v>
      </c>
      <c r="J10" s="37">
        <f t="shared" si="4"/>
        <v>1643.5393938909092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0.01428130909090909</v>
      </c>
      <c r="O10" s="38">
        <f>COUNTIF(Vertices[Eigenvector Centrality],"&gt;= "&amp;N10)-COUNTIF(Vertices[Eigenvector Centrality],"&gt;="&amp;N11)</f>
        <v>1</v>
      </c>
      <c r="P10" s="37">
        <f t="shared" si="7"/>
        <v>4.144818072727272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7.036363636363638</v>
      </c>
      <c r="G11" s="40">
        <f>COUNTIF(Vertices[In-Degree],"&gt;= "&amp;F11)-COUNTIF(Vertices[In-Degree],"&gt;="&amp;F12)</f>
        <v>0</v>
      </c>
      <c r="H11" s="39">
        <f t="shared" si="3"/>
        <v>9.327272727272728</v>
      </c>
      <c r="I11" s="40">
        <f>COUNTIF(Vertices[Out-Degree],"&gt;= "&amp;H11)-COUNTIF(Vertices[Out-Degree],"&gt;="&amp;H12)</f>
        <v>0</v>
      </c>
      <c r="J11" s="39">
        <f t="shared" si="4"/>
        <v>1848.9818181272728</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0.016066472727272726</v>
      </c>
      <c r="O11" s="40">
        <f>COUNTIF(Vertices[Eigenvector Centrality],"&gt;= "&amp;N11)-COUNTIF(Vertices[Eigenvector Centrality],"&gt;="&amp;N12)</f>
        <v>0</v>
      </c>
      <c r="P11" s="39">
        <f t="shared" si="7"/>
        <v>4.609132581818181</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63</v>
      </c>
      <c r="D12" s="32">
        <f t="shared" si="1"/>
        <v>0</v>
      </c>
      <c r="E12" s="3">
        <f>COUNTIF(Vertices[Degree],"&gt;= "&amp;D12)-COUNTIF(Vertices[Degree],"&gt;="&amp;D13)</f>
        <v>0</v>
      </c>
      <c r="F12" s="37">
        <f t="shared" si="2"/>
        <v>7.81818181818182</v>
      </c>
      <c r="G12" s="38">
        <f>COUNTIF(Vertices[In-Degree],"&gt;= "&amp;F12)-COUNTIF(Vertices[In-Degree],"&gt;="&amp;F13)</f>
        <v>2</v>
      </c>
      <c r="H12" s="37">
        <f t="shared" si="3"/>
        <v>10.363636363636365</v>
      </c>
      <c r="I12" s="38">
        <f>COUNTIF(Vertices[Out-Degree],"&gt;= "&amp;H12)-COUNTIF(Vertices[Out-Degree],"&gt;="&amp;H13)</f>
        <v>0</v>
      </c>
      <c r="J12" s="37">
        <f t="shared" si="4"/>
        <v>2054.4242423636365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0.01785163636363636</v>
      </c>
      <c r="O12" s="38">
        <f>COUNTIF(Vertices[Eigenvector Centrality],"&gt;= "&amp;N12)-COUNTIF(Vertices[Eigenvector Centrality],"&gt;="&amp;N13)</f>
        <v>0</v>
      </c>
      <c r="P12" s="37">
        <f t="shared" si="7"/>
        <v>5.07344709090909</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349</v>
      </c>
      <c r="B13" s="34">
        <v>196</v>
      </c>
      <c r="D13" s="32">
        <f t="shared" si="1"/>
        <v>0</v>
      </c>
      <c r="E13" s="3">
        <f>COUNTIF(Vertices[Degree],"&gt;= "&amp;D13)-COUNTIF(Vertices[Degree],"&gt;="&amp;D14)</f>
        <v>0</v>
      </c>
      <c r="F13" s="39">
        <f t="shared" si="2"/>
        <v>8.600000000000001</v>
      </c>
      <c r="G13" s="40">
        <f>COUNTIF(Vertices[In-Degree],"&gt;= "&amp;F13)-COUNTIF(Vertices[In-Degree],"&gt;="&amp;F14)</f>
        <v>0</v>
      </c>
      <c r="H13" s="39">
        <f t="shared" si="3"/>
        <v>11.400000000000002</v>
      </c>
      <c r="I13" s="40">
        <f>COUNTIF(Vertices[Out-Degree],"&gt;= "&amp;H13)-COUNTIF(Vertices[Out-Degree],"&gt;="&amp;H14)</f>
        <v>0</v>
      </c>
      <c r="J13" s="39">
        <f t="shared" si="4"/>
        <v>2259.8666666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0.019636799999999996</v>
      </c>
      <c r="O13" s="40">
        <f>COUNTIF(Vertices[Eigenvector Centrality],"&gt;= "&amp;N13)-COUNTIF(Vertices[Eigenvector Centrality],"&gt;="&amp;N14)</f>
        <v>0</v>
      </c>
      <c r="P13" s="39">
        <f t="shared" si="7"/>
        <v>5.537761599999999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350</v>
      </c>
      <c r="B14" s="34">
        <v>98</v>
      </c>
      <c r="D14" s="32">
        <f t="shared" si="1"/>
        <v>0</v>
      </c>
      <c r="E14" s="3">
        <f>COUNTIF(Vertices[Degree],"&gt;= "&amp;D14)-COUNTIF(Vertices[Degree],"&gt;="&amp;D15)</f>
        <v>0</v>
      </c>
      <c r="F14" s="37">
        <f t="shared" si="2"/>
        <v>9.381818181818183</v>
      </c>
      <c r="G14" s="38">
        <f>COUNTIF(Vertices[In-Degree],"&gt;= "&amp;F14)-COUNTIF(Vertices[In-Degree],"&gt;="&amp;F15)</f>
        <v>0</v>
      </c>
      <c r="H14" s="37">
        <f t="shared" si="3"/>
        <v>12.43636363636364</v>
      </c>
      <c r="I14" s="38">
        <f>COUNTIF(Vertices[Out-Degree],"&gt;= "&amp;H14)-COUNTIF(Vertices[Out-Degree],"&gt;="&amp;H15)</f>
        <v>0</v>
      </c>
      <c r="J14" s="37">
        <f t="shared" si="4"/>
        <v>2465.309090836364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0.02142196363636363</v>
      </c>
      <c r="O14" s="38">
        <f>COUNTIF(Vertices[Eigenvector Centrality],"&gt;= "&amp;N14)-COUNTIF(Vertices[Eigenvector Centrality],"&gt;="&amp;N15)</f>
        <v>0</v>
      </c>
      <c r="P14" s="37">
        <f t="shared" si="7"/>
        <v>6.002076109090908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10.163636363636364</v>
      </c>
      <c r="G15" s="40">
        <f>COUNTIF(Vertices[In-Degree],"&gt;= "&amp;F15)-COUNTIF(Vertices[In-Degree],"&gt;="&amp;F16)</f>
        <v>0</v>
      </c>
      <c r="H15" s="39">
        <f t="shared" si="3"/>
        <v>13.472727272727276</v>
      </c>
      <c r="I15" s="40">
        <f>COUNTIF(Vertices[Out-Degree],"&gt;= "&amp;H15)-COUNTIF(Vertices[Out-Degree],"&gt;="&amp;H16)</f>
        <v>0</v>
      </c>
      <c r="J15" s="39">
        <f t="shared" si="4"/>
        <v>2670.7515150727277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0.023207127272727265</v>
      </c>
      <c r="O15" s="40">
        <f>COUNTIF(Vertices[Eigenvector Centrality],"&gt;= "&amp;N15)-COUNTIF(Vertices[Eigenvector Centrality],"&gt;="&amp;N16)</f>
        <v>0</v>
      </c>
      <c r="P15" s="39">
        <f t="shared" si="7"/>
        <v>6.4663906181818165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63</v>
      </c>
      <c r="D16" s="32">
        <f t="shared" si="1"/>
        <v>0</v>
      </c>
      <c r="E16" s="3">
        <f>COUNTIF(Vertices[Degree],"&gt;= "&amp;D16)-COUNTIF(Vertices[Degree],"&gt;="&amp;D17)</f>
        <v>0</v>
      </c>
      <c r="F16" s="37">
        <f t="shared" si="2"/>
        <v>10.945454545454545</v>
      </c>
      <c r="G16" s="38">
        <f>COUNTIF(Vertices[In-Degree],"&gt;= "&amp;F16)-COUNTIF(Vertices[In-Degree],"&gt;="&amp;F17)</f>
        <v>0</v>
      </c>
      <c r="H16" s="37">
        <f t="shared" si="3"/>
        <v>14.509090909090913</v>
      </c>
      <c r="I16" s="38">
        <f>COUNTIF(Vertices[Out-Degree],"&gt;= "&amp;H16)-COUNTIF(Vertices[Out-Degree],"&gt;="&amp;H17)</f>
        <v>0</v>
      </c>
      <c r="J16" s="37">
        <f t="shared" si="4"/>
        <v>2876.1939393090915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0.0249922909090909</v>
      </c>
      <c r="O16" s="38">
        <f>COUNTIF(Vertices[Eigenvector Centrality],"&gt;= "&amp;N16)-COUNTIF(Vertices[Eigenvector Centrality],"&gt;="&amp;N17)</f>
        <v>0</v>
      </c>
      <c r="P16" s="37">
        <f t="shared" si="7"/>
        <v>6.930705127272725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11.727272727272727</v>
      </c>
      <c r="G17" s="40">
        <f>COUNTIF(Vertices[In-Degree],"&gt;= "&amp;F17)-COUNTIF(Vertices[In-Degree],"&gt;="&amp;F18)</f>
        <v>0</v>
      </c>
      <c r="H17" s="39">
        <f t="shared" si="3"/>
        <v>15.54545454545455</v>
      </c>
      <c r="I17" s="40">
        <f>COUNTIF(Vertices[Out-Degree],"&gt;= "&amp;H17)-COUNTIF(Vertices[Out-Degree],"&gt;="&amp;H18)</f>
        <v>0</v>
      </c>
      <c r="J17" s="39">
        <f t="shared" si="4"/>
        <v>3081.6363635454554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0.026777454545454535</v>
      </c>
      <c r="O17" s="40">
        <f>COUNTIF(Vertices[Eigenvector Centrality],"&gt;= "&amp;N17)-COUNTIF(Vertices[Eigenvector Centrality],"&gt;="&amp;N18)</f>
        <v>0</v>
      </c>
      <c r="P17" s="39">
        <f t="shared" si="7"/>
        <v>7.395019636363634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0.14285714285714285</v>
      </c>
      <c r="D18" s="32">
        <f t="shared" si="1"/>
        <v>0</v>
      </c>
      <c r="E18" s="3">
        <f>COUNTIF(Vertices[Degree],"&gt;= "&amp;D18)-COUNTIF(Vertices[Degree],"&gt;="&amp;D19)</f>
        <v>0</v>
      </c>
      <c r="F18" s="37">
        <f t="shared" si="2"/>
        <v>12.509090909090908</v>
      </c>
      <c r="G18" s="38">
        <f>COUNTIF(Vertices[In-Degree],"&gt;= "&amp;F18)-COUNTIF(Vertices[In-Degree],"&gt;="&amp;F19)</f>
        <v>0</v>
      </c>
      <c r="H18" s="37">
        <f t="shared" si="3"/>
        <v>16.581818181818186</v>
      </c>
      <c r="I18" s="38">
        <f>COUNTIF(Vertices[Out-Degree],"&gt;= "&amp;H18)-COUNTIF(Vertices[Out-Degree],"&gt;="&amp;H19)</f>
        <v>0</v>
      </c>
      <c r="J18" s="37">
        <f t="shared" si="4"/>
        <v>3287.0787877818193</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0.02856261818181817</v>
      </c>
      <c r="O18" s="38">
        <f>COUNTIF(Vertices[Eigenvector Centrality],"&gt;= "&amp;N18)-COUNTIF(Vertices[Eigenvector Centrality],"&gt;="&amp;N19)</f>
        <v>1</v>
      </c>
      <c r="P18" s="37">
        <f t="shared" si="7"/>
        <v>7.859334145454543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v>
      </c>
      <c r="D19" s="32">
        <f t="shared" si="1"/>
        <v>0</v>
      </c>
      <c r="E19" s="3">
        <f>COUNTIF(Vertices[Degree],"&gt;= "&amp;D19)-COUNTIF(Vertices[Degree],"&gt;="&amp;D20)</f>
        <v>0</v>
      </c>
      <c r="F19" s="39">
        <f t="shared" si="2"/>
        <v>13.29090909090909</v>
      </c>
      <c r="G19" s="40">
        <f>COUNTIF(Vertices[In-Degree],"&gt;= "&amp;F19)-COUNTIF(Vertices[In-Degree],"&gt;="&amp;F20)</f>
        <v>0</v>
      </c>
      <c r="H19" s="39">
        <f t="shared" si="3"/>
        <v>17.61818181818182</v>
      </c>
      <c r="I19" s="40">
        <f>COUNTIF(Vertices[Out-Degree],"&gt;= "&amp;H19)-COUNTIF(Vertices[Out-Degree],"&gt;="&amp;H20)</f>
        <v>0</v>
      </c>
      <c r="J19" s="39">
        <f t="shared" si="4"/>
        <v>3492.521212018183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0.030347781818181804</v>
      </c>
      <c r="O19" s="40">
        <f>COUNTIF(Vertices[Eigenvector Centrality],"&gt;= "&amp;N19)-COUNTIF(Vertices[Eigenvector Centrality],"&gt;="&amp;N20)</f>
        <v>0</v>
      </c>
      <c r="P19" s="39">
        <f t="shared" si="7"/>
        <v>8.323648654545453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14.07272727272727</v>
      </c>
      <c r="G20" s="38">
        <f>COUNTIF(Vertices[In-Degree],"&gt;= "&amp;F20)-COUNTIF(Vertices[In-Degree],"&gt;="&amp;F21)</f>
        <v>0</v>
      </c>
      <c r="H20" s="37">
        <f t="shared" si="3"/>
        <v>18.654545454545456</v>
      </c>
      <c r="I20" s="38">
        <f>COUNTIF(Vertices[Out-Degree],"&gt;= "&amp;H20)-COUNTIF(Vertices[Out-Degree],"&gt;="&amp;H21)</f>
        <v>0</v>
      </c>
      <c r="J20" s="37">
        <f t="shared" si="4"/>
        <v>3697.963636254547</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0.03213294545454544</v>
      </c>
      <c r="O20" s="38">
        <f>COUNTIF(Vertices[Eigenvector Centrality],"&gt;= "&amp;N20)-COUNTIF(Vertices[Eigenvector Centrality],"&gt;="&amp;N21)</f>
        <v>0</v>
      </c>
      <c r="P20" s="37">
        <f t="shared" si="7"/>
        <v>8.787963163636363</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14.854545454545452</v>
      </c>
      <c r="G21" s="40">
        <f>COUNTIF(Vertices[In-Degree],"&gt;= "&amp;F21)-COUNTIF(Vertices[In-Degree],"&gt;="&amp;F22)</f>
        <v>1</v>
      </c>
      <c r="H21" s="39">
        <f t="shared" si="3"/>
        <v>19.69090909090909</v>
      </c>
      <c r="I21" s="40">
        <f>COUNTIF(Vertices[Out-Degree],"&gt;= "&amp;H21)-COUNTIF(Vertices[Out-Degree],"&gt;="&amp;H22)</f>
        <v>0</v>
      </c>
      <c r="J21" s="39">
        <f t="shared" si="4"/>
        <v>3903.406060490911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0.033918109090909074</v>
      </c>
      <c r="O21" s="40">
        <f>COUNTIF(Vertices[Eigenvector Centrality],"&gt;= "&amp;N21)-COUNTIF(Vertices[Eigenvector Centrality],"&gt;="&amp;N22)</f>
        <v>0</v>
      </c>
      <c r="P21" s="39">
        <f t="shared" si="7"/>
        <v>9.252277672727272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15.636363636363633</v>
      </c>
      <c r="G22" s="38">
        <f>COUNTIF(Vertices[In-Degree],"&gt;= "&amp;F22)-COUNTIF(Vertices[In-Degree],"&gt;="&amp;F23)</f>
        <v>0</v>
      </c>
      <c r="H22" s="37">
        <f t="shared" si="3"/>
        <v>20.727272727272727</v>
      </c>
      <c r="I22" s="38">
        <f>COUNTIF(Vertices[Out-Degree],"&gt;= "&amp;H22)-COUNTIF(Vertices[Out-Degree],"&gt;="&amp;H23)</f>
        <v>0</v>
      </c>
      <c r="J22" s="37">
        <f t="shared" si="4"/>
        <v>4108.848484727275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0.03570327272727271</v>
      </c>
      <c r="O22" s="38">
        <f>COUNTIF(Vertices[Eigenvector Centrality],"&gt;= "&amp;N22)-COUNTIF(Vertices[Eigenvector Centrality],"&gt;="&amp;N23)</f>
        <v>0</v>
      </c>
      <c r="P22" s="37">
        <f t="shared" si="7"/>
        <v>9.716592181818182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16.418181818181814</v>
      </c>
      <c r="G23" s="40">
        <f>COUNTIF(Vertices[In-Degree],"&gt;= "&amp;F23)-COUNTIF(Vertices[In-Degree],"&gt;="&amp;F24)</f>
        <v>0</v>
      </c>
      <c r="H23" s="39">
        <f t="shared" si="3"/>
        <v>21.763636363636362</v>
      </c>
      <c r="I23" s="40">
        <f>COUNTIF(Vertices[Out-Degree],"&gt;= "&amp;H23)-COUNTIF(Vertices[Out-Degree],"&gt;="&amp;H24)</f>
        <v>0</v>
      </c>
      <c r="J23" s="39">
        <f t="shared" si="4"/>
        <v>4314.290908963639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0.03748843636363634</v>
      </c>
      <c r="O23" s="40">
        <f>COUNTIF(Vertices[Eigenvector Centrality],"&gt;= "&amp;N23)-COUNTIF(Vertices[Eigenvector Centrality],"&gt;="&amp;N24)</f>
        <v>0</v>
      </c>
      <c r="P23" s="39">
        <f t="shared" si="7"/>
        <v>10.180906690909092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277</v>
      </c>
      <c r="D24" s="32">
        <f t="shared" si="1"/>
        <v>0</v>
      </c>
      <c r="E24" s="3">
        <f>COUNTIF(Vertices[Degree],"&gt;= "&amp;D24)-COUNTIF(Vertices[Degree],"&gt;="&amp;D25)</f>
        <v>0</v>
      </c>
      <c r="F24" s="37">
        <f t="shared" si="2"/>
        <v>17.199999999999996</v>
      </c>
      <c r="G24" s="38">
        <f>COUNTIF(Vertices[In-Degree],"&gt;= "&amp;F24)-COUNTIF(Vertices[In-Degree],"&gt;="&amp;F25)</f>
        <v>0</v>
      </c>
      <c r="H24" s="37">
        <f t="shared" si="3"/>
        <v>22.799999999999997</v>
      </c>
      <c r="I24" s="38">
        <f>COUNTIF(Vertices[Out-Degree],"&gt;= "&amp;H24)-COUNTIF(Vertices[Out-Degree],"&gt;="&amp;H25)</f>
        <v>0</v>
      </c>
      <c r="J24" s="37">
        <f t="shared" si="4"/>
        <v>4519.733333200003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0.03927359999999998</v>
      </c>
      <c r="O24" s="38">
        <f>COUNTIF(Vertices[Eigenvector Centrality],"&gt;= "&amp;N24)-COUNTIF(Vertices[Eigenvector Centrality],"&gt;="&amp;N25)</f>
        <v>0</v>
      </c>
      <c r="P24" s="37">
        <f t="shared" si="7"/>
        <v>10.645221200000002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17.981818181818177</v>
      </c>
      <c r="G25" s="40">
        <f>COUNTIF(Vertices[In-Degree],"&gt;= "&amp;F25)-COUNTIF(Vertices[In-Degree],"&gt;="&amp;F26)</f>
        <v>0</v>
      </c>
      <c r="H25" s="39">
        <f t="shared" si="3"/>
        <v>23.836363636363632</v>
      </c>
      <c r="I25" s="40">
        <f>COUNTIF(Vertices[Out-Degree],"&gt;= "&amp;H25)-COUNTIF(Vertices[Out-Degree],"&gt;="&amp;H26)</f>
        <v>0</v>
      </c>
      <c r="J25" s="39">
        <f t="shared" si="4"/>
        <v>4725.175757436366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0.04105876363636361</v>
      </c>
      <c r="O25" s="40">
        <f>COUNTIF(Vertices[Eigenvector Centrality],"&gt;= "&amp;N25)-COUNTIF(Vertices[Eigenvector Centrality],"&gt;="&amp;N26)</f>
        <v>0</v>
      </c>
      <c r="P25" s="39">
        <f t="shared" si="7"/>
        <v>11.109535709090911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18.76363636363636</v>
      </c>
      <c r="G26" s="38">
        <f>COUNTIF(Vertices[In-Degree],"&gt;= "&amp;F26)-COUNTIF(Vertices[In-Degree],"&gt;="&amp;F28)</f>
        <v>0</v>
      </c>
      <c r="H26" s="37">
        <f t="shared" si="3"/>
        <v>24.872727272727268</v>
      </c>
      <c r="I26" s="38">
        <f>COUNTIF(Vertices[Out-Degree],"&gt;= "&amp;H26)-COUNTIF(Vertices[Out-Degree],"&gt;="&amp;H28)</f>
        <v>0</v>
      </c>
      <c r="J26" s="37">
        <f t="shared" si="4"/>
        <v>4930.61818167273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0.04284392727272725</v>
      </c>
      <c r="O26" s="38">
        <f>COUNTIF(Vertices[Eigenvector Centrality],"&gt;= "&amp;N26)-COUNTIF(Vertices[Eigenvector Centrality],"&gt;="&amp;N28)</f>
        <v>0</v>
      </c>
      <c r="P26" s="37">
        <f t="shared" si="7"/>
        <v>11.573850218181821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2.78468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19.54545454545454</v>
      </c>
      <c r="G28" s="40">
        <f>COUNTIF(Vertices[In-Degree],"&gt;= "&amp;F28)-COUNTIF(Vertices[In-Degree],"&gt;="&amp;F40)</f>
        <v>0</v>
      </c>
      <c r="H28" s="39">
        <f>H26+($H$57-$H$2)/BinDivisor</f>
        <v>25.909090909090903</v>
      </c>
      <c r="I28" s="40">
        <f>COUNTIF(Vertices[Out-Degree],"&gt;= "&amp;H28)-COUNTIF(Vertices[Out-Degree],"&gt;="&amp;H40)</f>
        <v>0</v>
      </c>
      <c r="J28" s="39">
        <f>J26+($J$57-$J$2)/BinDivisor</f>
        <v>5136.060605909094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0.04462909090909088</v>
      </c>
      <c r="O28" s="40">
        <f>COUNTIF(Vertices[Eigenvector Centrality],"&gt;= "&amp;N28)-COUNTIF(Vertices[Eigenvector Centrality],"&gt;="&amp;N40)</f>
        <v>0</v>
      </c>
      <c r="P28" s="39">
        <f>P26+($P$57-$P$2)/BinDivisor</f>
        <v>12.038164727272731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0.0098754830399313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2598</v>
      </c>
      <c r="B30" s="34">
        <v>0.341029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2599</v>
      </c>
      <c r="B32" s="34" t="s">
        <v>2600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20.32727272727272</v>
      </c>
      <c r="G40" s="38">
        <f>COUNTIF(Vertices[In-Degree],"&gt;= "&amp;F40)-COUNTIF(Vertices[In-Degree],"&gt;="&amp;F41)</f>
        <v>0</v>
      </c>
      <c r="H40" s="37">
        <f>H28+($H$57-$H$2)/BinDivisor</f>
        <v>26.945454545454538</v>
      </c>
      <c r="I40" s="38">
        <f>COUNTIF(Vertices[Out-Degree],"&gt;= "&amp;H40)-COUNTIF(Vertices[Out-Degree],"&gt;="&amp;H41)</f>
        <v>0</v>
      </c>
      <c r="J40" s="37">
        <f>J28+($J$57-$J$2)/BinDivisor</f>
        <v>5341.503030145458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0.04641425454545452</v>
      </c>
      <c r="O40" s="38">
        <f>COUNTIF(Vertices[Eigenvector Centrality],"&gt;= "&amp;N40)-COUNTIF(Vertices[Eigenvector Centrality],"&gt;="&amp;N41)</f>
        <v>0</v>
      </c>
      <c r="P40" s="37">
        <f>P28+($P$57-$P$2)/BinDivisor</f>
        <v>12.50247923636364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21.109090909090902</v>
      </c>
      <c r="G41" s="40">
        <f>COUNTIF(Vertices[In-Degree],"&gt;= "&amp;F41)-COUNTIF(Vertices[In-Degree],"&gt;="&amp;F42)</f>
        <v>0</v>
      </c>
      <c r="H41" s="39">
        <f aca="true" t="shared" si="12" ref="H41:H56">H40+($H$57-$H$2)/BinDivisor</f>
        <v>27.981818181818173</v>
      </c>
      <c r="I41" s="40">
        <f>COUNTIF(Vertices[Out-Degree],"&gt;= "&amp;H41)-COUNTIF(Vertices[Out-Degree],"&gt;="&amp;H42)</f>
        <v>0</v>
      </c>
      <c r="J41" s="39">
        <f aca="true" t="shared" si="13" ref="J41:J56">J40+($J$57-$J$2)/BinDivisor</f>
        <v>5546.945454381822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0.04819941818181815</v>
      </c>
      <c r="O41" s="40">
        <f>COUNTIF(Vertices[Eigenvector Centrality],"&gt;= "&amp;N41)-COUNTIF(Vertices[Eigenvector Centrality],"&gt;="&amp;N42)</f>
        <v>0</v>
      </c>
      <c r="P41" s="39">
        <f aca="true" t="shared" si="16" ref="P41:P56">P40+($P$57-$P$2)/BinDivisor</f>
        <v>12.96679374545455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21.890909090909084</v>
      </c>
      <c r="G42" s="38">
        <f>COUNTIF(Vertices[In-Degree],"&gt;= "&amp;F42)-COUNTIF(Vertices[In-Degree],"&gt;="&amp;F43)</f>
        <v>0</v>
      </c>
      <c r="H42" s="37">
        <f t="shared" si="12"/>
        <v>29.01818181818181</v>
      </c>
      <c r="I42" s="38">
        <f>COUNTIF(Vertices[Out-Degree],"&gt;= "&amp;H42)-COUNTIF(Vertices[Out-Degree],"&gt;="&amp;H43)</f>
        <v>0</v>
      </c>
      <c r="J42" s="37">
        <f t="shared" si="13"/>
        <v>5752.387878618186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0.049984581818181786</v>
      </c>
      <c r="O42" s="38">
        <f>COUNTIF(Vertices[Eigenvector Centrality],"&gt;= "&amp;N42)-COUNTIF(Vertices[Eigenvector Centrality],"&gt;="&amp;N43)</f>
        <v>0</v>
      </c>
      <c r="P42" s="37">
        <f t="shared" si="16"/>
        <v>13.43110825454546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22.672727272727265</v>
      </c>
      <c r="G43" s="40">
        <f>COUNTIF(Vertices[In-Degree],"&gt;= "&amp;F43)-COUNTIF(Vertices[In-Degree],"&gt;="&amp;F44)</f>
        <v>0</v>
      </c>
      <c r="H43" s="39">
        <f t="shared" si="12"/>
        <v>30.054545454545444</v>
      </c>
      <c r="I43" s="40">
        <f>COUNTIF(Vertices[Out-Degree],"&gt;= "&amp;H43)-COUNTIF(Vertices[Out-Degree],"&gt;="&amp;H44)</f>
        <v>0</v>
      </c>
      <c r="J43" s="39">
        <f t="shared" si="13"/>
        <v>5957.83030285455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0.05176974545454542</v>
      </c>
      <c r="O43" s="40">
        <f>COUNTIF(Vertices[Eigenvector Centrality],"&gt;= "&amp;N43)-COUNTIF(Vertices[Eigenvector Centrality],"&gt;="&amp;N44)</f>
        <v>0</v>
      </c>
      <c r="P43" s="39">
        <f t="shared" si="16"/>
        <v>13.89542276363637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23.454545454545446</v>
      </c>
      <c r="G44" s="38">
        <f>COUNTIF(Vertices[In-Degree],"&gt;= "&amp;F44)-COUNTIF(Vertices[In-Degree],"&gt;="&amp;F45)</f>
        <v>0</v>
      </c>
      <c r="H44" s="37">
        <f t="shared" si="12"/>
        <v>31.09090909090908</v>
      </c>
      <c r="I44" s="38">
        <f>COUNTIF(Vertices[Out-Degree],"&gt;= "&amp;H44)-COUNTIF(Vertices[Out-Degree],"&gt;="&amp;H45)</f>
        <v>0</v>
      </c>
      <c r="J44" s="37">
        <f t="shared" si="13"/>
        <v>6163.272727090914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0.053554909090909056</v>
      </c>
      <c r="O44" s="38">
        <f>COUNTIF(Vertices[Eigenvector Centrality],"&gt;= "&amp;N44)-COUNTIF(Vertices[Eigenvector Centrality],"&gt;="&amp;N45)</f>
        <v>0</v>
      </c>
      <c r="P44" s="37">
        <f t="shared" si="16"/>
        <v>14.35973727272728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24.236363636363627</v>
      </c>
      <c r="G45" s="40">
        <f>COUNTIF(Vertices[In-Degree],"&gt;= "&amp;F45)-COUNTIF(Vertices[In-Degree],"&gt;="&amp;F46)</f>
        <v>0</v>
      </c>
      <c r="H45" s="39">
        <f t="shared" si="12"/>
        <v>32.12727272727272</v>
      </c>
      <c r="I45" s="40">
        <f>COUNTIF(Vertices[Out-Degree],"&gt;= "&amp;H45)-COUNTIF(Vertices[Out-Degree],"&gt;="&amp;H46)</f>
        <v>0</v>
      </c>
      <c r="J45" s="39">
        <f t="shared" si="13"/>
        <v>6368.715151327277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0.05534007272727269</v>
      </c>
      <c r="O45" s="40">
        <f>COUNTIF(Vertices[Eigenvector Centrality],"&gt;= "&amp;N45)-COUNTIF(Vertices[Eigenvector Centrality],"&gt;="&amp;N46)</f>
        <v>0</v>
      </c>
      <c r="P45" s="39">
        <f t="shared" si="16"/>
        <v>14.82405178181819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25.01818181818181</v>
      </c>
      <c r="G46" s="38">
        <f>COUNTIF(Vertices[In-Degree],"&gt;= "&amp;F46)-COUNTIF(Vertices[In-Degree],"&gt;="&amp;F47)</f>
        <v>0</v>
      </c>
      <c r="H46" s="37">
        <f t="shared" si="12"/>
        <v>33.16363636363636</v>
      </c>
      <c r="I46" s="38">
        <f>COUNTIF(Vertices[Out-Degree],"&gt;= "&amp;H46)-COUNTIF(Vertices[Out-Degree],"&gt;="&amp;H47)</f>
        <v>0</v>
      </c>
      <c r="J46" s="37">
        <f t="shared" si="13"/>
        <v>6574.157575563641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0.057125236363636325</v>
      </c>
      <c r="O46" s="38">
        <f>COUNTIF(Vertices[Eigenvector Centrality],"&gt;= "&amp;N46)-COUNTIF(Vertices[Eigenvector Centrality],"&gt;="&amp;N47)</f>
        <v>0</v>
      </c>
      <c r="P46" s="37">
        <f t="shared" si="16"/>
        <v>15.2883662909091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25.79999999999999</v>
      </c>
      <c r="G47" s="40">
        <f>COUNTIF(Vertices[In-Degree],"&gt;= "&amp;F47)-COUNTIF(Vertices[In-Degree],"&gt;="&amp;F48)</f>
        <v>0</v>
      </c>
      <c r="H47" s="39">
        <f t="shared" si="12"/>
        <v>34.199999999999996</v>
      </c>
      <c r="I47" s="40">
        <f>COUNTIF(Vertices[Out-Degree],"&gt;= "&amp;H47)-COUNTIF(Vertices[Out-Degree],"&gt;="&amp;H48)</f>
        <v>0</v>
      </c>
      <c r="J47" s="39">
        <f t="shared" si="13"/>
        <v>6779.599999800005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0.05891039999999996</v>
      </c>
      <c r="O47" s="40">
        <f>COUNTIF(Vertices[Eigenvector Centrality],"&gt;= "&amp;N47)-COUNTIF(Vertices[Eigenvector Centrality],"&gt;="&amp;N48)</f>
        <v>0</v>
      </c>
      <c r="P47" s="39">
        <f t="shared" si="16"/>
        <v>15.75268080000001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26.58181818181817</v>
      </c>
      <c r="G48" s="38">
        <f>COUNTIF(Vertices[In-Degree],"&gt;= "&amp;F48)-COUNTIF(Vertices[In-Degree],"&gt;="&amp;F49)</f>
        <v>0</v>
      </c>
      <c r="H48" s="37">
        <f t="shared" si="12"/>
        <v>35.236363636363635</v>
      </c>
      <c r="I48" s="38">
        <f>COUNTIF(Vertices[Out-Degree],"&gt;= "&amp;H48)-COUNTIF(Vertices[Out-Degree],"&gt;="&amp;H49)</f>
        <v>0</v>
      </c>
      <c r="J48" s="37">
        <f t="shared" si="13"/>
        <v>6985.042424036369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0.060695563636363595</v>
      </c>
      <c r="O48" s="38">
        <f>COUNTIF(Vertices[Eigenvector Centrality],"&gt;= "&amp;N48)-COUNTIF(Vertices[Eigenvector Centrality],"&gt;="&amp;N49)</f>
        <v>0</v>
      </c>
      <c r="P48" s="37">
        <f t="shared" si="16"/>
        <v>16.21699530909092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27.363636363636353</v>
      </c>
      <c r="G49" s="40">
        <f>COUNTIF(Vertices[In-Degree],"&gt;= "&amp;F49)-COUNTIF(Vertices[In-Degree],"&gt;="&amp;F50)</f>
        <v>0</v>
      </c>
      <c r="H49" s="39">
        <f t="shared" si="12"/>
        <v>36.27272727272727</v>
      </c>
      <c r="I49" s="40">
        <f>COUNTIF(Vertices[Out-Degree],"&gt;= "&amp;H49)-COUNTIF(Vertices[Out-Degree],"&gt;="&amp;H50)</f>
        <v>0</v>
      </c>
      <c r="J49" s="39">
        <f t="shared" si="13"/>
        <v>7190.484848272733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0.06248072727272723</v>
      </c>
      <c r="O49" s="40">
        <f>COUNTIF(Vertices[Eigenvector Centrality],"&gt;= "&amp;N49)-COUNTIF(Vertices[Eigenvector Centrality],"&gt;="&amp;N50)</f>
        <v>0</v>
      </c>
      <c r="P49" s="39">
        <f t="shared" si="16"/>
        <v>16.681309818181827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28.145454545454534</v>
      </c>
      <c r="G50" s="38">
        <f>COUNTIF(Vertices[In-Degree],"&gt;= "&amp;F50)-COUNTIF(Vertices[In-Degree],"&gt;="&amp;F51)</f>
        <v>0</v>
      </c>
      <c r="H50" s="37">
        <f t="shared" si="12"/>
        <v>37.30909090909091</v>
      </c>
      <c r="I50" s="38">
        <f>COUNTIF(Vertices[Out-Degree],"&gt;= "&amp;H50)-COUNTIF(Vertices[Out-Degree],"&gt;="&amp;H51)</f>
        <v>0</v>
      </c>
      <c r="J50" s="37">
        <f t="shared" si="13"/>
        <v>7395.927272509097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0.06426589090909086</v>
      </c>
      <c r="O50" s="38">
        <f>COUNTIF(Vertices[Eigenvector Centrality],"&gt;= "&amp;N50)-COUNTIF(Vertices[Eigenvector Centrality],"&gt;="&amp;N51)</f>
        <v>0</v>
      </c>
      <c r="P50" s="37">
        <f t="shared" si="16"/>
        <v>17.145624327272735</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28.927272727272715</v>
      </c>
      <c r="G51" s="40">
        <f>COUNTIF(Vertices[In-Degree],"&gt;= "&amp;F51)-COUNTIF(Vertices[In-Degree],"&gt;="&amp;F52)</f>
        <v>0</v>
      </c>
      <c r="H51" s="39">
        <f t="shared" si="12"/>
        <v>38.34545454545455</v>
      </c>
      <c r="I51" s="40">
        <f>COUNTIF(Vertices[Out-Degree],"&gt;= "&amp;H51)-COUNTIF(Vertices[Out-Degree],"&gt;="&amp;H52)</f>
        <v>0</v>
      </c>
      <c r="J51" s="39">
        <f t="shared" si="13"/>
        <v>7601.369696745461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0.0660510545454545</v>
      </c>
      <c r="O51" s="40">
        <f>COUNTIF(Vertices[Eigenvector Centrality],"&gt;= "&amp;N51)-COUNTIF(Vertices[Eigenvector Centrality],"&gt;="&amp;N52)</f>
        <v>0</v>
      </c>
      <c r="P51" s="39">
        <f t="shared" si="16"/>
        <v>17.609938836363643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29.709090909090897</v>
      </c>
      <c r="G52" s="38">
        <f>COUNTIF(Vertices[In-Degree],"&gt;= "&amp;F52)-COUNTIF(Vertices[In-Degree],"&gt;="&amp;F53)</f>
        <v>0</v>
      </c>
      <c r="H52" s="37">
        <f t="shared" si="12"/>
        <v>39.38181818181819</v>
      </c>
      <c r="I52" s="38">
        <f>COUNTIF(Vertices[Out-Degree],"&gt;= "&amp;H52)-COUNTIF(Vertices[Out-Degree],"&gt;="&amp;H53)</f>
        <v>0</v>
      </c>
      <c r="J52" s="37">
        <f t="shared" si="13"/>
        <v>7806.812120981825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0.06783621818181813</v>
      </c>
      <c r="O52" s="38">
        <f>COUNTIF(Vertices[Eigenvector Centrality],"&gt;= "&amp;N52)-COUNTIF(Vertices[Eigenvector Centrality],"&gt;="&amp;N53)</f>
        <v>0</v>
      </c>
      <c r="P52" s="37">
        <f t="shared" si="16"/>
        <v>18.07425334545455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30.490909090909078</v>
      </c>
      <c r="G53" s="40">
        <f>COUNTIF(Vertices[In-Degree],"&gt;= "&amp;F53)-COUNTIF(Vertices[In-Degree],"&gt;="&amp;F54)</f>
        <v>0</v>
      </c>
      <c r="H53" s="39">
        <f t="shared" si="12"/>
        <v>40.41818181818183</v>
      </c>
      <c r="I53" s="40">
        <f>COUNTIF(Vertices[Out-Degree],"&gt;= "&amp;H53)-COUNTIF(Vertices[Out-Degree],"&gt;="&amp;H54)</f>
        <v>0</v>
      </c>
      <c r="J53" s="39">
        <f t="shared" si="13"/>
        <v>8012.2545452181885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0.06962138181818177</v>
      </c>
      <c r="O53" s="40">
        <f>COUNTIF(Vertices[Eigenvector Centrality],"&gt;= "&amp;N53)-COUNTIF(Vertices[Eigenvector Centrality],"&gt;="&amp;N54)</f>
        <v>0</v>
      </c>
      <c r="P53" s="39">
        <f t="shared" si="16"/>
        <v>18.53856785454546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31.27272727272726</v>
      </c>
      <c r="G54" s="38">
        <f>COUNTIF(Vertices[In-Degree],"&gt;= "&amp;F54)-COUNTIF(Vertices[In-Degree],"&gt;="&amp;F55)</f>
        <v>0</v>
      </c>
      <c r="H54" s="37">
        <f t="shared" si="12"/>
        <v>41.45454545454547</v>
      </c>
      <c r="I54" s="38">
        <f>COUNTIF(Vertices[Out-Degree],"&gt;= "&amp;H54)-COUNTIF(Vertices[Out-Degree],"&gt;="&amp;H55)</f>
        <v>0</v>
      </c>
      <c r="J54" s="37">
        <f t="shared" si="13"/>
        <v>8217.696969454551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0.0714065454545454</v>
      </c>
      <c r="O54" s="38">
        <f>COUNTIF(Vertices[Eigenvector Centrality],"&gt;= "&amp;N54)-COUNTIF(Vertices[Eigenvector Centrality],"&gt;="&amp;N55)</f>
        <v>0</v>
      </c>
      <c r="P54" s="37">
        <f t="shared" si="16"/>
        <v>19.002882363636367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32.05454545454544</v>
      </c>
      <c r="G55" s="40">
        <f>COUNTIF(Vertices[In-Degree],"&gt;= "&amp;F55)-COUNTIF(Vertices[In-Degree],"&gt;="&amp;F56)</f>
        <v>0</v>
      </c>
      <c r="H55" s="39">
        <f t="shared" si="12"/>
        <v>42.490909090909106</v>
      </c>
      <c r="I55" s="40">
        <f>COUNTIF(Vertices[Out-Degree],"&gt;= "&amp;H55)-COUNTIF(Vertices[Out-Degree],"&gt;="&amp;H56)</f>
        <v>0</v>
      </c>
      <c r="J55" s="39">
        <f t="shared" si="13"/>
        <v>8423.139393690915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0.07319170909090904</v>
      </c>
      <c r="O55" s="40">
        <f>COUNTIF(Vertices[Eigenvector Centrality],"&gt;= "&amp;N55)-COUNTIF(Vertices[Eigenvector Centrality],"&gt;="&amp;N56)</f>
        <v>0</v>
      </c>
      <c r="P55" s="39">
        <f t="shared" si="16"/>
        <v>19.467196872727275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32.83636363636362</v>
      </c>
      <c r="G56" s="38">
        <f>COUNTIF(Vertices[In-Degree],"&gt;= "&amp;F56)-COUNTIF(Vertices[In-Degree],"&gt;="&amp;F57)</f>
        <v>0</v>
      </c>
      <c r="H56" s="37">
        <f t="shared" si="12"/>
        <v>43.527272727272745</v>
      </c>
      <c r="I56" s="38">
        <f>COUNTIF(Vertices[Out-Degree],"&gt;= "&amp;H56)-COUNTIF(Vertices[Out-Degree],"&gt;="&amp;H57)</f>
        <v>0</v>
      </c>
      <c r="J56" s="37">
        <f t="shared" si="13"/>
        <v>8628.58181792728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0.07497687272727267</v>
      </c>
      <c r="O56" s="38">
        <f>COUNTIF(Vertices[Eigenvector Centrality],"&gt;= "&amp;N56)-COUNTIF(Vertices[Eigenvector Centrality],"&gt;="&amp;N57)</f>
        <v>0</v>
      </c>
      <c r="P56" s="37">
        <f t="shared" si="16"/>
        <v>19.931511381818183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43</v>
      </c>
      <c r="G57" s="42">
        <f>COUNTIF(Vertices[In-Degree],"&gt;= "&amp;F57)-COUNTIF(Vertices[In-Degree],"&gt;="&amp;F58)</f>
        <v>1</v>
      </c>
      <c r="H57" s="41">
        <f>MAX(Vertices[Out-Degree])</f>
        <v>57</v>
      </c>
      <c r="I57" s="42">
        <f>COUNTIF(Vertices[Out-Degree],"&gt;= "&amp;H57)-COUNTIF(Vertices[Out-Degree],"&gt;="&amp;H58)</f>
        <v>1</v>
      </c>
      <c r="J57" s="41">
        <f>MAX(Vertices[Betweenness Centrality])</f>
        <v>11299.333333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0.098184</v>
      </c>
      <c r="O57" s="42">
        <f>COUNTIF(Vertices[Eigenvector Centrality],"&gt;= "&amp;N57)-COUNTIF(Vertices[Eigenvector Centrality],"&gt;="&amp;N58)</f>
        <v>1</v>
      </c>
      <c r="P57" s="41">
        <f>MAX(Vertices[PageRank])</f>
        <v>25.9676</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43</v>
      </c>
    </row>
    <row r="71" spans="1:2" ht="15">
      <c r="A71" s="33" t="s">
        <v>90</v>
      </c>
      <c r="B71" s="47">
        <f>_xlfn.IFERROR(AVERAGE(Vertices[In-Degree]),NoMetricMessage)</f>
        <v>1.510948905109489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57</v>
      </c>
    </row>
    <row r="85" spans="1:2" ht="15">
      <c r="A85" s="33" t="s">
        <v>96</v>
      </c>
      <c r="B85" s="47">
        <f>_xlfn.IFERROR(AVERAGE(Vertices[Out-Degree]),NoMetricMessage)</f>
        <v>1.510948905109489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11299.333333</v>
      </c>
    </row>
    <row r="99" spans="1:2" ht="15">
      <c r="A99" s="33" t="s">
        <v>102</v>
      </c>
      <c r="B99" s="47">
        <f>_xlfn.IFERROR(AVERAGE(Vertices[Betweenness Centrality]),NoMetricMessage)</f>
        <v>171.06569343065695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0.055287145985401485</v>
      </c>
    </row>
    <row r="114" spans="1:2" ht="15">
      <c r="A114" s="33" t="s">
        <v>109</v>
      </c>
      <c r="B114" s="47">
        <f>_xlfn.IFERROR(MEDIAN(Vertices[Closeness Centrality]),NoMetricMessage)</f>
        <v>0.003559</v>
      </c>
    </row>
    <row r="125" spans="1:2" ht="15">
      <c r="A125" s="33" t="s">
        <v>112</v>
      </c>
      <c r="B125" s="47">
        <f>IF(COUNT(Vertices[Eigenvector Centrality])&gt;0,N2,NoMetricMessage)</f>
        <v>0</v>
      </c>
    </row>
    <row r="126" spans="1:2" ht="15">
      <c r="A126" s="33" t="s">
        <v>113</v>
      </c>
      <c r="B126" s="47">
        <f>IF(COUNT(Vertices[Eigenvector Centrality])&gt;0,N57,NoMetricMessage)</f>
        <v>0.098184</v>
      </c>
    </row>
    <row r="127" spans="1:2" ht="15">
      <c r="A127" s="33" t="s">
        <v>114</v>
      </c>
      <c r="B127" s="47">
        <f>_xlfn.IFERROR(AVERAGE(Vertices[Eigenvector Centrality]),NoMetricMessage)</f>
        <v>0.007299160583941599</v>
      </c>
    </row>
    <row r="128" spans="1:2" ht="15">
      <c r="A128" s="33" t="s">
        <v>115</v>
      </c>
      <c r="B128" s="47">
        <f>_xlfn.IFERROR(MEDIAN(Vertices[Eigenvector Centrality]),NoMetricMessage)</f>
        <v>0.009917</v>
      </c>
    </row>
    <row r="139" spans="1:2" ht="15">
      <c r="A139" s="33" t="s">
        <v>140</v>
      </c>
      <c r="B139" s="47">
        <f>IF(COUNT(Vertices[PageRank])&gt;0,P2,NoMetricMessage)</f>
        <v>0.430302</v>
      </c>
    </row>
    <row r="140" spans="1:2" ht="15">
      <c r="A140" s="33" t="s">
        <v>141</v>
      </c>
      <c r="B140" s="47">
        <f>IF(COUNT(Vertices[PageRank])&gt;0,P57,NoMetricMessage)</f>
        <v>25.9676</v>
      </c>
    </row>
    <row r="141" spans="1:2" ht="15">
      <c r="A141" s="33" t="s">
        <v>142</v>
      </c>
      <c r="B141" s="47">
        <f>_xlfn.IFERROR(AVERAGE(Vertices[PageRank]),NoMetricMessage)</f>
        <v>0.9999962627737211</v>
      </c>
    </row>
    <row r="142" spans="1:2" ht="15">
      <c r="A142" s="33" t="s">
        <v>143</v>
      </c>
      <c r="B142" s="47">
        <f>_xlfn.IFERROR(MEDIAN(Vertices[PageRank]),NoMetricMessage)</f>
        <v>0.699481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0.19025601911214665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2524</v>
      </c>
      <c r="K7" s="13" t="s">
        <v>2525</v>
      </c>
    </row>
    <row r="8" spans="1:11" ht="409.5">
      <c r="A8"/>
      <c r="B8">
        <v>2</v>
      </c>
      <c r="C8">
        <v>2</v>
      </c>
      <c r="D8" t="s">
        <v>61</v>
      </c>
      <c r="E8" t="s">
        <v>61</v>
      </c>
      <c r="H8" t="s">
        <v>73</v>
      </c>
      <c r="J8" t="s">
        <v>2526</v>
      </c>
      <c r="K8" s="13" t="s">
        <v>2527</v>
      </c>
    </row>
    <row r="9" spans="1:11" ht="409.5">
      <c r="A9"/>
      <c r="B9">
        <v>3</v>
      </c>
      <c r="C9">
        <v>4</v>
      </c>
      <c r="D9" t="s">
        <v>62</v>
      </c>
      <c r="E9" t="s">
        <v>62</v>
      </c>
      <c r="H9" t="s">
        <v>74</v>
      </c>
      <c r="J9" t="s">
        <v>2528</v>
      </c>
      <c r="K9" s="13" t="s">
        <v>2529</v>
      </c>
    </row>
    <row r="10" spans="1:11" ht="409.5">
      <c r="A10"/>
      <c r="B10">
        <v>4</v>
      </c>
      <c r="D10" t="s">
        <v>63</v>
      </c>
      <c r="E10" t="s">
        <v>63</v>
      </c>
      <c r="H10" t="s">
        <v>75</v>
      </c>
      <c r="J10" t="s">
        <v>2530</v>
      </c>
      <c r="K10" s="13" t="s">
        <v>2531</v>
      </c>
    </row>
    <row r="11" spans="1:11" ht="15">
      <c r="A11"/>
      <c r="B11">
        <v>5</v>
      </c>
      <c r="D11" t="s">
        <v>46</v>
      </c>
      <c r="E11">
        <v>1</v>
      </c>
      <c r="H11" t="s">
        <v>76</v>
      </c>
      <c r="J11" t="s">
        <v>2532</v>
      </c>
      <c r="K11" t="s">
        <v>2533</v>
      </c>
    </row>
    <row r="12" spans="1:11" ht="15">
      <c r="A12"/>
      <c r="B12"/>
      <c r="D12" t="s">
        <v>64</v>
      </c>
      <c r="E12">
        <v>2</v>
      </c>
      <c r="H12">
        <v>0</v>
      </c>
      <c r="J12" t="s">
        <v>2534</v>
      </c>
      <c r="K12" t="s">
        <v>2535</v>
      </c>
    </row>
    <row r="13" spans="1:11" ht="15">
      <c r="A13"/>
      <c r="B13"/>
      <c r="D13">
        <v>1</v>
      </c>
      <c r="E13">
        <v>3</v>
      </c>
      <c r="H13">
        <v>1</v>
      </c>
      <c r="J13" t="s">
        <v>2536</v>
      </c>
      <c r="K13" t="s">
        <v>2537</v>
      </c>
    </row>
    <row r="14" spans="4:11" ht="15">
      <c r="D14">
        <v>2</v>
      </c>
      <c r="E14">
        <v>4</v>
      </c>
      <c r="H14">
        <v>2</v>
      </c>
      <c r="J14" t="s">
        <v>2538</v>
      </c>
      <c r="K14" t="s">
        <v>2539</v>
      </c>
    </row>
    <row r="15" spans="4:11" ht="15">
      <c r="D15">
        <v>3</v>
      </c>
      <c r="E15">
        <v>5</v>
      </c>
      <c r="H15">
        <v>3</v>
      </c>
      <c r="J15" t="s">
        <v>2540</v>
      </c>
      <c r="K15" t="s">
        <v>2541</v>
      </c>
    </row>
    <row r="16" spans="4:11" ht="15">
      <c r="D16">
        <v>4</v>
      </c>
      <c r="E16">
        <v>6</v>
      </c>
      <c r="H16">
        <v>4</v>
      </c>
      <c r="J16" t="s">
        <v>2542</v>
      </c>
      <c r="K16" t="s">
        <v>2543</v>
      </c>
    </row>
    <row r="17" spans="4:11" ht="15">
      <c r="D17">
        <v>5</v>
      </c>
      <c r="E17">
        <v>7</v>
      </c>
      <c r="H17">
        <v>5</v>
      </c>
      <c r="J17" t="s">
        <v>2544</v>
      </c>
      <c r="K17" t="s">
        <v>2545</v>
      </c>
    </row>
    <row r="18" spans="4:11" ht="15">
      <c r="D18">
        <v>6</v>
      </c>
      <c r="E18">
        <v>8</v>
      </c>
      <c r="H18">
        <v>6</v>
      </c>
      <c r="J18" t="s">
        <v>2546</v>
      </c>
      <c r="K18" t="s">
        <v>2547</v>
      </c>
    </row>
    <row r="19" spans="4:11" ht="15">
      <c r="D19">
        <v>7</v>
      </c>
      <c r="E19">
        <v>9</v>
      </c>
      <c r="H19">
        <v>7</v>
      </c>
      <c r="J19" t="s">
        <v>2548</v>
      </c>
      <c r="K19" t="s">
        <v>2549</v>
      </c>
    </row>
    <row r="20" spans="4:11" ht="15">
      <c r="D20">
        <v>8</v>
      </c>
      <c r="H20">
        <v>8</v>
      </c>
      <c r="J20" t="s">
        <v>2550</v>
      </c>
      <c r="K20" t="s">
        <v>2551</v>
      </c>
    </row>
    <row r="21" spans="4:11" ht="409.5">
      <c r="D21">
        <v>9</v>
      </c>
      <c r="H21">
        <v>9</v>
      </c>
      <c r="J21" t="s">
        <v>2552</v>
      </c>
      <c r="K21" s="13" t="s">
        <v>2553</v>
      </c>
    </row>
    <row r="22" spans="4:11" ht="409.5">
      <c r="D22">
        <v>10</v>
      </c>
      <c r="J22" t="s">
        <v>2554</v>
      </c>
      <c r="K22" s="13" t="s">
        <v>2555</v>
      </c>
    </row>
    <row r="23" spans="4:11" ht="409.5">
      <c r="D23">
        <v>11</v>
      </c>
      <c r="J23" t="s">
        <v>2556</v>
      </c>
      <c r="K23" s="13" t="s">
        <v>2557</v>
      </c>
    </row>
    <row r="24" spans="10:11" ht="409.5">
      <c r="J24" t="s">
        <v>2558</v>
      </c>
      <c r="K24" s="13" t="s">
        <v>3753</v>
      </c>
    </row>
    <row r="25" spans="10:11" ht="15">
      <c r="J25" t="s">
        <v>2559</v>
      </c>
      <c r="K25" t="b">
        <v>0</v>
      </c>
    </row>
    <row r="26" spans="10:11" ht="15">
      <c r="J26" t="s">
        <v>3751</v>
      </c>
      <c r="K26" t="s">
        <v>3752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2593</v>
      </c>
      <c r="B2" s="116" t="s">
        <v>2594</v>
      </c>
      <c r="C2" s="117" t="s">
        <v>2595</v>
      </c>
    </row>
    <row r="3" spans="1:3" ht="15">
      <c r="A3" s="115" t="s">
        <v>2561</v>
      </c>
      <c r="B3" s="115" t="s">
        <v>2561</v>
      </c>
      <c r="C3" s="34">
        <v>119</v>
      </c>
    </row>
    <row r="4" spans="1:3" ht="15">
      <c r="A4" s="115" t="s">
        <v>2561</v>
      </c>
      <c r="B4" s="115" t="s">
        <v>2563</v>
      </c>
      <c r="C4" s="34">
        <v>1</v>
      </c>
    </row>
    <row r="5" spans="1:3" ht="15">
      <c r="A5" s="115" t="s">
        <v>2561</v>
      </c>
      <c r="B5" s="115" t="s">
        <v>2564</v>
      </c>
      <c r="C5" s="34">
        <v>3</v>
      </c>
    </row>
    <row r="6" spans="1:3" ht="15">
      <c r="A6" s="115" t="s">
        <v>2561</v>
      </c>
      <c r="B6" s="115" t="s">
        <v>2569</v>
      </c>
      <c r="C6" s="34">
        <v>2</v>
      </c>
    </row>
    <row r="7" spans="1:3" ht="15">
      <c r="A7" s="115" t="s">
        <v>2561</v>
      </c>
      <c r="B7" s="115" t="s">
        <v>2570</v>
      </c>
      <c r="C7" s="34">
        <v>1</v>
      </c>
    </row>
    <row r="8" spans="1:3" ht="15">
      <c r="A8" s="115" t="s">
        <v>2561</v>
      </c>
      <c r="B8" s="115" t="s">
        <v>2572</v>
      </c>
      <c r="C8" s="34">
        <v>4</v>
      </c>
    </row>
    <row r="9" spans="1:3" ht="15">
      <c r="A9" s="115" t="s">
        <v>2561</v>
      </c>
      <c r="B9" s="115" t="s">
        <v>2576</v>
      </c>
      <c r="C9" s="34">
        <v>1</v>
      </c>
    </row>
    <row r="10" spans="1:3" ht="15">
      <c r="A10" s="115" t="s">
        <v>2561</v>
      </c>
      <c r="B10" s="115" t="s">
        <v>2577</v>
      </c>
      <c r="C10" s="34">
        <v>1</v>
      </c>
    </row>
    <row r="11" spans="1:3" ht="15">
      <c r="A11" s="115" t="s">
        <v>2562</v>
      </c>
      <c r="B11" s="115" t="s">
        <v>2561</v>
      </c>
      <c r="C11" s="34">
        <v>1</v>
      </c>
    </row>
    <row r="12" spans="1:3" ht="15">
      <c r="A12" s="115" t="s">
        <v>2562</v>
      </c>
      <c r="B12" s="115" t="s">
        <v>2562</v>
      </c>
      <c r="C12" s="34">
        <v>41</v>
      </c>
    </row>
    <row r="13" spans="1:3" ht="15">
      <c r="A13" s="115" t="s">
        <v>2562</v>
      </c>
      <c r="B13" s="115" t="s">
        <v>2564</v>
      </c>
      <c r="C13" s="34">
        <v>1</v>
      </c>
    </row>
    <row r="14" spans="1:3" ht="15">
      <c r="A14" s="115" t="s">
        <v>2563</v>
      </c>
      <c r="B14" s="115" t="s">
        <v>2561</v>
      </c>
      <c r="C14" s="34">
        <v>15</v>
      </c>
    </row>
    <row r="15" spans="1:3" ht="15">
      <c r="A15" s="115" t="s">
        <v>2563</v>
      </c>
      <c r="B15" s="115" t="s">
        <v>2563</v>
      </c>
      <c r="C15" s="34">
        <v>13</v>
      </c>
    </row>
    <row r="16" spans="1:3" ht="15">
      <c r="A16" s="115" t="s">
        <v>2563</v>
      </c>
      <c r="B16" s="115" t="s">
        <v>2564</v>
      </c>
      <c r="C16" s="34">
        <v>1</v>
      </c>
    </row>
    <row r="17" spans="1:3" ht="15">
      <c r="A17" s="115" t="s">
        <v>2564</v>
      </c>
      <c r="B17" s="115" t="s">
        <v>2561</v>
      </c>
      <c r="C17" s="34">
        <v>14</v>
      </c>
    </row>
    <row r="18" spans="1:3" ht="15">
      <c r="A18" s="115" t="s">
        <v>2564</v>
      </c>
      <c r="B18" s="115" t="s">
        <v>2564</v>
      </c>
      <c r="C18" s="34">
        <v>19</v>
      </c>
    </row>
    <row r="19" spans="1:3" ht="15">
      <c r="A19" s="115" t="s">
        <v>2565</v>
      </c>
      <c r="B19" s="115" t="s">
        <v>2565</v>
      </c>
      <c r="C19" s="34">
        <v>9</v>
      </c>
    </row>
    <row r="20" spans="1:3" ht="15">
      <c r="A20" s="115" t="s">
        <v>2566</v>
      </c>
      <c r="B20" s="115" t="s">
        <v>2566</v>
      </c>
      <c r="C20" s="34">
        <v>45</v>
      </c>
    </row>
    <row r="21" spans="1:3" ht="15">
      <c r="A21" s="115" t="s">
        <v>2567</v>
      </c>
      <c r="B21" s="115" t="s">
        <v>2561</v>
      </c>
      <c r="C21" s="34">
        <v>1</v>
      </c>
    </row>
    <row r="22" spans="1:3" ht="15">
      <c r="A22" s="115" t="s">
        <v>2567</v>
      </c>
      <c r="B22" s="115" t="s">
        <v>2563</v>
      </c>
      <c r="C22" s="34">
        <v>1</v>
      </c>
    </row>
    <row r="23" spans="1:3" ht="15">
      <c r="A23" s="115" t="s">
        <v>2567</v>
      </c>
      <c r="B23" s="115" t="s">
        <v>2567</v>
      </c>
      <c r="C23" s="34">
        <v>4</v>
      </c>
    </row>
    <row r="24" spans="1:3" ht="15">
      <c r="A24" s="115" t="s">
        <v>2568</v>
      </c>
      <c r="B24" s="115" t="s">
        <v>2568</v>
      </c>
      <c r="C24" s="34">
        <v>10</v>
      </c>
    </row>
    <row r="25" spans="1:3" ht="15">
      <c r="A25" s="115" t="s">
        <v>2569</v>
      </c>
      <c r="B25" s="115" t="s">
        <v>2561</v>
      </c>
      <c r="C25" s="34">
        <v>2</v>
      </c>
    </row>
    <row r="26" spans="1:3" ht="15">
      <c r="A26" s="115" t="s">
        <v>2569</v>
      </c>
      <c r="B26" s="115" t="s">
        <v>2569</v>
      </c>
      <c r="C26" s="34">
        <v>4</v>
      </c>
    </row>
    <row r="27" spans="1:3" ht="15">
      <c r="A27" s="115" t="s">
        <v>2570</v>
      </c>
      <c r="B27" s="115" t="s">
        <v>2561</v>
      </c>
      <c r="C27" s="34">
        <v>9</v>
      </c>
    </row>
    <row r="28" spans="1:3" ht="15">
      <c r="A28" s="115" t="s">
        <v>2570</v>
      </c>
      <c r="B28" s="115" t="s">
        <v>2570</v>
      </c>
      <c r="C28" s="34">
        <v>5</v>
      </c>
    </row>
    <row r="29" spans="1:3" ht="15">
      <c r="A29" s="115" t="s">
        <v>2571</v>
      </c>
      <c r="B29" s="115" t="s">
        <v>2571</v>
      </c>
      <c r="C29" s="34">
        <v>2</v>
      </c>
    </row>
    <row r="30" spans="1:3" ht="15">
      <c r="A30" s="115" t="s">
        <v>2572</v>
      </c>
      <c r="B30" s="115" t="s">
        <v>2561</v>
      </c>
      <c r="C30" s="34">
        <v>5</v>
      </c>
    </row>
    <row r="31" spans="1:3" ht="15">
      <c r="A31" s="115" t="s">
        <v>2572</v>
      </c>
      <c r="B31" s="115" t="s">
        <v>2572</v>
      </c>
      <c r="C31" s="34">
        <v>3</v>
      </c>
    </row>
    <row r="32" spans="1:3" ht="15">
      <c r="A32" s="115" t="s">
        <v>2573</v>
      </c>
      <c r="B32" s="115" t="s">
        <v>2573</v>
      </c>
      <c r="C32" s="34">
        <v>13</v>
      </c>
    </row>
    <row r="33" spans="1:3" ht="15">
      <c r="A33" s="115" t="s">
        <v>2574</v>
      </c>
      <c r="B33" s="115" t="s">
        <v>2574</v>
      </c>
      <c r="C33" s="34">
        <v>1</v>
      </c>
    </row>
    <row r="34" spans="1:3" ht="15">
      <c r="A34" s="115" t="s">
        <v>2575</v>
      </c>
      <c r="B34" s="115" t="s">
        <v>2561</v>
      </c>
      <c r="C34" s="34">
        <v>2</v>
      </c>
    </row>
    <row r="35" spans="1:3" ht="15">
      <c r="A35" s="115" t="s">
        <v>2575</v>
      </c>
      <c r="B35" s="115" t="s">
        <v>2575</v>
      </c>
      <c r="C35" s="34">
        <v>2</v>
      </c>
    </row>
    <row r="36" spans="1:3" ht="15">
      <c r="A36" s="115" t="s">
        <v>2576</v>
      </c>
      <c r="B36" s="115" t="s">
        <v>2576</v>
      </c>
      <c r="C36" s="34">
        <v>1</v>
      </c>
    </row>
    <row r="37" spans="1:3" ht="15">
      <c r="A37" s="115" t="s">
        <v>2577</v>
      </c>
      <c r="B37" s="115" t="s">
        <v>2577</v>
      </c>
      <c r="C3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2601</v>
      </c>
      <c r="B1" s="13" t="s">
        <v>2602</v>
      </c>
      <c r="C1" s="13" t="s">
        <v>2603</v>
      </c>
      <c r="D1" s="13" t="s">
        <v>2605</v>
      </c>
      <c r="E1" s="13" t="s">
        <v>2604</v>
      </c>
      <c r="F1" s="13" t="s">
        <v>2607</v>
      </c>
      <c r="G1" s="13" t="s">
        <v>2606</v>
      </c>
      <c r="H1" s="13" t="s">
        <v>2609</v>
      </c>
      <c r="I1" s="13" t="s">
        <v>2608</v>
      </c>
      <c r="J1" s="13" t="s">
        <v>2611</v>
      </c>
      <c r="K1" s="13" t="s">
        <v>2610</v>
      </c>
      <c r="L1" s="13" t="s">
        <v>2615</v>
      </c>
      <c r="M1" s="13" t="s">
        <v>2614</v>
      </c>
      <c r="N1" s="13" t="s">
        <v>2617</v>
      </c>
      <c r="O1" s="78" t="s">
        <v>2616</v>
      </c>
      <c r="P1" s="78" t="s">
        <v>2619</v>
      </c>
      <c r="Q1" s="78" t="s">
        <v>2618</v>
      </c>
      <c r="R1" s="78" t="s">
        <v>2621</v>
      </c>
      <c r="S1" s="13" t="s">
        <v>2620</v>
      </c>
      <c r="T1" s="13" t="s">
        <v>2625</v>
      </c>
      <c r="U1" s="13" t="s">
        <v>2624</v>
      </c>
      <c r="V1" s="13" t="s">
        <v>2626</v>
      </c>
    </row>
    <row r="2" spans="1:22" ht="15">
      <c r="A2" s="83" t="s">
        <v>606</v>
      </c>
      <c r="B2" s="78">
        <v>9</v>
      </c>
      <c r="C2" s="83" t="s">
        <v>646</v>
      </c>
      <c r="D2" s="78">
        <v>3</v>
      </c>
      <c r="E2" s="83" t="s">
        <v>606</v>
      </c>
      <c r="F2" s="78">
        <v>9</v>
      </c>
      <c r="G2" s="83" t="s">
        <v>651</v>
      </c>
      <c r="H2" s="78">
        <v>1</v>
      </c>
      <c r="I2" s="83" t="s">
        <v>680</v>
      </c>
      <c r="J2" s="78">
        <v>3</v>
      </c>
      <c r="K2" s="83" t="s">
        <v>604</v>
      </c>
      <c r="L2" s="78">
        <v>1</v>
      </c>
      <c r="M2" s="83" t="s">
        <v>613</v>
      </c>
      <c r="N2" s="78">
        <v>7</v>
      </c>
      <c r="O2" s="78"/>
      <c r="P2" s="78"/>
      <c r="Q2" s="78"/>
      <c r="R2" s="78"/>
      <c r="S2" s="83" t="s">
        <v>2622</v>
      </c>
      <c r="T2" s="78">
        <v>1</v>
      </c>
      <c r="U2" s="83" t="s">
        <v>610</v>
      </c>
      <c r="V2" s="78">
        <v>1</v>
      </c>
    </row>
    <row r="3" spans="1:22" ht="15">
      <c r="A3" s="83" t="s">
        <v>613</v>
      </c>
      <c r="B3" s="78">
        <v>7</v>
      </c>
      <c r="C3" s="83" t="s">
        <v>653</v>
      </c>
      <c r="D3" s="78">
        <v>3</v>
      </c>
      <c r="E3" s="83" t="s">
        <v>677</v>
      </c>
      <c r="F3" s="78">
        <v>1</v>
      </c>
      <c r="G3" s="78"/>
      <c r="H3" s="78"/>
      <c r="I3" s="83" t="s">
        <v>678</v>
      </c>
      <c r="J3" s="78">
        <v>1</v>
      </c>
      <c r="K3" s="83" t="s">
        <v>605</v>
      </c>
      <c r="L3" s="78">
        <v>1</v>
      </c>
      <c r="M3" s="83" t="s">
        <v>603</v>
      </c>
      <c r="N3" s="78">
        <v>7</v>
      </c>
      <c r="O3" s="78"/>
      <c r="P3" s="78"/>
      <c r="Q3" s="78"/>
      <c r="R3" s="78"/>
      <c r="S3" s="83" t="s">
        <v>2623</v>
      </c>
      <c r="T3" s="78">
        <v>1</v>
      </c>
      <c r="U3" s="83" t="s">
        <v>631</v>
      </c>
      <c r="V3" s="78">
        <v>1</v>
      </c>
    </row>
    <row r="4" spans="1:22" ht="15">
      <c r="A4" s="83" t="s">
        <v>603</v>
      </c>
      <c r="B4" s="78">
        <v>7</v>
      </c>
      <c r="C4" s="83" t="s">
        <v>668</v>
      </c>
      <c r="D4" s="78">
        <v>2</v>
      </c>
      <c r="E4" s="83" t="s">
        <v>670</v>
      </c>
      <c r="F4" s="78">
        <v>1</v>
      </c>
      <c r="G4" s="78"/>
      <c r="H4" s="78"/>
      <c r="I4" s="83" t="s">
        <v>658</v>
      </c>
      <c r="J4" s="78">
        <v>1</v>
      </c>
      <c r="K4" s="83" t="s">
        <v>607</v>
      </c>
      <c r="L4" s="78">
        <v>1</v>
      </c>
      <c r="M4" s="83" t="s">
        <v>620</v>
      </c>
      <c r="N4" s="78">
        <v>6</v>
      </c>
      <c r="O4" s="78"/>
      <c r="P4" s="78"/>
      <c r="Q4" s="78"/>
      <c r="R4" s="78"/>
      <c r="S4" s="78"/>
      <c r="T4" s="78"/>
      <c r="U4" s="83" t="s">
        <v>632</v>
      </c>
      <c r="V4" s="78">
        <v>1</v>
      </c>
    </row>
    <row r="5" spans="1:22" ht="15">
      <c r="A5" s="83" t="s">
        <v>620</v>
      </c>
      <c r="B5" s="78">
        <v>6</v>
      </c>
      <c r="C5" s="83" t="s">
        <v>642</v>
      </c>
      <c r="D5" s="78">
        <v>2</v>
      </c>
      <c r="E5" s="83" t="s">
        <v>671</v>
      </c>
      <c r="F5" s="78">
        <v>1</v>
      </c>
      <c r="G5" s="78"/>
      <c r="H5" s="78"/>
      <c r="I5" s="78"/>
      <c r="J5" s="78"/>
      <c r="K5" s="83" t="s">
        <v>608</v>
      </c>
      <c r="L5" s="78">
        <v>1</v>
      </c>
      <c r="M5" s="83" t="s">
        <v>618</v>
      </c>
      <c r="N5" s="78">
        <v>6</v>
      </c>
      <c r="O5" s="78"/>
      <c r="P5" s="78"/>
      <c r="Q5" s="78"/>
      <c r="R5" s="78"/>
      <c r="S5" s="78"/>
      <c r="T5" s="78"/>
      <c r="U5" s="83" t="s">
        <v>633</v>
      </c>
      <c r="V5" s="78">
        <v>1</v>
      </c>
    </row>
    <row r="6" spans="1:22" ht="15">
      <c r="A6" s="83" t="s">
        <v>618</v>
      </c>
      <c r="B6" s="78">
        <v>6</v>
      </c>
      <c r="C6" s="83" t="s">
        <v>644</v>
      </c>
      <c r="D6" s="78">
        <v>2</v>
      </c>
      <c r="E6" s="83" t="s">
        <v>672</v>
      </c>
      <c r="F6" s="78">
        <v>1</v>
      </c>
      <c r="G6" s="78"/>
      <c r="H6" s="78"/>
      <c r="I6" s="78"/>
      <c r="J6" s="78"/>
      <c r="K6" s="83" t="s">
        <v>609</v>
      </c>
      <c r="L6" s="78">
        <v>1</v>
      </c>
      <c r="M6" s="83" t="s">
        <v>614</v>
      </c>
      <c r="N6" s="78">
        <v>3</v>
      </c>
      <c r="O6" s="78"/>
      <c r="P6" s="78"/>
      <c r="Q6" s="78"/>
      <c r="R6" s="78"/>
      <c r="S6" s="78"/>
      <c r="T6" s="78"/>
      <c r="U6" s="83" t="s">
        <v>634</v>
      </c>
      <c r="V6" s="78">
        <v>1</v>
      </c>
    </row>
    <row r="7" spans="1:22" ht="15">
      <c r="A7" s="83" t="s">
        <v>646</v>
      </c>
      <c r="B7" s="78">
        <v>3</v>
      </c>
      <c r="C7" s="83" t="s">
        <v>654</v>
      </c>
      <c r="D7" s="78">
        <v>2</v>
      </c>
      <c r="E7" s="83" t="s">
        <v>673</v>
      </c>
      <c r="F7" s="78">
        <v>1</v>
      </c>
      <c r="G7" s="78"/>
      <c r="H7" s="78"/>
      <c r="I7" s="78"/>
      <c r="J7" s="78"/>
      <c r="K7" s="83" t="s">
        <v>2612</v>
      </c>
      <c r="L7" s="78">
        <v>1</v>
      </c>
      <c r="M7" s="83" t="s">
        <v>623</v>
      </c>
      <c r="N7" s="78">
        <v>3</v>
      </c>
      <c r="O7" s="78"/>
      <c r="P7" s="78"/>
      <c r="Q7" s="78"/>
      <c r="R7" s="78"/>
      <c r="S7" s="78"/>
      <c r="T7" s="78"/>
      <c r="U7" s="83" t="s">
        <v>635</v>
      </c>
      <c r="V7" s="78">
        <v>1</v>
      </c>
    </row>
    <row r="8" spans="1:22" ht="15">
      <c r="A8" s="83" t="s">
        <v>653</v>
      </c>
      <c r="B8" s="78">
        <v>3</v>
      </c>
      <c r="C8" s="83" t="s">
        <v>655</v>
      </c>
      <c r="D8" s="78">
        <v>2</v>
      </c>
      <c r="E8" s="83" t="s">
        <v>674</v>
      </c>
      <c r="F8" s="78">
        <v>1</v>
      </c>
      <c r="G8" s="78"/>
      <c r="H8" s="78"/>
      <c r="I8" s="78"/>
      <c r="J8" s="78"/>
      <c r="K8" s="83" t="s">
        <v>2613</v>
      </c>
      <c r="L8" s="78">
        <v>1</v>
      </c>
      <c r="M8" s="83" t="s">
        <v>619</v>
      </c>
      <c r="N8" s="78">
        <v>2</v>
      </c>
      <c r="O8" s="78"/>
      <c r="P8" s="78"/>
      <c r="Q8" s="78"/>
      <c r="R8" s="78"/>
      <c r="S8" s="78"/>
      <c r="T8" s="78"/>
      <c r="U8" s="83" t="s">
        <v>636</v>
      </c>
      <c r="V8" s="78">
        <v>1</v>
      </c>
    </row>
    <row r="9" spans="1:22" ht="15">
      <c r="A9" s="83" t="s">
        <v>601</v>
      </c>
      <c r="B9" s="78">
        <v>3</v>
      </c>
      <c r="C9" s="83" t="s">
        <v>656</v>
      </c>
      <c r="D9" s="78">
        <v>2</v>
      </c>
      <c r="E9" s="83" t="s">
        <v>675</v>
      </c>
      <c r="F9" s="78">
        <v>1</v>
      </c>
      <c r="G9" s="78"/>
      <c r="H9" s="78"/>
      <c r="I9" s="78"/>
      <c r="J9" s="78"/>
      <c r="K9" s="78"/>
      <c r="L9" s="78"/>
      <c r="M9" s="83" t="s">
        <v>612</v>
      </c>
      <c r="N9" s="78">
        <v>1</v>
      </c>
      <c r="O9" s="78"/>
      <c r="P9" s="78"/>
      <c r="Q9" s="78"/>
      <c r="R9" s="78"/>
      <c r="S9" s="78"/>
      <c r="T9" s="78"/>
      <c r="U9" s="83" t="s">
        <v>637</v>
      </c>
      <c r="V9" s="78">
        <v>1</v>
      </c>
    </row>
    <row r="10" spans="1:22" ht="15">
      <c r="A10" s="83" t="s">
        <v>680</v>
      </c>
      <c r="B10" s="78">
        <v>3</v>
      </c>
      <c r="C10" s="83" t="s">
        <v>657</v>
      </c>
      <c r="D10" s="78">
        <v>2</v>
      </c>
      <c r="E10" s="83" t="s">
        <v>676</v>
      </c>
      <c r="F10" s="78">
        <v>1</v>
      </c>
      <c r="G10" s="78"/>
      <c r="H10" s="78"/>
      <c r="I10" s="78"/>
      <c r="J10" s="78"/>
      <c r="K10" s="78"/>
      <c r="L10" s="78"/>
      <c r="M10" s="83" t="s">
        <v>615</v>
      </c>
      <c r="N10" s="78">
        <v>1</v>
      </c>
      <c r="O10" s="78"/>
      <c r="P10" s="78"/>
      <c r="Q10" s="78"/>
      <c r="R10" s="78"/>
      <c r="S10" s="78"/>
      <c r="T10" s="78"/>
      <c r="U10" s="83" t="s">
        <v>638</v>
      </c>
      <c r="V10" s="78">
        <v>1</v>
      </c>
    </row>
    <row r="11" spans="1:22" ht="15">
      <c r="A11" s="83" t="s">
        <v>614</v>
      </c>
      <c r="B11" s="78">
        <v>3</v>
      </c>
      <c r="C11" s="83" t="s">
        <v>601</v>
      </c>
      <c r="D11" s="78">
        <v>2</v>
      </c>
      <c r="E11" s="78"/>
      <c r="F11" s="78"/>
      <c r="G11" s="78"/>
      <c r="H11" s="78"/>
      <c r="I11" s="78"/>
      <c r="J11" s="78"/>
      <c r="K11" s="78"/>
      <c r="L11" s="78"/>
      <c r="M11" s="83" t="s">
        <v>616</v>
      </c>
      <c r="N11" s="78">
        <v>1</v>
      </c>
      <c r="O11" s="78"/>
      <c r="P11" s="78"/>
      <c r="Q11" s="78"/>
      <c r="R11" s="78"/>
      <c r="S11" s="78"/>
      <c r="T11" s="78"/>
      <c r="U11" s="83" t="s">
        <v>639</v>
      </c>
      <c r="V11" s="78">
        <v>1</v>
      </c>
    </row>
    <row r="14" spans="1:22" ht="15" customHeight="1">
      <c r="A14" s="13" t="s">
        <v>2636</v>
      </c>
      <c r="B14" s="13" t="s">
        <v>2602</v>
      </c>
      <c r="C14" s="13" t="s">
        <v>2637</v>
      </c>
      <c r="D14" s="13" t="s">
        <v>2605</v>
      </c>
      <c r="E14" s="13" t="s">
        <v>2638</v>
      </c>
      <c r="F14" s="13" t="s">
        <v>2607</v>
      </c>
      <c r="G14" s="13" t="s">
        <v>2639</v>
      </c>
      <c r="H14" s="13" t="s">
        <v>2609</v>
      </c>
      <c r="I14" s="13" t="s">
        <v>2640</v>
      </c>
      <c r="J14" s="13" t="s">
        <v>2611</v>
      </c>
      <c r="K14" s="13" t="s">
        <v>2641</v>
      </c>
      <c r="L14" s="13" t="s">
        <v>2615</v>
      </c>
      <c r="M14" s="13" t="s">
        <v>2643</v>
      </c>
      <c r="N14" s="13" t="s">
        <v>2617</v>
      </c>
      <c r="O14" s="78" t="s">
        <v>2644</v>
      </c>
      <c r="P14" s="78" t="s">
        <v>2619</v>
      </c>
      <c r="Q14" s="78" t="s">
        <v>2645</v>
      </c>
      <c r="R14" s="78" t="s">
        <v>2621</v>
      </c>
      <c r="S14" s="13" t="s">
        <v>2646</v>
      </c>
      <c r="T14" s="13" t="s">
        <v>2625</v>
      </c>
      <c r="U14" s="13" t="s">
        <v>2648</v>
      </c>
      <c r="V14" s="13" t="s">
        <v>2626</v>
      </c>
    </row>
    <row r="15" spans="1:22" ht="15">
      <c r="A15" s="78" t="s">
        <v>683</v>
      </c>
      <c r="B15" s="78">
        <v>43</v>
      </c>
      <c r="C15" s="78" t="s">
        <v>707</v>
      </c>
      <c r="D15" s="78">
        <v>11</v>
      </c>
      <c r="E15" s="78" t="s">
        <v>688</v>
      </c>
      <c r="F15" s="78">
        <v>9</v>
      </c>
      <c r="G15" s="78" t="s">
        <v>705</v>
      </c>
      <c r="H15" s="78">
        <v>1</v>
      </c>
      <c r="I15" s="78" t="s">
        <v>716</v>
      </c>
      <c r="J15" s="78">
        <v>4</v>
      </c>
      <c r="K15" s="78" t="s">
        <v>686</v>
      </c>
      <c r="L15" s="78">
        <v>2</v>
      </c>
      <c r="M15" s="78" t="s">
        <v>683</v>
      </c>
      <c r="N15" s="78">
        <v>43</v>
      </c>
      <c r="O15" s="78"/>
      <c r="P15" s="78"/>
      <c r="Q15" s="78"/>
      <c r="R15" s="78"/>
      <c r="S15" s="78" t="s">
        <v>713</v>
      </c>
      <c r="T15" s="78">
        <v>1</v>
      </c>
      <c r="U15" s="78" t="s">
        <v>686</v>
      </c>
      <c r="V15" s="78">
        <v>12</v>
      </c>
    </row>
    <row r="16" spans="1:22" ht="15">
      <c r="A16" s="78" t="s">
        <v>686</v>
      </c>
      <c r="B16" s="78">
        <v>14</v>
      </c>
      <c r="C16" s="78" t="s">
        <v>700</v>
      </c>
      <c r="D16" s="78">
        <v>8</v>
      </c>
      <c r="E16" s="78" t="s">
        <v>715</v>
      </c>
      <c r="F16" s="78">
        <v>8</v>
      </c>
      <c r="G16" s="78"/>
      <c r="H16" s="78"/>
      <c r="I16" s="78" t="s">
        <v>708</v>
      </c>
      <c r="J16" s="78">
        <v>1</v>
      </c>
      <c r="K16" s="78" t="s">
        <v>2642</v>
      </c>
      <c r="L16" s="78">
        <v>2</v>
      </c>
      <c r="M16" s="78"/>
      <c r="N16" s="78"/>
      <c r="O16" s="78"/>
      <c r="P16" s="78"/>
      <c r="Q16" s="78"/>
      <c r="R16" s="78"/>
      <c r="S16" s="78" t="s">
        <v>2647</v>
      </c>
      <c r="T16" s="78">
        <v>1</v>
      </c>
      <c r="U16" s="78"/>
      <c r="V16" s="78"/>
    </row>
    <row r="17" spans="1:22" ht="15">
      <c r="A17" s="78" t="s">
        <v>707</v>
      </c>
      <c r="B17" s="78">
        <v>11</v>
      </c>
      <c r="C17" s="78" t="s">
        <v>711</v>
      </c>
      <c r="D17" s="78">
        <v>2</v>
      </c>
      <c r="E17" s="78"/>
      <c r="F17" s="78"/>
      <c r="G17" s="78"/>
      <c r="H17" s="78"/>
      <c r="I17" s="78"/>
      <c r="J17" s="78"/>
      <c r="K17" s="78" t="s">
        <v>687</v>
      </c>
      <c r="L17" s="78">
        <v>1</v>
      </c>
      <c r="M17" s="78"/>
      <c r="N17" s="78"/>
      <c r="O17" s="78"/>
      <c r="P17" s="78"/>
      <c r="Q17" s="78"/>
      <c r="R17" s="78"/>
      <c r="S17" s="78"/>
      <c r="T17" s="78"/>
      <c r="U17" s="78"/>
      <c r="V17" s="78"/>
    </row>
    <row r="18" spans="1:22" ht="15">
      <c r="A18" s="78" t="s">
        <v>688</v>
      </c>
      <c r="B18" s="78">
        <v>9</v>
      </c>
      <c r="C18" s="78" t="s">
        <v>696</v>
      </c>
      <c r="D18" s="78">
        <v>2</v>
      </c>
      <c r="E18" s="78"/>
      <c r="F18" s="78"/>
      <c r="G18" s="78"/>
      <c r="H18" s="78"/>
      <c r="I18" s="78"/>
      <c r="J18" s="78"/>
      <c r="K18" s="78" t="s">
        <v>689</v>
      </c>
      <c r="L18" s="78">
        <v>1</v>
      </c>
      <c r="M18" s="78"/>
      <c r="N18" s="78"/>
      <c r="O18" s="78"/>
      <c r="P18" s="78"/>
      <c r="Q18" s="78"/>
      <c r="R18" s="78"/>
      <c r="S18" s="78"/>
      <c r="T18" s="78"/>
      <c r="U18" s="78"/>
      <c r="V18" s="78"/>
    </row>
    <row r="19" spans="1:22" ht="15">
      <c r="A19" s="78" t="s">
        <v>700</v>
      </c>
      <c r="B19" s="78">
        <v>8</v>
      </c>
      <c r="C19" s="78" t="s">
        <v>698</v>
      </c>
      <c r="D19" s="78">
        <v>2</v>
      </c>
      <c r="E19" s="78"/>
      <c r="F19" s="78"/>
      <c r="G19" s="78"/>
      <c r="H19" s="78"/>
      <c r="I19" s="78"/>
      <c r="J19" s="78"/>
      <c r="K19" s="78" t="s">
        <v>690</v>
      </c>
      <c r="L19" s="78">
        <v>1</v>
      </c>
      <c r="M19" s="78"/>
      <c r="N19" s="78"/>
      <c r="O19" s="78"/>
      <c r="P19" s="78"/>
      <c r="Q19" s="78"/>
      <c r="R19" s="78"/>
      <c r="S19" s="78"/>
      <c r="T19" s="78"/>
      <c r="U19" s="78"/>
      <c r="V19" s="78"/>
    </row>
    <row r="20" spans="1:22" ht="15">
      <c r="A20" s="78" t="s">
        <v>715</v>
      </c>
      <c r="B20" s="78">
        <v>8</v>
      </c>
      <c r="C20" s="78" t="s">
        <v>684</v>
      </c>
      <c r="D20" s="78">
        <v>2</v>
      </c>
      <c r="E20" s="78"/>
      <c r="F20" s="78"/>
      <c r="G20" s="78"/>
      <c r="H20" s="78"/>
      <c r="I20" s="78"/>
      <c r="J20" s="78"/>
      <c r="K20" s="78"/>
      <c r="L20" s="78"/>
      <c r="M20" s="78"/>
      <c r="N20" s="78"/>
      <c r="O20" s="78"/>
      <c r="P20" s="78"/>
      <c r="Q20" s="78"/>
      <c r="R20" s="78"/>
      <c r="S20" s="78"/>
      <c r="T20" s="78"/>
      <c r="U20" s="78"/>
      <c r="V20" s="78"/>
    </row>
    <row r="21" spans="1:22" ht="15">
      <c r="A21" s="78" t="s">
        <v>716</v>
      </c>
      <c r="B21" s="78">
        <v>4</v>
      </c>
      <c r="C21" s="78" t="s">
        <v>710</v>
      </c>
      <c r="D21" s="78">
        <v>2</v>
      </c>
      <c r="E21" s="78"/>
      <c r="F21" s="78"/>
      <c r="G21" s="78"/>
      <c r="H21" s="78"/>
      <c r="I21" s="78"/>
      <c r="J21" s="78"/>
      <c r="K21" s="78"/>
      <c r="L21" s="78"/>
      <c r="M21" s="78"/>
      <c r="N21" s="78"/>
      <c r="O21" s="78"/>
      <c r="P21" s="78"/>
      <c r="Q21" s="78"/>
      <c r="R21" s="78"/>
      <c r="S21" s="78"/>
      <c r="T21" s="78"/>
      <c r="U21" s="78"/>
      <c r="V21" s="78"/>
    </row>
    <row r="22" spans="1:22" ht="15">
      <c r="A22" s="78" t="s">
        <v>705</v>
      </c>
      <c r="B22" s="78">
        <v>3</v>
      </c>
      <c r="C22" s="78" t="s">
        <v>705</v>
      </c>
      <c r="D22" s="78">
        <v>2</v>
      </c>
      <c r="E22" s="78"/>
      <c r="F22" s="78"/>
      <c r="G22" s="78"/>
      <c r="H22" s="78"/>
      <c r="I22" s="78"/>
      <c r="J22" s="78"/>
      <c r="K22" s="78"/>
      <c r="L22" s="78"/>
      <c r="M22" s="78"/>
      <c r="N22" s="78"/>
      <c r="O22" s="78"/>
      <c r="P22" s="78"/>
      <c r="Q22" s="78"/>
      <c r="R22" s="78"/>
      <c r="S22" s="78"/>
      <c r="T22" s="78"/>
      <c r="U22" s="78"/>
      <c r="V22" s="78"/>
    </row>
    <row r="23" spans="1:22" ht="15">
      <c r="A23" s="78" t="s">
        <v>684</v>
      </c>
      <c r="B23" s="78">
        <v>3</v>
      </c>
      <c r="C23" s="78" t="s">
        <v>706</v>
      </c>
      <c r="D23" s="78">
        <v>1</v>
      </c>
      <c r="E23" s="78"/>
      <c r="F23" s="78"/>
      <c r="G23" s="78"/>
      <c r="H23" s="78"/>
      <c r="I23" s="78"/>
      <c r="J23" s="78"/>
      <c r="K23" s="78"/>
      <c r="L23" s="78"/>
      <c r="M23" s="78"/>
      <c r="N23" s="78"/>
      <c r="O23" s="78"/>
      <c r="P23" s="78"/>
      <c r="Q23" s="78"/>
      <c r="R23" s="78"/>
      <c r="S23" s="78"/>
      <c r="T23" s="78"/>
      <c r="U23" s="78"/>
      <c r="V23" s="78"/>
    </row>
    <row r="24" spans="1:22" ht="15">
      <c r="A24" s="78" t="s">
        <v>711</v>
      </c>
      <c r="B24" s="78">
        <v>2</v>
      </c>
      <c r="C24" s="78" t="s">
        <v>713</v>
      </c>
      <c r="D24" s="78">
        <v>1</v>
      </c>
      <c r="E24" s="78"/>
      <c r="F24" s="78"/>
      <c r="G24" s="78"/>
      <c r="H24" s="78"/>
      <c r="I24" s="78"/>
      <c r="J24" s="78"/>
      <c r="K24" s="78"/>
      <c r="L24" s="78"/>
      <c r="M24" s="78"/>
      <c r="N24" s="78"/>
      <c r="O24" s="78"/>
      <c r="P24" s="78"/>
      <c r="Q24" s="78"/>
      <c r="R24" s="78"/>
      <c r="S24" s="78"/>
      <c r="T24" s="78"/>
      <c r="U24" s="78"/>
      <c r="V24" s="78"/>
    </row>
    <row r="27" spans="1:22" ht="15" customHeight="1">
      <c r="A27" s="13" t="s">
        <v>2655</v>
      </c>
      <c r="B27" s="13" t="s">
        <v>2602</v>
      </c>
      <c r="C27" s="13" t="s">
        <v>2662</v>
      </c>
      <c r="D27" s="13" t="s">
        <v>2605</v>
      </c>
      <c r="E27" s="13" t="s">
        <v>2667</v>
      </c>
      <c r="F27" s="13" t="s">
        <v>2607</v>
      </c>
      <c r="G27" s="78" t="s">
        <v>2674</v>
      </c>
      <c r="H27" s="78" t="s">
        <v>2609</v>
      </c>
      <c r="I27" s="13" t="s">
        <v>2675</v>
      </c>
      <c r="J27" s="13" t="s">
        <v>2611</v>
      </c>
      <c r="K27" s="13" t="s">
        <v>2680</v>
      </c>
      <c r="L27" s="13" t="s">
        <v>2615</v>
      </c>
      <c r="M27" s="13" t="s">
        <v>2687</v>
      </c>
      <c r="N27" s="13" t="s">
        <v>2617</v>
      </c>
      <c r="O27" s="78" t="s">
        <v>2695</v>
      </c>
      <c r="P27" s="78" t="s">
        <v>2619</v>
      </c>
      <c r="Q27" s="13" t="s">
        <v>2696</v>
      </c>
      <c r="R27" s="13" t="s">
        <v>2621</v>
      </c>
      <c r="S27" s="78" t="s">
        <v>2697</v>
      </c>
      <c r="T27" s="78" t="s">
        <v>2625</v>
      </c>
      <c r="U27" s="13" t="s">
        <v>2698</v>
      </c>
      <c r="V27" s="13" t="s">
        <v>2626</v>
      </c>
    </row>
    <row r="28" spans="1:22" ht="15">
      <c r="A28" s="78" t="s">
        <v>718</v>
      </c>
      <c r="B28" s="78">
        <v>71</v>
      </c>
      <c r="C28" s="78" t="s">
        <v>758</v>
      </c>
      <c r="D28" s="78">
        <v>15</v>
      </c>
      <c r="E28" s="78" t="s">
        <v>296</v>
      </c>
      <c r="F28" s="78">
        <v>3</v>
      </c>
      <c r="G28" s="78"/>
      <c r="H28" s="78"/>
      <c r="I28" s="78" t="s">
        <v>747</v>
      </c>
      <c r="J28" s="78">
        <v>4</v>
      </c>
      <c r="K28" s="78" t="s">
        <v>718</v>
      </c>
      <c r="L28" s="78">
        <v>3</v>
      </c>
      <c r="M28" s="78" t="s">
        <v>718</v>
      </c>
      <c r="N28" s="78">
        <v>45</v>
      </c>
      <c r="O28" s="78"/>
      <c r="P28" s="78"/>
      <c r="Q28" s="78" t="s">
        <v>746</v>
      </c>
      <c r="R28" s="78">
        <v>3</v>
      </c>
      <c r="S28" s="78"/>
      <c r="T28" s="78"/>
      <c r="U28" s="78" t="s">
        <v>758</v>
      </c>
      <c r="V28" s="78">
        <v>11</v>
      </c>
    </row>
    <row r="29" spans="1:22" ht="15">
      <c r="A29" s="78" t="s">
        <v>343</v>
      </c>
      <c r="B29" s="78">
        <v>35</v>
      </c>
      <c r="C29" s="78" t="s">
        <v>343</v>
      </c>
      <c r="D29" s="78">
        <v>15</v>
      </c>
      <c r="E29" s="78" t="s">
        <v>343</v>
      </c>
      <c r="F29" s="78">
        <v>2</v>
      </c>
      <c r="G29" s="78"/>
      <c r="H29" s="78"/>
      <c r="I29" s="78" t="s">
        <v>2656</v>
      </c>
      <c r="J29" s="78">
        <v>4</v>
      </c>
      <c r="K29" s="78" t="s">
        <v>728</v>
      </c>
      <c r="L29" s="78">
        <v>2</v>
      </c>
      <c r="M29" s="78" t="s">
        <v>2659</v>
      </c>
      <c r="N29" s="78">
        <v>10</v>
      </c>
      <c r="O29" s="78"/>
      <c r="P29" s="78"/>
      <c r="Q29" s="78" t="s">
        <v>718</v>
      </c>
      <c r="R29" s="78">
        <v>2</v>
      </c>
      <c r="S29" s="78"/>
      <c r="T29" s="78"/>
      <c r="U29" s="78" t="s">
        <v>2657</v>
      </c>
      <c r="V29" s="78">
        <v>11</v>
      </c>
    </row>
    <row r="30" spans="1:22" ht="15">
      <c r="A30" s="78" t="s">
        <v>758</v>
      </c>
      <c r="B30" s="78">
        <v>29</v>
      </c>
      <c r="C30" s="78" t="s">
        <v>2658</v>
      </c>
      <c r="D30" s="78">
        <v>11</v>
      </c>
      <c r="E30" s="78" t="s">
        <v>777</v>
      </c>
      <c r="F30" s="78">
        <v>2</v>
      </c>
      <c r="G30" s="78"/>
      <c r="H30" s="78"/>
      <c r="I30" s="78" t="s">
        <v>343</v>
      </c>
      <c r="J30" s="78">
        <v>4</v>
      </c>
      <c r="K30" s="78" t="s">
        <v>2681</v>
      </c>
      <c r="L30" s="78">
        <v>1</v>
      </c>
      <c r="M30" s="78" t="s">
        <v>2688</v>
      </c>
      <c r="N30" s="78">
        <v>7</v>
      </c>
      <c r="O30" s="78"/>
      <c r="P30" s="78"/>
      <c r="Q30" s="78" t="s">
        <v>745</v>
      </c>
      <c r="R30" s="78">
        <v>1</v>
      </c>
      <c r="S30" s="78"/>
      <c r="T30" s="78"/>
      <c r="U30" s="78" t="s">
        <v>343</v>
      </c>
      <c r="V30" s="78">
        <v>10</v>
      </c>
    </row>
    <row r="31" spans="1:22" ht="15">
      <c r="A31" s="78" t="s">
        <v>2656</v>
      </c>
      <c r="B31" s="78">
        <v>15</v>
      </c>
      <c r="C31" s="78" t="s">
        <v>2663</v>
      </c>
      <c r="D31" s="78">
        <v>5</v>
      </c>
      <c r="E31" s="78" t="s">
        <v>2668</v>
      </c>
      <c r="F31" s="78">
        <v>2</v>
      </c>
      <c r="G31" s="78"/>
      <c r="H31" s="78"/>
      <c r="I31" s="78" t="s">
        <v>2657</v>
      </c>
      <c r="J31" s="78">
        <v>3</v>
      </c>
      <c r="K31" s="78" t="s">
        <v>2682</v>
      </c>
      <c r="L31" s="78">
        <v>1</v>
      </c>
      <c r="M31" s="78" t="s">
        <v>2689</v>
      </c>
      <c r="N31" s="78">
        <v>6</v>
      </c>
      <c r="O31" s="78"/>
      <c r="P31" s="78"/>
      <c r="Q31" s="78"/>
      <c r="R31" s="78"/>
      <c r="S31" s="78"/>
      <c r="T31" s="78"/>
      <c r="U31" s="78" t="s">
        <v>2656</v>
      </c>
      <c r="V31" s="78">
        <v>10</v>
      </c>
    </row>
    <row r="32" spans="1:22" ht="15">
      <c r="A32" s="78" t="s">
        <v>2657</v>
      </c>
      <c r="B32" s="78">
        <v>14</v>
      </c>
      <c r="C32" s="78" t="s">
        <v>756</v>
      </c>
      <c r="D32" s="78">
        <v>3</v>
      </c>
      <c r="E32" s="78" t="s">
        <v>2669</v>
      </c>
      <c r="F32" s="78">
        <v>1</v>
      </c>
      <c r="G32" s="78"/>
      <c r="H32" s="78"/>
      <c r="I32" s="78" t="s">
        <v>756</v>
      </c>
      <c r="J32" s="78">
        <v>3</v>
      </c>
      <c r="K32" s="78" t="s">
        <v>2683</v>
      </c>
      <c r="L32" s="78">
        <v>1</v>
      </c>
      <c r="M32" s="78" t="s">
        <v>2690</v>
      </c>
      <c r="N32" s="78">
        <v>6</v>
      </c>
      <c r="O32" s="78"/>
      <c r="P32" s="78"/>
      <c r="Q32" s="78"/>
      <c r="R32" s="78"/>
      <c r="S32" s="78"/>
      <c r="T32" s="78"/>
      <c r="U32" s="78" t="s">
        <v>2660</v>
      </c>
      <c r="V32" s="78">
        <v>10</v>
      </c>
    </row>
    <row r="33" spans="1:22" ht="15">
      <c r="A33" s="78" t="s">
        <v>296</v>
      </c>
      <c r="B33" s="78">
        <v>13</v>
      </c>
      <c r="C33" s="78" t="s">
        <v>2664</v>
      </c>
      <c r="D33" s="78">
        <v>2</v>
      </c>
      <c r="E33" s="78" t="s">
        <v>2670</v>
      </c>
      <c r="F33" s="78">
        <v>1</v>
      </c>
      <c r="G33" s="78"/>
      <c r="H33" s="78"/>
      <c r="I33" s="78" t="s">
        <v>2676</v>
      </c>
      <c r="J33" s="78">
        <v>3</v>
      </c>
      <c r="K33" s="78" t="s">
        <v>343</v>
      </c>
      <c r="L33" s="78">
        <v>1</v>
      </c>
      <c r="M33" s="78" t="s">
        <v>2691</v>
      </c>
      <c r="N33" s="78">
        <v>4</v>
      </c>
      <c r="O33" s="78"/>
      <c r="P33" s="78"/>
      <c r="Q33" s="78"/>
      <c r="R33" s="78"/>
      <c r="S33" s="78"/>
      <c r="T33" s="78"/>
      <c r="U33" s="78" t="s">
        <v>2661</v>
      </c>
      <c r="V33" s="78">
        <v>10</v>
      </c>
    </row>
    <row r="34" spans="1:22" ht="15">
      <c r="A34" s="78" t="s">
        <v>2658</v>
      </c>
      <c r="B34" s="78">
        <v>11</v>
      </c>
      <c r="C34" s="78" t="s">
        <v>2665</v>
      </c>
      <c r="D34" s="78">
        <v>2</v>
      </c>
      <c r="E34" s="78" t="s">
        <v>773</v>
      </c>
      <c r="F34" s="78">
        <v>1</v>
      </c>
      <c r="G34" s="78"/>
      <c r="H34" s="78"/>
      <c r="I34" s="78" t="s">
        <v>2677</v>
      </c>
      <c r="J34" s="78">
        <v>3</v>
      </c>
      <c r="K34" s="78" t="s">
        <v>2684</v>
      </c>
      <c r="L34" s="78">
        <v>1</v>
      </c>
      <c r="M34" s="78" t="s">
        <v>2692</v>
      </c>
      <c r="N34" s="78">
        <v>3</v>
      </c>
      <c r="O34" s="78"/>
      <c r="P34" s="78"/>
      <c r="Q34" s="78"/>
      <c r="R34" s="78"/>
      <c r="S34" s="78"/>
      <c r="T34" s="78"/>
      <c r="U34" s="78" t="s">
        <v>2699</v>
      </c>
      <c r="V34" s="78">
        <v>10</v>
      </c>
    </row>
    <row r="35" spans="1:22" ht="15">
      <c r="A35" s="78" t="s">
        <v>2659</v>
      </c>
      <c r="B35" s="78">
        <v>10</v>
      </c>
      <c r="C35" s="78" t="s">
        <v>759</v>
      </c>
      <c r="D35" s="78">
        <v>2</v>
      </c>
      <c r="E35" s="78" t="s">
        <v>2671</v>
      </c>
      <c r="F35" s="78">
        <v>1</v>
      </c>
      <c r="G35" s="78"/>
      <c r="H35" s="78"/>
      <c r="I35" s="78" t="s">
        <v>758</v>
      </c>
      <c r="J35" s="78">
        <v>3</v>
      </c>
      <c r="K35" s="78" t="s">
        <v>2685</v>
      </c>
      <c r="L35" s="78">
        <v>1</v>
      </c>
      <c r="M35" s="78" t="s">
        <v>2693</v>
      </c>
      <c r="N35" s="78">
        <v>2</v>
      </c>
      <c r="O35" s="78"/>
      <c r="P35" s="78"/>
      <c r="Q35" s="78"/>
      <c r="R35" s="78"/>
      <c r="S35" s="78"/>
      <c r="T35" s="78"/>
      <c r="U35" s="78" t="s">
        <v>296</v>
      </c>
      <c r="V35" s="78">
        <v>10</v>
      </c>
    </row>
    <row r="36" spans="1:22" ht="15">
      <c r="A36" s="78" t="s">
        <v>2660</v>
      </c>
      <c r="B36" s="78">
        <v>10</v>
      </c>
      <c r="C36" s="78" t="s">
        <v>2666</v>
      </c>
      <c r="D36" s="78">
        <v>2</v>
      </c>
      <c r="E36" s="78" t="s">
        <v>2672</v>
      </c>
      <c r="F36" s="78">
        <v>1</v>
      </c>
      <c r="G36" s="78"/>
      <c r="H36" s="78"/>
      <c r="I36" s="78" t="s">
        <v>2678</v>
      </c>
      <c r="J36" s="78">
        <v>3</v>
      </c>
      <c r="K36" s="78" t="s">
        <v>2663</v>
      </c>
      <c r="L36" s="78">
        <v>1</v>
      </c>
      <c r="M36" s="78" t="s">
        <v>302</v>
      </c>
      <c r="N36" s="78">
        <v>2</v>
      </c>
      <c r="O36" s="78"/>
      <c r="P36" s="78"/>
      <c r="Q36" s="78"/>
      <c r="R36" s="78"/>
      <c r="S36" s="78"/>
      <c r="T36" s="78"/>
      <c r="U36" s="78" t="s">
        <v>2700</v>
      </c>
      <c r="V36" s="78">
        <v>8</v>
      </c>
    </row>
    <row r="37" spans="1:22" ht="15">
      <c r="A37" s="78" t="s">
        <v>2661</v>
      </c>
      <c r="B37" s="78">
        <v>10</v>
      </c>
      <c r="C37" s="78" t="s">
        <v>768</v>
      </c>
      <c r="D37" s="78">
        <v>2</v>
      </c>
      <c r="E37" s="78" t="s">
        <v>2673</v>
      </c>
      <c r="F37" s="78">
        <v>1</v>
      </c>
      <c r="G37" s="78"/>
      <c r="H37" s="78"/>
      <c r="I37" s="78" t="s">
        <v>2679</v>
      </c>
      <c r="J37" s="78">
        <v>1</v>
      </c>
      <c r="K37" s="78" t="s">
        <v>2686</v>
      </c>
      <c r="L37" s="78">
        <v>1</v>
      </c>
      <c r="M37" s="78" t="s">
        <v>2694</v>
      </c>
      <c r="N37" s="78">
        <v>2</v>
      </c>
      <c r="O37" s="78"/>
      <c r="P37" s="78"/>
      <c r="Q37" s="78"/>
      <c r="R37" s="78"/>
      <c r="S37" s="78"/>
      <c r="T37" s="78"/>
      <c r="U37" s="78" t="s">
        <v>718</v>
      </c>
      <c r="V37" s="78">
        <v>8</v>
      </c>
    </row>
    <row r="40" spans="1:22" ht="15" customHeight="1">
      <c r="A40" s="13" t="s">
        <v>2710</v>
      </c>
      <c r="B40" s="13" t="s">
        <v>2602</v>
      </c>
      <c r="C40" s="13" t="s">
        <v>2719</v>
      </c>
      <c r="D40" s="13" t="s">
        <v>2605</v>
      </c>
      <c r="E40" s="13" t="s">
        <v>2728</v>
      </c>
      <c r="F40" s="13" t="s">
        <v>2607</v>
      </c>
      <c r="G40" s="13" t="s">
        <v>2738</v>
      </c>
      <c r="H40" s="13" t="s">
        <v>2609</v>
      </c>
      <c r="I40" s="13" t="s">
        <v>2745</v>
      </c>
      <c r="J40" s="13" t="s">
        <v>2611</v>
      </c>
      <c r="K40" s="13" t="s">
        <v>2754</v>
      </c>
      <c r="L40" s="13" t="s">
        <v>2615</v>
      </c>
      <c r="M40" s="13" t="s">
        <v>2762</v>
      </c>
      <c r="N40" s="13" t="s">
        <v>2617</v>
      </c>
      <c r="O40" s="13" t="s">
        <v>2768</v>
      </c>
      <c r="P40" s="13" t="s">
        <v>2619</v>
      </c>
      <c r="Q40" s="13" t="s">
        <v>2770</v>
      </c>
      <c r="R40" s="13" t="s">
        <v>2621</v>
      </c>
      <c r="S40" s="13" t="s">
        <v>2779</v>
      </c>
      <c r="T40" s="13" t="s">
        <v>2625</v>
      </c>
      <c r="U40" s="13" t="s">
        <v>2781</v>
      </c>
      <c r="V40" s="13" t="s">
        <v>2626</v>
      </c>
    </row>
    <row r="41" spans="1:22" ht="15">
      <c r="A41" s="84" t="s">
        <v>2711</v>
      </c>
      <c r="B41" s="84">
        <v>227</v>
      </c>
      <c r="C41" s="84" t="s">
        <v>2720</v>
      </c>
      <c r="D41" s="84">
        <v>36</v>
      </c>
      <c r="E41" s="84" t="s">
        <v>2729</v>
      </c>
      <c r="F41" s="84">
        <v>35</v>
      </c>
      <c r="G41" s="84" t="s">
        <v>2739</v>
      </c>
      <c r="H41" s="84">
        <v>15</v>
      </c>
      <c r="I41" s="84" t="s">
        <v>268</v>
      </c>
      <c r="J41" s="84">
        <v>15</v>
      </c>
      <c r="K41" s="84" t="s">
        <v>718</v>
      </c>
      <c r="L41" s="84">
        <v>5</v>
      </c>
      <c r="M41" s="84" t="s">
        <v>2718</v>
      </c>
      <c r="N41" s="84">
        <v>48</v>
      </c>
      <c r="O41" s="84" t="s">
        <v>232</v>
      </c>
      <c r="P41" s="84">
        <v>2</v>
      </c>
      <c r="Q41" s="84" t="s">
        <v>2668</v>
      </c>
      <c r="R41" s="84">
        <v>4</v>
      </c>
      <c r="S41" s="84" t="s">
        <v>268</v>
      </c>
      <c r="T41" s="84">
        <v>2</v>
      </c>
      <c r="U41" s="84" t="s">
        <v>2721</v>
      </c>
      <c r="V41" s="84">
        <v>11</v>
      </c>
    </row>
    <row r="42" spans="1:22" ht="15">
      <c r="A42" s="84" t="s">
        <v>2712</v>
      </c>
      <c r="B42" s="84">
        <v>80</v>
      </c>
      <c r="C42" s="84" t="s">
        <v>343</v>
      </c>
      <c r="D42" s="84">
        <v>28</v>
      </c>
      <c r="E42" s="84" t="s">
        <v>2730</v>
      </c>
      <c r="F42" s="84">
        <v>15</v>
      </c>
      <c r="G42" s="84" t="s">
        <v>2740</v>
      </c>
      <c r="H42" s="84">
        <v>15</v>
      </c>
      <c r="I42" s="84" t="s">
        <v>2746</v>
      </c>
      <c r="J42" s="84">
        <v>10</v>
      </c>
      <c r="K42" s="84" t="s">
        <v>2716</v>
      </c>
      <c r="L42" s="84">
        <v>3</v>
      </c>
      <c r="M42" s="84" t="s">
        <v>2716</v>
      </c>
      <c r="N42" s="84">
        <v>45</v>
      </c>
      <c r="O42" s="84" t="s">
        <v>2769</v>
      </c>
      <c r="P42" s="84">
        <v>2</v>
      </c>
      <c r="Q42" s="84" t="s">
        <v>2717</v>
      </c>
      <c r="R42" s="84">
        <v>4</v>
      </c>
      <c r="S42" s="84" t="s">
        <v>322</v>
      </c>
      <c r="T42" s="84">
        <v>2</v>
      </c>
      <c r="U42" s="84" t="s">
        <v>2782</v>
      </c>
      <c r="V42" s="84">
        <v>11</v>
      </c>
    </row>
    <row r="43" spans="1:22" ht="15">
      <c r="A43" s="84" t="s">
        <v>2713</v>
      </c>
      <c r="B43" s="84">
        <v>0</v>
      </c>
      <c r="C43" s="84" t="s">
        <v>268</v>
      </c>
      <c r="D43" s="84">
        <v>22</v>
      </c>
      <c r="E43" s="84" t="s">
        <v>2731</v>
      </c>
      <c r="F43" s="84">
        <v>10</v>
      </c>
      <c r="G43" s="84" t="s">
        <v>2741</v>
      </c>
      <c r="H43" s="84">
        <v>15</v>
      </c>
      <c r="I43" s="84" t="s">
        <v>2747</v>
      </c>
      <c r="J43" s="84">
        <v>5</v>
      </c>
      <c r="K43" s="84" t="s">
        <v>306</v>
      </c>
      <c r="L43" s="84">
        <v>3</v>
      </c>
      <c r="M43" s="84" t="s">
        <v>2668</v>
      </c>
      <c r="N43" s="84">
        <v>44</v>
      </c>
      <c r="O43" s="84" t="s">
        <v>718</v>
      </c>
      <c r="P43" s="84">
        <v>2</v>
      </c>
      <c r="Q43" s="84" t="s">
        <v>2771</v>
      </c>
      <c r="R43" s="84">
        <v>3</v>
      </c>
      <c r="S43" s="84" t="s">
        <v>2780</v>
      </c>
      <c r="T43" s="84">
        <v>2</v>
      </c>
      <c r="U43" s="84" t="s">
        <v>2722</v>
      </c>
      <c r="V43" s="84">
        <v>10</v>
      </c>
    </row>
    <row r="44" spans="1:22" ht="15">
      <c r="A44" s="84" t="s">
        <v>2714</v>
      </c>
      <c r="B44" s="84">
        <v>6229</v>
      </c>
      <c r="C44" s="84" t="s">
        <v>2721</v>
      </c>
      <c r="D44" s="84">
        <v>15</v>
      </c>
      <c r="E44" s="84" t="s">
        <v>2732</v>
      </c>
      <c r="F44" s="84">
        <v>9</v>
      </c>
      <c r="G44" s="84" t="s">
        <v>2742</v>
      </c>
      <c r="H44" s="84">
        <v>15</v>
      </c>
      <c r="I44" s="84" t="s">
        <v>2748</v>
      </c>
      <c r="J44" s="84">
        <v>5</v>
      </c>
      <c r="K44" s="84" t="s">
        <v>2755</v>
      </c>
      <c r="L44" s="84">
        <v>3</v>
      </c>
      <c r="M44" s="84" t="s">
        <v>302</v>
      </c>
      <c r="N44" s="84">
        <v>43</v>
      </c>
      <c r="O44" s="84"/>
      <c r="P44" s="84"/>
      <c r="Q44" s="84" t="s">
        <v>2772</v>
      </c>
      <c r="R44" s="84">
        <v>3</v>
      </c>
      <c r="S44" s="84" t="s">
        <v>2747</v>
      </c>
      <c r="T44" s="84">
        <v>2</v>
      </c>
      <c r="U44" s="84" t="s">
        <v>2783</v>
      </c>
      <c r="V44" s="84">
        <v>10</v>
      </c>
    </row>
    <row r="45" spans="1:22" ht="15">
      <c r="A45" s="84" t="s">
        <v>2715</v>
      </c>
      <c r="B45" s="84">
        <v>6536</v>
      </c>
      <c r="C45" s="84" t="s">
        <v>2722</v>
      </c>
      <c r="D45" s="84">
        <v>15</v>
      </c>
      <c r="E45" s="84" t="s">
        <v>2733</v>
      </c>
      <c r="F45" s="84">
        <v>9</v>
      </c>
      <c r="G45" s="84" t="s">
        <v>2743</v>
      </c>
      <c r="H45" s="84">
        <v>15</v>
      </c>
      <c r="I45" s="84" t="s">
        <v>314</v>
      </c>
      <c r="J45" s="84">
        <v>5</v>
      </c>
      <c r="K45" s="84" t="s">
        <v>2756</v>
      </c>
      <c r="L45" s="84">
        <v>2</v>
      </c>
      <c r="M45" s="84" t="s">
        <v>2763</v>
      </c>
      <c r="N45" s="84">
        <v>38</v>
      </c>
      <c r="O45" s="84"/>
      <c r="P45" s="84"/>
      <c r="Q45" s="84" t="s">
        <v>2773</v>
      </c>
      <c r="R45" s="84">
        <v>2</v>
      </c>
      <c r="S45" s="84"/>
      <c r="T45" s="84"/>
      <c r="U45" s="84" t="s">
        <v>2784</v>
      </c>
      <c r="V45" s="84">
        <v>10</v>
      </c>
    </row>
    <row r="46" spans="1:22" ht="15">
      <c r="A46" s="84" t="s">
        <v>2668</v>
      </c>
      <c r="B46" s="84">
        <v>75</v>
      </c>
      <c r="C46" s="84" t="s">
        <v>2723</v>
      </c>
      <c r="D46" s="84">
        <v>13</v>
      </c>
      <c r="E46" s="84" t="s">
        <v>2734</v>
      </c>
      <c r="F46" s="84">
        <v>9</v>
      </c>
      <c r="G46" s="84" t="s">
        <v>268</v>
      </c>
      <c r="H46" s="84">
        <v>15</v>
      </c>
      <c r="I46" s="84" t="s">
        <v>2749</v>
      </c>
      <c r="J46" s="84">
        <v>5</v>
      </c>
      <c r="K46" s="84" t="s">
        <v>2757</v>
      </c>
      <c r="L46" s="84">
        <v>2</v>
      </c>
      <c r="M46" s="84" t="s">
        <v>2717</v>
      </c>
      <c r="N46" s="84">
        <v>35</v>
      </c>
      <c r="O46" s="84"/>
      <c r="P46" s="84"/>
      <c r="Q46" s="84" t="s">
        <v>2774</v>
      </c>
      <c r="R46" s="84">
        <v>2</v>
      </c>
      <c r="S46" s="84"/>
      <c r="T46" s="84"/>
      <c r="U46" s="84" t="s">
        <v>2785</v>
      </c>
      <c r="V46" s="84">
        <v>10</v>
      </c>
    </row>
    <row r="47" spans="1:22" ht="15">
      <c r="A47" s="84" t="s">
        <v>268</v>
      </c>
      <c r="B47" s="84">
        <v>72</v>
      </c>
      <c r="C47" s="84" t="s">
        <v>2724</v>
      </c>
      <c r="D47" s="84">
        <v>11</v>
      </c>
      <c r="E47" s="84" t="s">
        <v>2735</v>
      </c>
      <c r="F47" s="84">
        <v>9</v>
      </c>
      <c r="G47" s="84" t="s">
        <v>2668</v>
      </c>
      <c r="H47" s="84">
        <v>15</v>
      </c>
      <c r="I47" s="84" t="s">
        <v>2750</v>
      </c>
      <c r="J47" s="84">
        <v>4</v>
      </c>
      <c r="K47" s="84" t="s">
        <v>2758</v>
      </c>
      <c r="L47" s="84">
        <v>2</v>
      </c>
      <c r="M47" s="84" t="s">
        <v>2764</v>
      </c>
      <c r="N47" s="84">
        <v>34</v>
      </c>
      <c r="O47" s="84"/>
      <c r="P47" s="84"/>
      <c r="Q47" s="84" t="s">
        <v>2775</v>
      </c>
      <c r="R47" s="84">
        <v>2</v>
      </c>
      <c r="S47" s="84"/>
      <c r="T47" s="84"/>
      <c r="U47" s="84" t="s">
        <v>2786</v>
      </c>
      <c r="V47" s="84">
        <v>10</v>
      </c>
    </row>
    <row r="48" spans="1:22" ht="15">
      <c r="A48" s="84" t="s">
        <v>2716</v>
      </c>
      <c r="B48" s="84">
        <v>71</v>
      </c>
      <c r="C48" s="84" t="s">
        <v>2725</v>
      </c>
      <c r="D48" s="84">
        <v>11</v>
      </c>
      <c r="E48" s="84" t="s">
        <v>2736</v>
      </c>
      <c r="F48" s="84">
        <v>9</v>
      </c>
      <c r="G48" s="84" t="s">
        <v>2717</v>
      </c>
      <c r="H48" s="84">
        <v>15</v>
      </c>
      <c r="I48" s="84" t="s">
        <v>2751</v>
      </c>
      <c r="J48" s="84">
        <v>4</v>
      </c>
      <c r="K48" s="84" t="s">
        <v>2759</v>
      </c>
      <c r="L48" s="84">
        <v>2</v>
      </c>
      <c r="M48" s="84" t="s">
        <v>2765</v>
      </c>
      <c r="N48" s="84">
        <v>29</v>
      </c>
      <c r="O48" s="84"/>
      <c r="P48" s="84"/>
      <c r="Q48" s="84" t="s">
        <v>2776</v>
      </c>
      <c r="R48" s="84">
        <v>2</v>
      </c>
      <c r="S48" s="84"/>
      <c r="T48" s="84"/>
      <c r="U48" s="84" t="s">
        <v>2787</v>
      </c>
      <c r="V48" s="84">
        <v>10</v>
      </c>
    </row>
    <row r="49" spans="1:22" ht="15">
      <c r="A49" s="84" t="s">
        <v>2717</v>
      </c>
      <c r="B49" s="84">
        <v>69</v>
      </c>
      <c r="C49" s="84" t="s">
        <v>2726</v>
      </c>
      <c r="D49" s="84">
        <v>11</v>
      </c>
      <c r="E49" s="84" t="s">
        <v>2699</v>
      </c>
      <c r="F49" s="84">
        <v>9</v>
      </c>
      <c r="G49" s="84" t="s">
        <v>2744</v>
      </c>
      <c r="H49" s="84">
        <v>15</v>
      </c>
      <c r="I49" s="84" t="s">
        <v>2752</v>
      </c>
      <c r="J49" s="84">
        <v>4</v>
      </c>
      <c r="K49" s="84" t="s">
        <v>2760</v>
      </c>
      <c r="L49" s="84">
        <v>2</v>
      </c>
      <c r="M49" s="84" t="s">
        <v>2766</v>
      </c>
      <c r="N49" s="84">
        <v>25</v>
      </c>
      <c r="O49" s="84"/>
      <c r="P49" s="84"/>
      <c r="Q49" s="84" t="s">
        <v>2777</v>
      </c>
      <c r="R49" s="84">
        <v>2</v>
      </c>
      <c r="S49" s="84"/>
      <c r="T49" s="84"/>
      <c r="U49" s="84" t="s">
        <v>268</v>
      </c>
      <c r="V49" s="84">
        <v>9</v>
      </c>
    </row>
    <row r="50" spans="1:22" ht="15">
      <c r="A50" s="84" t="s">
        <v>2718</v>
      </c>
      <c r="B50" s="84">
        <v>54</v>
      </c>
      <c r="C50" s="84" t="s">
        <v>2727</v>
      </c>
      <c r="D50" s="84">
        <v>11</v>
      </c>
      <c r="E50" s="84" t="s">
        <v>2737</v>
      </c>
      <c r="F50" s="84">
        <v>9</v>
      </c>
      <c r="G50" s="84" t="s">
        <v>2730</v>
      </c>
      <c r="H50" s="84">
        <v>15</v>
      </c>
      <c r="I50" s="84" t="s">
        <v>2753</v>
      </c>
      <c r="J50" s="84">
        <v>4</v>
      </c>
      <c r="K50" s="84" t="s">
        <v>2761</v>
      </c>
      <c r="L50" s="84">
        <v>2</v>
      </c>
      <c r="M50" s="84" t="s">
        <v>2767</v>
      </c>
      <c r="N50" s="84">
        <v>23</v>
      </c>
      <c r="O50" s="84"/>
      <c r="P50" s="84"/>
      <c r="Q50" s="84" t="s">
        <v>2778</v>
      </c>
      <c r="R50" s="84">
        <v>2</v>
      </c>
      <c r="S50" s="84"/>
      <c r="T50" s="84"/>
      <c r="U50" s="84" t="s">
        <v>2788</v>
      </c>
      <c r="V50" s="84">
        <v>8</v>
      </c>
    </row>
    <row r="53" spans="1:22" ht="15" customHeight="1">
      <c r="A53" s="13" t="s">
        <v>2805</v>
      </c>
      <c r="B53" s="13" t="s">
        <v>2602</v>
      </c>
      <c r="C53" s="13" t="s">
        <v>2816</v>
      </c>
      <c r="D53" s="13" t="s">
        <v>2605</v>
      </c>
      <c r="E53" s="13" t="s">
        <v>2825</v>
      </c>
      <c r="F53" s="13" t="s">
        <v>2607</v>
      </c>
      <c r="G53" s="13" t="s">
        <v>2836</v>
      </c>
      <c r="H53" s="13" t="s">
        <v>2609</v>
      </c>
      <c r="I53" s="13" t="s">
        <v>2846</v>
      </c>
      <c r="J53" s="13" t="s">
        <v>2611</v>
      </c>
      <c r="K53" s="13" t="s">
        <v>2857</v>
      </c>
      <c r="L53" s="13" t="s">
        <v>2615</v>
      </c>
      <c r="M53" s="13" t="s">
        <v>2865</v>
      </c>
      <c r="N53" s="13" t="s">
        <v>2617</v>
      </c>
      <c r="O53" s="78" t="s">
        <v>2867</v>
      </c>
      <c r="P53" s="78" t="s">
        <v>2619</v>
      </c>
      <c r="Q53" s="13" t="s">
        <v>2868</v>
      </c>
      <c r="R53" s="13" t="s">
        <v>2621</v>
      </c>
      <c r="S53" s="13" t="s">
        <v>2878</v>
      </c>
      <c r="T53" s="13" t="s">
        <v>2625</v>
      </c>
      <c r="U53" s="13" t="s">
        <v>2881</v>
      </c>
      <c r="V53" s="13" t="s">
        <v>2626</v>
      </c>
    </row>
    <row r="54" spans="1:22" ht="15">
      <c r="A54" s="84" t="s">
        <v>2806</v>
      </c>
      <c r="B54" s="84">
        <v>66</v>
      </c>
      <c r="C54" s="84" t="s">
        <v>2817</v>
      </c>
      <c r="D54" s="84">
        <v>9</v>
      </c>
      <c r="E54" s="84" t="s">
        <v>2826</v>
      </c>
      <c r="F54" s="84">
        <v>9</v>
      </c>
      <c r="G54" s="84" t="s">
        <v>2837</v>
      </c>
      <c r="H54" s="84">
        <v>15</v>
      </c>
      <c r="I54" s="84" t="s">
        <v>2847</v>
      </c>
      <c r="J54" s="84">
        <v>4</v>
      </c>
      <c r="K54" s="84" t="s">
        <v>2858</v>
      </c>
      <c r="L54" s="84">
        <v>2</v>
      </c>
      <c r="M54" s="84" t="s">
        <v>2807</v>
      </c>
      <c r="N54" s="84">
        <v>38</v>
      </c>
      <c r="O54" s="84"/>
      <c r="P54" s="84"/>
      <c r="Q54" s="84" t="s">
        <v>2806</v>
      </c>
      <c r="R54" s="84">
        <v>4</v>
      </c>
      <c r="S54" s="84" t="s">
        <v>2879</v>
      </c>
      <c r="T54" s="84">
        <v>2</v>
      </c>
      <c r="U54" s="84" t="s">
        <v>2882</v>
      </c>
      <c r="V54" s="84">
        <v>10</v>
      </c>
    </row>
    <row r="55" spans="1:22" ht="15">
      <c r="A55" s="84" t="s">
        <v>2807</v>
      </c>
      <c r="B55" s="84">
        <v>38</v>
      </c>
      <c r="C55" s="84" t="s">
        <v>2818</v>
      </c>
      <c r="D55" s="84">
        <v>9</v>
      </c>
      <c r="E55" s="84" t="s">
        <v>2827</v>
      </c>
      <c r="F55" s="84">
        <v>9</v>
      </c>
      <c r="G55" s="84" t="s">
        <v>2838</v>
      </c>
      <c r="H55" s="84">
        <v>15</v>
      </c>
      <c r="I55" s="84" t="s">
        <v>2848</v>
      </c>
      <c r="J55" s="84">
        <v>4</v>
      </c>
      <c r="K55" s="84" t="s">
        <v>2859</v>
      </c>
      <c r="L55" s="84">
        <v>2</v>
      </c>
      <c r="M55" s="84" t="s">
        <v>2806</v>
      </c>
      <c r="N55" s="84">
        <v>35</v>
      </c>
      <c r="O55" s="84"/>
      <c r="P55" s="84"/>
      <c r="Q55" s="84" t="s">
        <v>2869</v>
      </c>
      <c r="R55" s="84">
        <v>3</v>
      </c>
      <c r="S55" s="84" t="s">
        <v>2880</v>
      </c>
      <c r="T55" s="84">
        <v>2</v>
      </c>
      <c r="U55" s="84" t="s">
        <v>2883</v>
      </c>
      <c r="V55" s="84">
        <v>10</v>
      </c>
    </row>
    <row r="56" spans="1:22" ht="15">
      <c r="A56" s="84" t="s">
        <v>2808</v>
      </c>
      <c r="B56" s="84">
        <v>34</v>
      </c>
      <c r="C56" s="84" t="s">
        <v>2813</v>
      </c>
      <c r="D56" s="84">
        <v>8</v>
      </c>
      <c r="E56" s="84" t="s">
        <v>2828</v>
      </c>
      <c r="F56" s="84">
        <v>9</v>
      </c>
      <c r="G56" s="84" t="s">
        <v>2839</v>
      </c>
      <c r="H56" s="84">
        <v>15</v>
      </c>
      <c r="I56" s="84" t="s">
        <v>2849</v>
      </c>
      <c r="J56" s="84">
        <v>4</v>
      </c>
      <c r="K56" s="84" t="s">
        <v>2860</v>
      </c>
      <c r="L56" s="84">
        <v>2</v>
      </c>
      <c r="M56" s="84" t="s">
        <v>2808</v>
      </c>
      <c r="N56" s="84">
        <v>29</v>
      </c>
      <c r="O56" s="84"/>
      <c r="P56" s="84"/>
      <c r="Q56" s="84" t="s">
        <v>2870</v>
      </c>
      <c r="R56" s="84">
        <v>2</v>
      </c>
      <c r="S56" s="84"/>
      <c r="T56" s="84"/>
      <c r="U56" s="84" t="s">
        <v>2884</v>
      </c>
      <c r="V56" s="84">
        <v>10</v>
      </c>
    </row>
    <row r="57" spans="1:22" ht="15">
      <c r="A57" s="84" t="s">
        <v>2809</v>
      </c>
      <c r="B57" s="84">
        <v>23</v>
      </c>
      <c r="C57" s="84" t="s">
        <v>2819</v>
      </c>
      <c r="D57" s="84">
        <v>7</v>
      </c>
      <c r="E57" s="84" t="s">
        <v>2829</v>
      </c>
      <c r="F57" s="84">
        <v>9</v>
      </c>
      <c r="G57" s="84" t="s">
        <v>2840</v>
      </c>
      <c r="H57" s="84">
        <v>15</v>
      </c>
      <c r="I57" s="84" t="s">
        <v>2850</v>
      </c>
      <c r="J57" s="84">
        <v>4</v>
      </c>
      <c r="K57" s="84" t="s">
        <v>2861</v>
      </c>
      <c r="L57" s="84">
        <v>2</v>
      </c>
      <c r="M57" s="84" t="s">
        <v>2809</v>
      </c>
      <c r="N57" s="84">
        <v>23</v>
      </c>
      <c r="O57" s="84"/>
      <c r="P57" s="84"/>
      <c r="Q57" s="84" t="s">
        <v>2871</v>
      </c>
      <c r="R57" s="84">
        <v>2</v>
      </c>
      <c r="S57" s="84"/>
      <c r="T57" s="84"/>
      <c r="U57" s="84" t="s">
        <v>2813</v>
      </c>
      <c r="V57" s="84">
        <v>9</v>
      </c>
    </row>
    <row r="58" spans="1:22" ht="15">
      <c r="A58" s="84" t="s">
        <v>2810</v>
      </c>
      <c r="B58" s="84">
        <v>21</v>
      </c>
      <c r="C58" s="84" t="s">
        <v>2808</v>
      </c>
      <c r="D58" s="84">
        <v>5</v>
      </c>
      <c r="E58" s="84" t="s">
        <v>2830</v>
      </c>
      <c r="F58" s="84">
        <v>9</v>
      </c>
      <c r="G58" s="84" t="s">
        <v>2841</v>
      </c>
      <c r="H58" s="84">
        <v>15</v>
      </c>
      <c r="I58" s="84" t="s">
        <v>2851</v>
      </c>
      <c r="J58" s="84">
        <v>4</v>
      </c>
      <c r="K58" s="84" t="s">
        <v>2862</v>
      </c>
      <c r="L58" s="84">
        <v>2</v>
      </c>
      <c r="M58" s="84" t="s">
        <v>2810</v>
      </c>
      <c r="N58" s="84">
        <v>21</v>
      </c>
      <c r="O58" s="84"/>
      <c r="P58" s="84"/>
      <c r="Q58" s="84" t="s">
        <v>2872</v>
      </c>
      <c r="R58" s="84">
        <v>2</v>
      </c>
      <c r="S58" s="84"/>
      <c r="T58" s="84"/>
      <c r="U58" s="84" t="s">
        <v>2885</v>
      </c>
      <c r="V58" s="84">
        <v>9</v>
      </c>
    </row>
    <row r="59" spans="1:22" ht="15">
      <c r="A59" s="84" t="s">
        <v>2811</v>
      </c>
      <c r="B59" s="84">
        <v>18</v>
      </c>
      <c r="C59" s="84" t="s">
        <v>2820</v>
      </c>
      <c r="D59" s="84">
        <v>5</v>
      </c>
      <c r="E59" s="84" t="s">
        <v>2831</v>
      </c>
      <c r="F59" s="84">
        <v>9</v>
      </c>
      <c r="G59" s="84" t="s">
        <v>2842</v>
      </c>
      <c r="H59" s="84">
        <v>15</v>
      </c>
      <c r="I59" s="84" t="s">
        <v>2852</v>
      </c>
      <c r="J59" s="84">
        <v>4</v>
      </c>
      <c r="K59" s="84" t="s">
        <v>2863</v>
      </c>
      <c r="L59" s="84">
        <v>2</v>
      </c>
      <c r="M59" s="84" t="s">
        <v>2812</v>
      </c>
      <c r="N59" s="84">
        <v>18</v>
      </c>
      <c r="O59" s="84"/>
      <c r="P59" s="84"/>
      <c r="Q59" s="84" t="s">
        <v>2873</v>
      </c>
      <c r="R59" s="84">
        <v>2</v>
      </c>
      <c r="S59" s="84"/>
      <c r="T59" s="84"/>
      <c r="U59" s="84" t="s">
        <v>2886</v>
      </c>
      <c r="V59" s="84">
        <v>8</v>
      </c>
    </row>
    <row r="60" spans="1:22" ht="15">
      <c r="A60" s="84" t="s">
        <v>2812</v>
      </c>
      <c r="B60" s="84">
        <v>18</v>
      </c>
      <c r="C60" s="84" t="s">
        <v>2821</v>
      </c>
      <c r="D60" s="84">
        <v>4</v>
      </c>
      <c r="E60" s="84" t="s">
        <v>2832</v>
      </c>
      <c r="F60" s="84">
        <v>9</v>
      </c>
      <c r="G60" s="84" t="s">
        <v>2806</v>
      </c>
      <c r="H60" s="84">
        <v>15</v>
      </c>
      <c r="I60" s="84" t="s">
        <v>2853</v>
      </c>
      <c r="J60" s="84">
        <v>4</v>
      </c>
      <c r="K60" s="84" t="s">
        <v>2864</v>
      </c>
      <c r="L60" s="84">
        <v>2</v>
      </c>
      <c r="M60" s="84" t="s">
        <v>2811</v>
      </c>
      <c r="N60" s="84">
        <v>17</v>
      </c>
      <c r="O60" s="84"/>
      <c r="P60" s="84"/>
      <c r="Q60" s="84" t="s">
        <v>2874</v>
      </c>
      <c r="R60" s="84">
        <v>2</v>
      </c>
      <c r="S60" s="84"/>
      <c r="T60" s="84"/>
      <c r="U60" s="84" t="s">
        <v>2887</v>
      </c>
      <c r="V60" s="84">
        <v>8</v>
      </c>
    </row>
    <row r="61" spans="1:22" ht="15">
      <c r="A61" s="84" t="s">
        <v>2813</v>
      </c>
      <c r="B61" s="84">
        <v>17</v>
      </c>
      <c r="C61" s="84" t="s">
        <v>2822</v>
      </c>
      <c r="D61" s="84">
        <v>4</v>
      </c>
      <c r="E61" s="84" t="s">
        <v>2833</v>
      </c>
      <c r="F61" s="84">
        <v>9</v>
      </c>
      <c r="G61" s="84" t="s">
        <v>2843</v>
      </c>
      <c r="H61" s="84">
        <v>15</v>
      </c>
      <c r="I61" s="84" t="s">
        <v>2854</v>
      </c>
      <c r="J61" s="84">
        <v>4</v>
      </c>
      <c r="K61" s="84"/>
      <c r="L61" s="84"/>
      <c r="M61" s="84" t="s">
        <v>2814</v>
      </c>
      <c r="N61" s="84">
        <v>17</v>
      </c>
      <c r="O61" s="84"/>
      <c r="P61" s="84"/>
      <c r="Q61" s="84" t="s">
        <v>2875</v>
      </c>
      <c r="R61" s="84">
        <v>2</v>
      </c>
      <c r="S61" s="84"/>
      <c r="T61" s="84"/>
      <c r="U61" s="84" t="s">
        <v>2888</v>
      </c>
      <c r="V61" s="84">
        <v>7</v>
      </c>
    </row>
    <row r="62" spans="1:22" ht="15">
      <c r="A62" s="84" t="s">
        <v>2814</v>
      </c>
      <c r="B62" s="84">
        <v>17</v>
      </c>
      <c r="C62" s="84" t="s">
        <v>2823</v>
      </c>
      <c r="D62" s="84">
        <v>4</v>
      </c>
      <c r="E62" s="84" t="s">
        <v>2834</v>
      </c>
      <c r="F62" s="84">
        <v>9</v>
      </c>
      <c r="G62" s="84" t="s">
        <v>2844</v>
      </c>
      <c r="H62" s="84">
        <v>15</v>
      </c>
      <c r="I62" s="84" t="s">
        <v>2855</v>
      </c>
      <c r="J62" s="84">
        <v>4</v>
      </c>
      <c r="K62" s="84"/>
      <c r="L62" s="84"/>
      <c r="M62" s="84" t="s">
        <v>2815</v>
      </c>
      <c r="N62" s="84">
        <v>17</v>
      </c>
      <c r="O62" s="84"/>
      <c r="P62" s="84"/>
      <c r="Q62" s="84" t="s">
        <v>2876</v>
      </c>
      <c r="R62" s="84">
        <v>2</v>
      </c>
      <c r="S62" s="84"/>
      <c r="T62" s="84"/>
      <c r="U62" s="84" t="s">
        <v>2889</v>
      </c>
      <c r="V62" s="84">
        <v>7</v>
      </c>
    </row>
    <row r="63" spans="1:22" ht="15">
      <c r="A63" s="84" t="s">
        <v>2815</v>
      </c>
      <c r="B63" s="84">
        <v>17</v>
      </c>
      <c r="C63" s="84" t="s">
        <v>2824</v>
      </c>
      <c r="D63" s="84">
        <v>4</v>
      </c>
      <c r="E63" s="84" t="s">
        <v>2835</v>
      </c>
      <c r="F63" s="84">
        <v>8</v>
      </c>
      <c r="G63" s="84" t="s">
        <v>2845</v>
      </c>
      <c r="H63" s="84">
        <v>15</v>
      </c>
      <c r="I63" s="84" t="s">
        <v>2856</v>
      </c>
      <c r="J63" s="84">
        <v>4</v>
      </c>
      <c r="K63" s="84"/>
      <c r="L63" s="84"/>
      <c r="M63" s="84" t="s">
        <v>2866</v>
      </c>
      <c r="N63" s="84">
        <v>17</v>
      </c>
      <c r="O63" s="84"/>
      <c r="P63" s="84"/>
      <c r="Q63" s="84" t="s">
        <v>2877</v>
      </c>
      <c r="R63" s="84">
        <v>2</v>
      </c>
      <c r="S63" s="84"/>
      <c r="T63" s="84"/>
      <c r="U63" s="84" t="s">
        <v>2890</v>
      </c>
      <c r="V63" s="84">
        <v>5</v>
      </c>
    </row>
    <row r="66" spans="1:22" ht="15" customHeight="1">
      <c r="A66" s="13" t="s">
        <v>2903</v>
      </c>
      <c r="B66" s="13" t="s">
        <v>2602</v>
      </c>
      <c r="C66" s="13" t="s">
        <v>2905</v>
      </c>
      <c r="D66" s="13" t="s">
        <v>2605</v>
      </c>
      <c r="E66" s="13" t="s">
        <v>2906</v>
      </c>
      <c r="F66" s="13" t="s">
        <v>2607</v>
      </c>
      <c r="G66" s="78" t="s">
        <v>2909</v>
      </c>
      <c r="H66" s="78" t="s">
        <v>2609</v>
      </c>
      <c r="I66" s="13" t="s">
        <v>2911</v>
      </c>
      <c r="J66" s="13" t="s">
        <v>2611</v>
      </c>
      <c r="K66" s="78" t="s">
        <v>2913</v>
      </c>
      <c r="L66" s="78" t="s">
        <v>2615</v>
      </c>
      <c r="M66" s="78" t="s">
        <v>2915</v>
      </c>
      <c r="N66" s="78" t="s">
        <v>2617</v>
      </c>
      <c r="O66" s="13" t="s">
        <v>2917</v>
      </c>
      <c r="P66" s="13" t="s">
        <v>2619</v>
      </c>
      <c r="Q66" s="78" t="s">
        <v>2919</v>
      </c>
      <c r="R66" s="78" t="s">
        <v>2621</v>
      </c>
      <c r="S66" s="13" t="s">
        <v>2921</v>
      </c>
      <c r="T66" s="13" t="s">
        <v>2625</v>
      </c>
      <c r="U66" s="13" t="s">
        <v>2923</v>
      </c>
      <c r="V66" s="13" t="s">
        <v>2626</v>
      </c>
    </row>
    <row r="67" spans="1:22" ht="15">
      <c r="A67" s="78" t="s">
        <v>268</v>
      </c>
      <c r="B67" s="78">
        <v>31</v>
      </c>
      <c r="C67" s="78" t="s">
        <v>268</v>
      </c>
      <c r="D67" s="78">
        <v>20</v>
      </c>
      <c r="E67" s="78" t="s">
        <v>316</v>
      </c>
      <c r="F67" s="78">
        <v>1</v>
      </c>
      <c r="G67" s="78"/>
      <c r="H67" s="78"/>
      <c r="I67" s="78" t="s">
        <v>268</v>
      </c>
      <c r="J67" s="78">
        <v>5</v>
      </c>
      <c r="K67" s="78"/>
      <c r="L67" s="78"/>
      <c r="M67" s="78"/>
      <c r="N67" s="78"/>
      <c r="O67" s="78" t="s">
        <v>305</v>
      </c>
      <c r="P67" s="78">
        <v>1</v>
      </c>
      <c r="Q67" s="78"/>
      <c r="R67" s="78"/>
      <c r="S67" s="78" t="s">
        <v>263</v>
      </c>
      <c r="T67" s="78">
        <v>1</v>
      </c>
      <c r="U67" s="78" t="s">
        <v>321</v>
      </c>
      <c r="V67" s="78">
        <v>1</v>
      </c>
    </row>
    <row r="68" spans="1:22" ht="15">
      <c r="A68" s="78" t="s">
        <v>267</v>
      </c>
      <c r="B68" s="78">
        <v>4</v>
      </c>
      <c r="C68" s="78" t="s">
        <v>267</v>
      </c>
      <c r="D68" s="78">
        <v>4</v>
      </c>
      <c r="E68" s="78"/>
      <c r="F68" s="78"/>
      <c r="G68" s="78"/>
      <c r="H68" s="78"/>
      <c r="I68" s="78" t="s">
        <v>315</v>
      </c>
      <c r="J68" s="78">
        <v>2</v>
      </c>
      <c r="K68" s="78"/>
      <c r="L68" s="78"/>
      <c r="M68" s="78"/>
      <c r="N68" s="78"/>
      <c r="O68" s="78" t="s">
        <v>232</v>
      </c>
      <c r="P68" s="78">
        <v>1</v>
      </c>
      <c r="Q68" s="78"/>
      <c r="R68" s="78"/>
      <c r="S68" s="78" t="s">
        <v>264</v>
      </c>
      <c r="T68" s="78">
        <v>1</v>
      </c>
      <c r="U68" s="78" t="s">
        <v>268</v>
      </c>
      <c r="V68" s="78">
        <v>1</v>
      </c>
    </row>
    <row r="69" spans="1:22" ht="15">
      <c r="A69" s="78" t="s">
        <v>292</v>
      </c>
      <c r="B69" s="78">
        <v>3</v>
      </c>
      <c r="C69" s="78" t="s">
        <v>285</v>
      </c>
      <c r="D69" s="78">
        <v>3</v>
      </c>
      <c r="E69" s="78"/>
      <c r="F69" s="78"/>
      <c r="G69" s="78"/>
      <c r="H69" s="78"/>
      <c r="I69" s="78" t="s">
        <v>247</v>
      </c>
      <c r="J69" s="78">
        <v>1</v>
      </c>
      <c r="K69" s="78"/>
      <c r="L69" s="78"/>
      <c r="M69" s="78"/>
      <c r="N69" s="78"/>
      <c r="O69" s="78"/>
      <c r="P69" s="78"/>
      <c r="Q69" s="78"/>
      <c r="R69" s="78"/>
      <c r="S69" s="78"/>
      <c r="T69" s="78"/>
      <c r="U69" s="78"/>
      <c r="V69" s="78"/>
    </row>
    <row r="70" spans="1:22" ht="15">
      <c r="A70" s="78" t="s">
        <v>291</v>
      </c>
      <c r="B70" s="78">
        <v>3</v>
      </c>
      <c r="C70" s="78" t="s">
        <v>291</v>
      </c>
      <c r="D70" s="78">
        <v>3</v>
      </c>
      <c r="E70" s="78"/>
      <c r="F70" s="78"/>
      <c r="G70" s="78"/>
      <c r="H70" s="78"/>
      <c r="I70" s="78" t="s">
        <v>296</v>
      </c>
      <c r="J70" s="78">
        <v>1</v>
      </c>
      <c r="K70" s="78"/>
      <c r="L70" s="78"/>
      <c r="M70" s="78"/>
      <c r="N70" s="78"/>
      <c r="O70" s="78"/>
      <c r="P70" s="78"/>
      <c r="Q70" s="78"/>
      <c r="R70" s="78"/>
      <c r="S70" s="78"/>
      <c r="T70" s="78"/>
      <c r="U70" s="78"/>
      <c r="V70" s="78"/>
    </row>
    <row r="71" spans="1:22" ht="15">
      <c r="A71" s="78" t="s">
        <v>285</v>
      </c>
      <c r="B71" s="78">
        <v>3</v>
      </c>
      <c r="C71" s="78" t="s">
        <v>292</v>
      </c>
      <c r="D71" s="78">
        <v>3</v>
      </c>
      <c r="E71" s="78"/>
      <c r="F71" s="78"/>
      <c r="G71" s="78"/>
      <c r="H71" s="78"/>
      <c r="I71" s="78"/>
      <c r="J71" s="78"/>
      <c r="K71" s="78"/>
      <c r="L71" s="78"/>
      <c r="M71" s="78"/>
      <c r="N71" s="78"/>
      <c r="O71" s="78"/>
      <c r="P71" s="78"/>
      <c r="Q71" s="78"/>
      <c r="R71" s="78"/>
      <c r="S71" s="78"/>
      <c r="T71" s="78"/>
      <c r="U71" s="78"/>
      <c r="V71" s="78"/>
    </row>
    <row r="72" spans="1:22" ht="15">
      <c r="A72" s="78" t="s">
        <v>247</v>
      </c>
      <c r="B72" s="78">
        <v>3</v>
      </c>
      <c r="C72" s="78" t="s">
        <v>247</v>
      </c>
      <c r="D72" s="78">
        <v>2</v>
      </c>
      <c r="E72" s="78"/>
      <c r="F72" s="78"/>
      <c r="G72" s="78"/>
      <c r="H72" s="78"/>
      <c r="I72" s="78"/>
      <c r="J72" s="78"/>
      <c r="K72" s="78"/>
      <c r="L72" s="78"/>
      <c r="M72" s="78"/>
      <c r="N72" s="78"/>
      <c r="O72" s="78"/>
      <c r="P72" s="78"/>
      <c r="Q72" s="78"/>
      <c r="R72" s="78"/>
      <c r="S72" s="78"/>
      <c r="T72" s="78"/>
      <c r="U72" s="78"/>
      <c r="V72" s="78"/>
    </row>
    <row r="73" spans="1:22" ht="15">
      <c r="A73" s="78" t="s">
        <v>263</v>
      </c>
      <c r="B73" s="78">
        <v>3</v>
      </c>
      <c r="C73" s="78" t="s">
        <v>286</v>
      </c>
      <c r="D73" s="78">
        <v>2</v>
      </c>
      <c r="E73" s="78"/>
      <c r="F73" s="78"/>
      <c r="G73" s="78"/>
      <c r="H73" s="78"/>
      <c r="I73" s="78"/>
      <c r="J73" s="78"/>
      <c r="K73" s="78"/>
      <c r="L73" s="78"/>
      <c r="M73" s="78"/>
      <c r="N73" s="78"/>
      <c r="O73" s="78"/>
      <c r="P73" s="78"/>
      <c r="Q73" s="78"/>
      <c r="R73" s="78"/>
      <c r="S73" s="78"/>
      <c r="T73" s="78"/>
      <c r="U73" s="78"/>
      <c r="V73" s="78"/>
    </row>
    <row r="74" spans="1:22" ht="15">
      <c r="A74" s="78" t="s">
        <v>290</v>
      </c>
      <c r="B74" s="78">
        <v>2</v>
      </c>
      <c r="C74" s="78" t="s">
        <v>263</v>
      </c>
      <c r="D74" s="78">
        <v>2</v>
      </c>
      <c r="E74" s="78"/>
      <c r="F74" s="78"/>
      <c r="G74" s="78"/>
      <c r="H74" s="78"/>
      <c r="I74" s="78"/>
      <c r="J74" s="78"/>
      <c r="K74" s="78"/>
      <c r="L74" s="78"/>
      <c r="M74" s="78"/>
      <c r="N74" s="78"/>
      <c r="O74" s="78"/>
      <c r="P74" s="78"/>
      <c r="Q74" s="78"/>
      <c r="R74" s="78"/>
      <c r="S74" s="78"/>
      <c r="T74" s="78"/>
      <c r="U74" s="78"/>
      <c r="V74" s="78"/>
    </row>
    <row r="75" spans="1:22" ht="15">
      <c r="A75" s="78" t="s">
        <v>342</v>
      </c>
      <c r="B75" s="78">
        <v>2</v>
      </c>
      <c r="C75" s="78" t="s">
        <v>271</v>
      </c>
      <c r="D75" s="78">
        <v>2</v>
      </c>
      <c r="E75" s="78"/>
      <c r="F75" s="78"/>
      <c r="G75" s="78"/>
      <c r="H75" s="78"/>
      <c r="I75" s="78"/>
      <c r="J75" s="78"/>
      <c r="K75" s="78"/>
      <c r="L75" s="78"/>
      <c r="M75" s="78"/>
      <c r="N75" s="78"/>
      <c r="O75" s="78"/>
      <c r="P75" s="78"/>
      <c r="Q75" s="78"/>
      <c r="R75" s="78"/>
      <c r="S75" s="78"/>
      <c r="T75" s="78"/>
      <c r="U75" s="78"/>
      <c r="V75" s="78"/>
    </row>
    <row r="76" spans="1:22" ht="15">
      <c r="A76" s="78" t="s">
        <v>276</v>
      </c>
      <c r="B76" s="78">
        <v>2</v>
      </c>
      <c r="C76" s="78" t="s">
        <v>329</v>
      </c>
      <c r="D76" s="78">
        <v>2</v>
      </c>
      <c r="E76" s="78"/>
      <c r="F76" s="78"/>
      <c r="G76" s="78"/>
      <c r="H76" s="78"/>
      <c r="I76" s="78"/>
      <c r="J76" s="78"/>
      <c r="K76" s="78"/>
      <c r="L76" s="78"/>
      <c r="M76" s="78"/>
      <c r="N76" s="78"/>
      <c r="O76" s="78"/>
      <c r="P76" s="78"/>
      <c r="Q76" s="78"/>
      <c r="R76" s="78"/>
      <c r="S76" s="78"/>
      <c r="T76" s="78"/>
      <c r="U76" s="78"/>
      <c r="V76" s="78"/>
    </row>
    <row r="79" spans="1:22" ht="15" customHeight="1">
      <c r="A79" s="13" t="s">
        <v>2904</v>
      </c>
      <c r="B79" s="13" t="s">
        <v>2602</v>
      </c>
      <c r="C79" s="13" t="s">
        <v>2907</v>
      </c>
      <c r="D79" s="13" t="s">
        <v>2605</v>
      </c>
      <c r="E79" s="13" t="s">
        <v>2908</v>
      </c>
      <c r="F79" s="13" t="s">
        <v>2607</v>
      </c>
      <c r="G79" s="13" t="s">
        <v>2910</v>
      </c>
      <c r="H79" s="13" t="s">
        <v>2609</v>
      </c>
      <c r="I79" s="13" t="s">
        <v>2912</v>
      </c>
      <c r="J79" s="13" t="s">
        <v>2611</v>
      </c>
      <c r="K79" s="13" t="s">
        <v>2914</v>
      </c>
      <c r="L79" s="13" t="s">
        <v>2615</v>
      </c>
      <c r="M79" s="13" t="s">
        <v>2916</v>
      </c>
      <c r="N79" s="13" t="s">
        <v>2617</v>
      </c>
      <c r="O79" s="13" t="s">
        <v>2918</v>
      </c>
      <c r="P79" s="13" t="s">
        <v>2619</v>
      </c>
      <c r="Q79" s="13" t="s">
        <v>2920</v>
      </c>
      <c r="R79" s="13" t="s">
        <v>2621</v>
      </c>
      <c r="S79" s="13" t="s">
        <v>2922</v>
      </c>
      <c r="T79" s="13" t="s">
        <v>2625</v>
      </c>
      <c r="U79" s="13" t="s">
        <v>2924</v>
      </c>
      <c r="V79" s="13" t="s">
        <v>2626</v>
      </c>
    </row>
    <row r="80" spans="1:22" ht="15">
      <c r="A80" s="78" t="s">
        <v>302</v>
      </c>
      <c r="B80" s="78">
        <v>43</v>
      </c>
      <c r="C80" s="78" t="s">
        <v>283</v>
      </c>
      <c r="D80" s="78">
        <v>8</v>
      </c>
      <c r="E80" s="78" t="s">
        <v>239</v>
      </c>
      <c r="F80" s="78">
        <v>8</v>
      </c>
      <c r="G80" s="78" t="s">
        <v>268</v>
      </c>
      <c r="H80" s="78">
        <v>15</v>
      </c>
      <c r="I80" s="78" t="s">
        <v>268</v>
      </c>
      <c r="J80" s="78">
        <v>9</v>
      </c>
      <c r="K80" s="78" t="s">
        <v>258</v>
      </c>
      <c r="L80" s="78">
        <v>1</v>
      </c>
      <c r="M80" s="78" t="s">
        <v>302</v>
      </c>
      <c r="N80" s="78">
        <v>43</v>
      </c>
      <c r="O80" s="78" t="s">
        <v>282</v>
      </c>
      <c r="P80" s="78">
        <v>1</v>
      </c>
      <c r="Q80" s="78" t="s">
        <v>323</v>
      </c>
      <c r="R80" s="78">
        <v>1</v>
      </c>
      <c r="S80" s="78" t="s">
        <v>268</v>
      </c>
      <c r="T80" s="78">
        <v>2</v>
      </c>
      <c r="U80" s="78" t="s">
        <v>268</v>
      </c>
      <c r="V80" s="78">
        <v>8</v>
      </c>
    </row>
    <row r="81" spans="1:22" ht="15">
      <c r="A81" s="78" t="s">
        <v>268</v>
      </c>
      <c r="B81" s="78">
        <v>40</v>
      </c>
      <c r="C81" s="78" t="s">
        <v>288</v>
      </c>
      <c r="D81" s="78">
        <v>3</v>
      </c>
      <c r="E81" s="78" t="s">
        <v>311</v>
      </c>
      <c r="F81" s="78">
        <v>8</v>
      </c>
      <c r="G81" s="78" t="s">
        <v>282</v>
      </c>
      <c r="H81" s="78">
        <v>14</v>
      </c>
      <c r="I81" s="78" t="s">
        <v>324</v>
      </c>
      <c r="J81" s="78">
        <v>4</v>
      </c>
      <c r="K81" s="78"/>
      <c r="L81" s="78"/>
      <c r="M81" s="78" t="s">
        <v>262</v>
      </c>
      <c r="N81" s="78">
        <v>2</v>
      </c>
      <c r="O81" s="78" t="s">
        <v>268</v>
      </c>
      <c r="P81" s="78">
        <v>1</v>
      </c>
      <c r="Q81" s="78" t="s">
        <v>265</v>
      </c>
      <c r="R81" s="78">
        <v>1</v>
      </c>
      <c r="S81" s="78" t="s">
        <v>322</v>
      </c>
      <c r="T81" s="78">
        <v>2</v>
      </c>
      <c r="U81" s="78" t="s">
        <v>320</v>
      </c>
      <c r="V81" s="78">
        <v>1</v>
      </c>
    </row>
    <row r="82" spans="1:22" ht="15">
      <c r="A82" s="78" t="s">
        <v>282</v>
      </c>
      <c r="B82" s="78">
        <v>15</v>
      </c>
      <c r="C82" s="78" t="s">
        <v>293</v>
      </c>
      <c r="D82" s="78">
        <v>2</v>
      </c>
      <c r="E82" s="78" t="s">
        <v>300</v>
      </c>
      <c r="F82" s="78">
        <v>2</v>
      </c>
      <c r="G82" s="78" t="s">
        <v>306</v>
      </c>
      <c r="H82" s="78">
        <v>1</v>
      </c>
      <c r="I82" s="78" t="s">
        <v>313</v>
      </c>
      <c r="J82" s="78">
        <v>3</v>
      </c>
      <c r="K82" s="78"/>
      <c r="L82" s="78"/>
      <c r="M82" s="78"/>
      <c r="N82" s="78"/>
      <c r="O82" s="78" t="s">
        <v>232</v>
      </c>
      <c r="P82" s="78">
        <v>1</v>
      </c>
      <c r="Q82" s="78"/>
      <c r="R82" s="78"/>
      <c r="S82" s="78"/>
      <c r="T82" s="78"/>
      <c r="U82" s="78"/>
      <c r="V82" s="78"/>
    </row>
    <row r="83" spans="1:22" ht="15">
      <c r="A83" s="78" t="s">
        <v>283</v>
      </c>
      <c r="B83" s="78">
        <v>8</v>
      </c>
      <c r="C83" s="78" t="s">
        <v>327</v>
      </c>
      <c r="D83" s="78">
        <v>2</v>
      </c>
      <c r="E83" s="78" t="s">
        <v>310</v>
      </c>
      <c r="F83" s="78">
        <v>1</v>
      </c>
      <c r="G83" s="78"/>
      <c r="H83" s="78"/>
      <c r="I83" s="78" t="s">
        <v>306</v>
      </c>
      <c r="J83" s="78">
        <v>2</v>
      </c>
      <c r="K83" s="78"/>
      <c r="L83" s="78"/>
      <c r="M83" s="78"/>
      <c r="N83" s="78"/>
      <c r="O83" s="78" t="s">
        <v>304</v>
      </c>
      <c r="P83" s="78">
        <v>1</v>
      </c>
      <c r="Q83" s="78"/>
      <c r="R83" s="78"/>
      <c r="S83" s="78"/>
      <c r="T83" s="78"/>
      <c r="U83" s="78"/>
      <c r="V83" s="78"/>
    </row>
    <row r="84" spans="1:22" ht="15">
      <c r="A84" s="78" t="s">
        <v>239</v>
      </c>
      <c r="B84" s="78">
        <v>8</v>
      </c>
      <c r="C84" s="78" t="s">
        <v>334</v>
      </c>
      <c r="D84" s="78">
        <v>2</v>
      </c>
      <c r="E84" s="78" t="s">
        <v>309</v>
      </c>
      <c r="F84" s="78">
        <v>1</v>
      </c>
      <c r="G84" s="78"/>
      <c r="H84" s="78"/>
      <c r="I84" s="78" t="s">
        <v>314</v>
      </c>
      <c r="J84" s="78">
        <v>2</v>
      </c>
      <c r="K84" s="78"/>
      <c r="L84" s="78"/>
      <c r="M84" s="78"/>
      <c r="N84" s="78"/>
      <c r="O84" s="78"/>
      <c r="P84" s="78"/>
      <c r="Q84" s="78"/>
      <c r="R84" s="78"/>
      <c r="S84" s="78"/>
      <c r="T84" s="78"/>
      <c r="U84" s="78"/>
      <c r="V84" s="78"/>
    </row>
    <row r="85" spans="1:22" ht="15">
      <c r="A85" s="78" t="s">
        <v>311</v>
      </c>
      <c r="B85" s="78">
        <v>8</v>
      </c>
      <c r="C85" s="78" t="s">
        <v>280</v>
      </c>
      <c r="D85" s="78">
        <v>2</v>
      </c>
      <c r="E85" s="78" t="s">
        <v>308</v>
      </c>
      <c r="F85" s="78">
        <v>1</v>
      </c>
      <c r="G85" s="78"/>
      <c r="H85" s="78"/>
      <c r="I85" s="78" t="s">
        <v>296</v>
      </c>
      <c r="J85" s="78">
        <v>2</v>
      </c>
      <c r="K85" s="78"/>
      <c r="L85" s="78"/>
      <c r="M85" s="78"/>
      <c r="N85" s="78"/>
      <c r="O85" s="78"/>
      <c r="P85" s="78"/>
      <c r="Q85" s="78"/>
      <c r="R85" s="78"/>
      <c r="S85" s="78"/>
      <c r="T85" s="78"/>
      <c r="U85" s="78"/>
      <c r="V85" s="78"/>
    </row>
    <row r="86" spans="1:22" ht="15">
      <c r="A86" s="78" t="s">
        <v>306</v>
      </c>
      <c r="B86" s="78">
        <v>5</v>
      </c>
      <c r="C86" s="78" t="s">
        <v>341</v>
      </c>
      <c r="D86" s="78">
        <v>2</v>
      </c>
      <c r="E86" s="78" t="s">
        <v>307</v>
      </c>
      <c r="F86" s="78">
        <v>1</v>
      </c>
      <c r="G86" s="78"/>
      <c r="H86" s="78"/>
      <c r="I86" s="78" t="s">
        <v>315</v>
      </c>
      <c r="J86" s="78">
        <v>1</v>
      </c>
      <c r="K86" s="78"/>
      <c r="L86" s="78"/>
      <c r="M86" s="78"/>
      <c r="N86" s="78"/>
      <c r="O86" s="78"/>
      <c r="P86" s="78"/>
      <c r="Q86" s="78"/>
      <c r="R86" s="78"/>
      <c r="S86" s="78"/>
      <c r="T86" s="78"/>
      <c r="U86" s="78"/>
      <c r="V86" s="78"/>
    </row>
    <row r="87" spans="1:22" ht="15">
      <c r="A87" s="78" t="s">
        <v>324</v>
      </c>
      <c r="B87" s="78">
        <v>4</v>
      </c>
      <c r="C87" s="78" t="s">
        <v>285</v>
      </c>
      <c r="D87" s="78">
        <v>2</v>
      </c>
      <c r="E87" s="78" t="s">
        <v>306</v>
      </c>
      <c r="F87" s="78">
        <v>1</v>
      </c>
      <c r="G87" s="78"/>
      <c r="H87" s="78"/>
      <c r="I87" s="78" t="s">
        <v>312</v>
      </c>
      <c r="J87" s="78">
        <v>1</v>
      </c>
      <c r="K87" s="78"/>
      <c r="L87" s="78"/>
      <c r="M87" s="78"/>
      <c r="N87" s="78"/>
      <c r="O87" s="78"/>
      <c r="P87" s="78"/>
      <c r="Q87" s="78"/>
      <c r="R87" s="78"/>
      <c r="S87" s="78"/>
      <c r="T87" s="78"/>
      <c r="U87" s="78"/>
      <c r="V87" s="78"/>
    </row>
    <row r="88" spans="1:22" ht="15">
      <c r="A88" s="78" t="s">
        <v>288</v>
      </c>
      <c r="B88" s="78">
        <v>3</v>
      </c>
      <c r="C88" s="78" t="s">
        <v>347</v>
      </c>
      <c r="D88" s="78">
        <v>2</v>
      </c>
      <c r="E88" s="78" t="s">
        <v>316</v>
      </c>
      <c r="F88" s="78">
        <v>1</v>
      </c>
      <c r="G88" s="78"/>
      <c r="H88" s="78"/>
      <c r="I88" s="78"/>
      <c r="J88" s="78"/>
      <c r="K88" s="78"/>
      <c r="L88" s="78"/>
      <c r="M88" s="78"/>
      <c r="N88" s="78"/>
      <c r="O88" s="78"/>
      <c r="P88" s="78"/>
      <c r="Q88" s="78"/>
      <c r="R88" s="78"/>
      <c r="S88" s="78"/>
      <c r="T88" s="78"/>
      <c r="U88" s="78"/>
      <c r="V88" s="78"/>
    </row>
    <row r="89" spans="1:22" ht="15">
      <c r="A89" s="78" t="s">
        <v>325</v>
      </c>
      <c r="B89" s="78">
        <v>3</v>
      </c>
      <c r="C89" s="78" t="s">
        <v>268</v>
      </c>
      <c r="D89" s="78">
        <v>2</v>
      </c>
      <c r="E89" s="78" t="s">
        <v>294</v>
      </c>
      <c r="F89" s="78">
        <v>1</v>
      </c>
      <c r="G89" s="78"/>
      <c r="H89" s="78"/>
      <c r="I89" s="78"/>
      <c r="J89" s="78"/>
      <c r="K89" s="78"/>
      <c r="L89" s="78"/>
      <c r="M89" s="78"/>
      <c r="N89" s="78"/>
      <c r="O89" s="78"/>
      <c r="P89" s="78"/>
      <c r="Q89" s="78"/>
      <c r="R89" s="78"/>
      <c r="S89" s="78"/>
      <c r="T89" s="78"/>
      <c r="U89" s="78"/>
      <c r="V89" s="78"/>
    </row>
    <row r="92" spans="1:22" ht="15" customHeight="1">
      <c r="A92" s="13" t="s">
        <v>2942</v>
      </c>
      <c r="B92" s="13" t="s">
        <v>2602</v>
      </c>
      <c r="C92" s="13" t="s">
        <v>2943</v>
      </c>
      <c r="D92" s="13" t="s">
        <v>2605</v>
      </c>
      <c r="E92" s="13" t="s">
        <v>2944</v>
      </c>
      <c r="F92" s="13" t="s">
        <v>2607</v>
      </c>
      <c r="G92" s="13" t="s">
        <v>2945</v>
      </c>
      <c r="H92" s="13" t="s">
        <v>2609</v>
      </c>
      <c r="I92" s="13" t="s">
        <v>2946</v>
      </c>
      <c r="J92" s="13" t="s">
        <v>2611</v>
      </c>
      <c r="K92" s="13" t="s">
        <v>2947</v>
      </c>
      <c r="L92" s="13" t="s">
        <v>2615</v>
      </c>
      <c r="M92" s="13" t="s">
        <v>2948</v>
      </c>
      <c r="N92" s="13" t="s">
        <v>2617</v>
      </c>
      <c r="O92" s="13" t="s">
        <v>2949</v>
      </c>
      <c r="P92" s="13" t="s">
        <v>2619</v>
      </c>
      <c r="Q92" s="13" t="s">
        <v>2950</v>
      </c>
      <c r="R92" s="13" t="s">
        <v>2621</v>
      </c>
      <c r="S92" s="13" t="s">
        <v>2951</v>
      </c>
      <c r="T92" s="13" t="s">
        <v>2625</v>
      </c>
      <c r="U92" s="13" t="s">
        <v>2952</v>
      </c>
      <c r="V92" s="13" t="s">
        <v>2626</v>
      </c>
    </row>
    <row r="93" spans="1:22" ht="15">
      <c r="A93" s="114" t="s">
        <v>315</v>
      </c>
      <c r="B93" s="78">
        <v>1511714</v>
      </c>
      <c r="C93" s="114" t="s">
        <v>271</v>
      </c>
      <c r="D93" s="78">
        <v>119177</v>
      </c>
      <c r="E93" s="114" t="s">
        <v>309</v>
      </c>
      <c r="F93" s="78">
        <v>101422</v>
      </c>
      <c r="G93" s="114" t="s">
        <v>222</v>
      </c>
      <c r="H93" s="78">
        <v>174901</v>
      </c>
      <c r="I93" s="114" t="s">
        <v>315</v>
      </c>
      <c r="J93" s="78">
        <v>1511714</v>
      </c>
      <c r="K93" s="114" t="s">
        <v>258</v>
      </c>
      <c r="L93" s="78">
        <v>80217</v>
      </c>
      <c r="M93" s="114" t="s">
        <v>259</v>
      </c>
      <c r="N93" s="78">
        <v>73452</v>
      </c>
      <c r="O93" s="114" t="s">
        <v>304</v>
      </c>
      <c r="P93" s="78">
        <v>224019</v>
      </c>
      <c r="Q93" s="114" t="s">
        <v>323</v>
      </c>
      <c r="R93" s="78">
        <v>1138</v>
      </c>
      <c r="S93" s="114" t="s">
        <v>264</v>
      </c>
      <c r="T93" s="78">
        <v>2388</v>
      </c>
      <c r="U93" s="114" t="s">
        <v>256</v>
      </c>
      <c r="V93" s="78">
        <v>24163</v>
      </c>
    </row>
    <row r="94" spans="1:22" ht="15">
      <c r="A94" s="114" t="s">
        <v>304</v>
      </c>
      <c r="B94" s="78">
        <v>224019</v>
      </c>
      <c r="C94" s="114" t="s">
        <v>344</v>
      </c>
      <c r="D94" s="78">
        <v>77969</v>
      </c>
      <c r="E94" s="114" t="s">
        <v>307</v>
      </c>
      <c r="F94" s="78">
        <v>51877</v>
      </c>
      <c r="G94" s="114" t="s">
        <v>227</v>
      </c>
      <c r="H94" s="78">
        <v>155089</v>
      </c>
      <c r="I94" s="114" t="s">
        <v>313</v>
      </c>
      <c r="J94" s="78">
        <v>157432</v>
      </c>
      <c r="K94" s="114" t="s">
        <v>249</v>
      </c>
      <c r="L94" s="78">
        <v>31375</v>
      </c>
      <c r="M94" s="114" t="s">
        <v>302</v>
      </c>
      <c r="N94" s="78">
        <v>30678</v>
      </c>
      <c r="O94" s="114" t="s">
        <v>305</v>
      </c>
      <c r="P94" s="78">
        <v>112750</v>
      </c>
      <c r="Q94" s="114" t="s">
        <v>214</v>
      </c>
      <c r="R94" s="78">
        <v>1030</v>
      </c>
      <c r="S94" s="114" t="s">
        <v>322</v>
      </c>
      <c r="T94" s="78">
        <v>1306</v>
      </c>
      <c r="U94" s="114" t="s">
        <v>321</v>
      </c>
      <c r="V94" s="78">
        <v>916</v>
      </c>
    </row>
    <row r="95" spans="1:22" ht="15">
      <c r="A95" s="114" t="s">
        <v>222</v>
      </c>
      <c r="B95" s="78">
        <v>174901</v>
      </c>
      <c r="C95" s="114" t="s">
        <v>289</v>
      </c>
      <c r="D95" s="78">
        <v>72138</v>
      </c>
      <c r="E95" s="114" t="s">
        <v>310</v>
      </c>
      <c r="F95" s="78">
        <v>27963</v>
      </c>
      <c r="G95" s="114" t="s">
        <v>235</v>
      </c>
      <c r="H95" s="78">
        <v>110323</v>
      </c>
      <c r="I95" s="114" t="s">
        <v>314</v>
      </c>
      <c r="J95" s="78">
        <v>120698</v>
      </c>
      <c r="K95" s="114" t="s">
        <v>295</v>
      </c>
      <c r="L95" s="78">
        <v>14446</v>
      </c>
      <c r="M95" s="114" t="s">
        <v>219</v>
      </c>
      <c r="N95" s="78">
        <v>12651</v>
      </c>
      <c r="O95" s="114" t="s">
        <v>232</v>
      </c>
      <c r="P95" s="78">
        <v>42067</v>
      </c>
      <c r="Q95" s="114" t="s">
        <v>265</v>
      </c>
      <c r="R95" s="78">
        <v>179</v>
      </c>
      <c r="S95" s="114" t="s">
        <v>263</v>
      </c>
      <c r="T95" s="78">
        <v>37</v>
      </c>
      <c r="U95" s="114" t="s">
        <v>320</v>
      </c>
      <c r="V95" s="78">
        <v>575</v>
      </c>
    </row>
    <row r="96" spans="1:22" ht="15">
      <c r="A96" s="114" t="s">
        <v>313</v>
      </c>
      <c r="B96" s="78">
        <v>157432</v>
      </c>
      <c r="C96" s="114" t="s">
        <v>272</v>
      </c>
      <c r="D96" s="78">
        <v>69664</v>
      </c>
      <c r="E96" s="114" t="s">
        <v>243</v>
      </c>
      <c r="F96" s="78">
        <v>23150</v>
      </c>
      <c r="G96" s="114" t="s">
        <v>282</v>
      </c>
      <c r="H96" s="78">
        <v>78556</v>
      </c>
      <c r="I96" s="114" t="s">
        <v>324</v>
      </c>
      <c r="J96" s="78">
        <v>103158</v>
      </c>
      <c r="K96" s="114" t="s">
        <v>257</v>
      </c>
      <c r="L96" s="78">
        <v>6173</v>
      </c>
      <c r="M96" s="114" t="s">
        <v>262</v>
      </c>
      <c r="N96" s="78">
        <v>2110</v>
      </c>
      <c r="O96" s="114" t="s">
        <v>221</v>
      </c>
      <c r="P96" s="78">
        <v>10292</v>
      </c>
      <c r="Q96" s="114"/>
      <c r="R96" s="78"/>
      <c r="S96" s="114"/>
      <c r="T96" s="78"/>
      <c r="U96" s="114"/>
      <c r="V96" s="78"/>
    </row>
    <row r="97" spans="1:22" ht="15">
      <c r="A97" s="114" t="s">
        <v>227</v>
      </c>
      <c r="B97" s="78">
        <v>155089</v>
      </c>
      <c r="C97" s="114" t="s">
        <v>286</v>
      </c>
      <c r="D97" s="78">
        <v>64953</v>
      </c>
      <c r="E97" s="114" t="s">
        <v>260</v>
      </c>
      <c r="F97" s="78">
        <v>19171</v>
      </c>
      <c r="G97" s="114" t="s">
        <v>230</v>
      </c>
      <c r="H97" s="78">
        <v>76337</v>
      </c>
      <c r="I97" s="114" t="s">
        <v>247</v>
      </c>
      <c r="J97" s="78">
        <v>48223</v>
      </c>
      <c r="K97" s="114" t="s">
        <v>237</v>
      </c>
      <c r="L97" s="78">
        <v>785</v>
      </c>
      <c r="M97" s="114" t="s">
        <v>217</v>
      </c>
      <c r="N97" s="78">
        <v>197</v>
      </c>
      <c r="O97" s="114" t="s">
        <v>220</v>
      </c>
      <c r="P97" s="78">
        <v>3414</v>
      </c>
      <c r="Q97" s="114"/>
      <c r="R97" s="78"/>
      <c r="S97" s="114"/>
      <c r="T97" s="78"/>
      <c r="U97" s="114"/>
      <c r="V97" s="78"/>
    </row>
    <row r="98" spans="1:22" ht="15">
      <c r="A98" s="114" t="s">
        <v>314</v>
      </c>
      <c r="B98" s="78">
        <v>120698</v>
      </c>
      <c r="C98" s="114" t="s">
        <v>342</v>
      </c>
      <c r="D98" s="78">
        <v>60083</v>
      </c>
      <c r="E98" s="114" t="s">
        <v>308</v>
      </c>
      <c r="F98" s="78">
        <v>14592</v>
      </c>
      <c r="G98" s="114" t="s">
        <v>226</v>
      </c>
      <c r="H98" s="78">
        <v>61905</v>
      </c>
      <c r="I98" s="114" t="s">
        <v>306</v>
      </c>
      <c r="J98" s="78">
        <v>11464</v>
      </c>
      <c r="K98" s="114" t="s">
        <v>254</v>
      </c>
      <c r="L98" s="78">
        <v>128</v>
      </c>
      <c r="M98" s="114"/>
      <c r="N98" s="78"/>
      <c r="O98" s="114"/>
      <c r="P98" s="78"/>
      <c r="Q98" s="114"/>
      <c r="R98" s="78"/>
      <c r="S98" s="114"/>
      <c r="T98" s="78"/>
      <c r="U98" s="114"/>
      <c r="V98" s="78"/>
    </row>
    <row r="99" spans="1:22" ht="15">
      <c r="A99" s="114" t="s">
        <v>271</v>
      </c>
      <c r="B99" s="78">
        <v>119177</v>
      </c>
      <c r="C99" s="114" t="s">
        <v>283</v>
      </c>
      <c r="D99" s="78">
        <v>42695</v>
      </c>
      <c r="E99" s="114" t="s">
        <v>240</v>
      </c>
      <c r="F99" s="78">
        <v>13990</v>
      </c>
      <c r="G99" s="114" t="s">
        <v>233</v>
      </c>
      <c r="H99" s="78">
        <v>45138</v>
      </c>
      <c r="I99" s="114" t="s">
        <v>296</v>
      </c>
      <c r="J99" s="78">
        <v>8502</v>
      </c>
      <c r="K99" s="114" t="s">
        <v>255</v>
      </c>
      <c r="L99" s="78">
        <v>107</v>
      </c>
      <c r="M99" s="114"/>
      <c r="N99" s="78"/>
      <c r="O99" s="114"/>
      <c r="P99" s="78"/>
      <c r="Q99" s="114"/>
      <c r="R99" s="78"/>
      <c r="S99" s="114"/>
      <c r="T99" s="78"/>
      <c r="U99" s="114"/>
      <c r="V99" s="78"/>
    </row>
    <row r="100" spans="1:22" ht="15">
      <c r="A100" s="114" t="s">
        <v>305</v>
      </c>
      <c r="B100" s="78">
        <v>112750</v>
      </c>
      <c r="C100" s="114" t="s">
        <v>285</v>
      </c>
      <c r="D100" s="78">
        <v>42172</v>
      </c>
      <c r="E100" s="114" t="s">
        <v>299</v>
      </c>
      <c r="F100" s="78">
        <v>9639</v>
      </c>
      <c r="G100" s="114" t="s">
        <v>236</v>
      </c>
      <c r="H100" s="78">
        <v>38747</v>
      </c>
      <c r="I100" s="114" t="s">
        <v>312</v>
      </c>
      <c r="J100" s="78">
        <v>5239</v>
      </c>
      <c r="K100" s="114" t="s">
        <v>238</v>
      </c>
      <c r="L100" s="78">
        <v>30</v>
      </c>
      <c r="M100" s="114"/>
      <c r="N100" s="78"/>
      <c r="O100" s="114"/>
      <c r="P100" s="78"/>
      <c r="Q100" s="114"/>
      <c r="R100" s="78"/>
      <c r="S100" s="114"/>
      <c r="T100" s="78"/>
      <c r="U100" s="114"/>
      <c r="V100" s="78"/>
    </row>
    <row r="101" spans="1:22" ht="15">
      <c r="A101" s="114" t="s">
        <v>235</v>
      </c>
      <c r="B101" s="78">
        <v>110323</v>
      </c>
      <c r="C101" s="114" t="s">
        <v>332</v>
      </c>
      <c r="D101" s="78">
        <v>40369</v>
      </c>
      <c r="E101" s="114" t="s">
        <v>316</v>
      </c>
      <c r="F101" s="78">
        <v>9049</v>
      </c>
      <c r="G101" s="114" t="s">
        <v>229</v>
      </c>
      <c r="H101" s="78">
        <v>26947</v>
      </c>
      <c r="I101" s="114" t="s">
        <v>266</v>
      </c>
      <c r="J101" s="78">
        <v>648</v>
      </c>
      <c r="K101" s="114"/>
      <c r="L101" s="78"/>
      <c r="M101" s="114"/>
      <c r="N101" s="78"/>
      <c r="O101" s="114"/>
      <c r="P101" s="78"/>
      <c r="Q101" s="114"/>
      <c r="R101" s="78"/>
      <c r="S101" s="114"/>
      <c r="T101" s="78"/>
      <c r="U101" s="114"/>
      <c r="V101" s="78"/>
    </row>
    <row r="102" spans="1:22" ht="15">
      <c r="A102" s="114" t="s">
        <v>324</v>
      </c>
      <c r="B102" s="78">
        <v>103158</v>
      </c>
      <c r="C102" s="114" t="s">
        <v>276</v>
      </c>
      <c r="D102" s="78">
        <v>36017</v>
      </c>
      <c r="E102" s="114" t="s">
        <v>300</v>
      </c>
      <c r="F102" s="78">
        <v>3520</v>
      </c>
      <c r="G102" s="114" t="s">
        <v>231</v>
      </c>
      <c r="H102" s="78">
        <v>17864</v>
      </c>
      <c r="I102" s="114" t="s">
        <v>224</v>
      </c>
      <c r="J102" s="78">
        <v>77</v>
      </c>
      <c r="K102" s="114"/>
      <c r="L102" s="78"/>
      <c r="M102" s="114"/>
      <c r="N102" s="78"/>
      <c r="O102" s="114"/>
      <c r="P102" s="78"/>
      <c r="Q102" s="114"/>
      <c r="R102" s="78"/>
      <c r="S102" s="114"/>
      <c r="T102" s="78"/>
      <c r="U102" s="114"/>
      <c r="V102" s="78"/>
    </row>
  </sheetData>
  <hyperlinks>
    <hyperlink ref="A2" r:id="rId1" display="https://www.change.org/p/airport-authorities-standard-policy-for-insulin-pumps-at-airport-security/u/24659858"/>
    <hyperlink ref="A3" r:id="rId2"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A4" r:id="rId3"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A5" r:id="rId4"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A6" r:id="rId5"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A7" r:id="rId6" display="https://www.accu-chek.com/device-compatibility"/>
    <hyperlink ref="A8" r:id="rId7" display="https://www.healthline.com/diabetesmine/diabetes-foot-complications-tools?utm_source=twitter&amp;utm_medium=social&amp;utm_campaign=diabetesmineom"/>
    <hyperlink ref="A9" r:id="rId8" display="http://www.diabetesforecast.org/2015/nov-dec/recipes/golden-roasted-turkey-breast.html"/>
    <hyperlink ref="A10" r:id="rId9" display="https://mysugr.com/inspiration-exchange-diabetes-moments-podcast-with-cherise-shockley/?utm_source=twitter&amp;utm_medium=post&amp;utm_campaign=content&amp;utm_content=blog-fblive-cherise-shockley"/>
    <hyperlink ref="A11" r:id="rId10"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C2" r:id="rId11" display="https://www.accu-chek.com/device-compatibility"/>
    <hyperlink ref="C3" r:id="rId12" display="https://www.healthline.com/diabetesmine/diabetes-foot-complications-tools?utm_source=twitter&amp;utm_medium=social&amp;utm_campaign=diabetesmineom"/>
    <hyperlink ref="C4" r:id="rId13" display="https://www.accu-chek.com/chat-live-now"/>
    <hyperlink ref="C5" r:id="rId14" display="https://hangrywoman.com/5-filling-diabetes-breakfast-recipes/"/>
    <hyperlink ref="C6" r:id="rId15" display="https://www.cdc.gov/diabetes/library/features/traveling-with-diabetes.html"/>
    <hyperlink ref="C7" r:id="rId16" display="https://www.healthline.com/diabetesmine/apply-for-2019-diabetesmine-patient-voices-contest?utm_source=twitter&amp;utm_medium=social&amp;utm_campaign=diabetesmineom&amp;utm_content=Technology+News"/>
    <hyperlink ref="C8" r:id="rId17" display="https://www.healthline.com/diabetesmine/american-diabetes-association-rebranding?utm_source=twitter&amp;utm_medium=social&amp;utm_campaign=diabetesmineom"/>
    <hyperlink ref="C9" r:id="rId18" display="https://www.healthline.com/diabetesmine/around-diabetes-online-community-may-2019?utm_source=twitter&amp;utm_medium=social&amp;utm_campaign=diabetesmineom"/>
    <hyperlink ref="C10" r:id="rId19" display="https://www.healthline.com/diabetesmine/apply-for-2019-diabetesmine-patient-voices-contest?utm_source=instagram&amp;utm_medium=social&amp;utm_campaign=diabetesmineom&amp;utm_content=Technology+News"/>
    <hyperlink ref="C11" r:id="rId20" display="http://www.diabetesforecast.org/2015/nov-dec/recipes/golden-roasted-turkey-breast.html"/>
    <hyperlink ref="E2" r:id="rId21" display="https://www.change.org/p/airport-authorities-standard-policy-for-insulin-pumps-at-airport-security/u/24659858"/>
    <hyperlink ref="E3" r:id="rId22" display="https://www.accu-chek.nl/aanvraag-leeninsulinepomp-voor-vakantie"/>
    <hyperlink ref="E4" r:id="rId23" display="https://www.accu-chek.nl/programmas/zou-insulinepomptherapie-geschikt-kunnen-zijn"/>
    <hyperlink ref="E5" r:id="rId24" display="https://www.accu-chek.nl/basiskennis-diabetes/tips-om-gemakkelijker-te-testen"/>
    <hyperlink ref="E6" r:id="rId25" display="https://www.accu-chek.nl/eversense-zelf-aanschaffen"/>
    <hyperlink ref="E7" r:id="rId26" display="https://www.accu-chek.nl/basiskennis-diabetes/wat-diabetes"/>
    <hyperlink ref="E8" r:id="rId27" display="https://www.accu-chek.nl/bestelformulier-accu-chek-mobile-draadloze-adapter"/>
    <hyperlink ref="E9" r:id="rId28" display="https://www.accu-chek.nl/basiskennis-diabetes/gesprek-met-je-arts"/>
    <hyperlink ref="E10" r:id="rId29" display="https://www.accu-chek.nl/ervaringen/met-mysugr-krijg-ik-grip-op-mijn-diabetes"/>
    <hyperlink ref="G2" r:id="rId30" display="https://twitter.com/MyriBeatriz/status/1134917437193891841"/>
    <hyperlink ref="I2" r:id="rId31" display="https://mysugr.com/inspiration-exchange-diabetes-moments-podcast-with-cherise-shockley/?utm_source=twitter&amp;utm_medium=post&amp;utm_campaign=content&amp;utm_content=blog-fblive-cherise-shockley"/>
    <hyperlink ref="I3" r:id="rId32" display="https://mysugr.com/apps/"/>
    <hyperlink ref="I4" r:id="rId33" display="https://www.samsung.com/us/mobile/phones/all-other-phones/galaxy-j7-16gb--at-t--sm-j737azkaatt/"/>
    <hyperlink ref="K2" r:id="rId34" display="https://www.instagram.com/p/ByTTSc4nvXE/?igshid=1oa5jdi5f375l"/>
    <hyperlink ref="K3" r:id="rId35" display="https://apteka.ru/accuchek/"/>
    <hyperlink ref="K4" r:id="rId36" display="https://www.diabetesforo.com/msg-t14943.html"/>
    <hyperlink ref="K5" r:id="rId37" display="https://lnkd.in/fGnnQXT"/>
    <hyperlink ref="K6" r:id="rId38" display="https://www.instagram.com/p/BynaWAvggNp/?igshid=1ampm0nnj337h"/>
    <hyperlink ref="K7" r:id="rId39" display="https://www.gogobli.com/"/>
    <hyperlink ref="K8" r:id="rId40" display="https://www.gogobli.com/accu-chek"/>
    <hyperlink ref="M2" r:id="rId41" display="https://rover.ebay.com/rover/1/711-127632-2357-0/16?itm=333213381267&amp;user_name=lipbalmdesigns&amp;spid=2047675&amp;mpre=https%3A%2F%2Fwww.ebay.com%2Fitm%2F-%2F333213381267&amp;swd=3&amp;mplxParams=user_name%2Citm%2Cswd%2Cmpre%2C&amp;sojTags=du%3Dmpre%2Citm%3Ditm%2Cuser_name%3Duser_name%2Csuri%3Dsuri%2Cspid%3Dspid%2Cswd%3Dswd%2C"/>
    <hyperlink ref="M3" r:id="rId42" display="https://rover.ebay.com/rover/1/711-127632-2357-0/16?itm=333218722295&amp;user_name=lipbalmdesigns&amp;spid=2047675&amp;mpre=https%3A%2F%2Fwww.ebay.com%2Fitm%2F-%2F333218722295&amp;swd=3&amp;mplxParams=user_name%2Citm%2Cswd%2Cmpre%2C&amp;sojTags=du%3Dmpre%2Citm%3Ditm%2Cuser_name%3Duser_name%2Csuri%3Dsuri%2Cspid%3Dspid%2Cswd%3Dswd%2C"/>
    <hyperlink ref="M4" r:id="rId43" display="https://rover.ebay.com/rover/1/711-127632-2357-0/16?itm=333227831444&amp;user_name=lipbalmdesigns&amp;spid=2047675&amp;mpre=https%3A%2F%2Fwww.ebay.com%2Fitm%2F-%2F333227831444&amp;swd=3&amp;mplxParams=user_name%2Citm%2Cswd%2Cmpre%2C&amp;sojTags=du%3Dmpre%2Citm%3Ditm%2Cuser_name%3Duser_name%2Csuri%3Dsuri%2Cspid%3Dspid%2Cswd%3Dswd%2C"/>
    <hyperlink ref="M5" r:id="rId44" display="https://rover.ebay.com/rover/1/711-127632-2357-0/16?itm=333227833243&amp;user_name=lipbalmdesigns&amp;spid=6115&amp;mpre=https%3A%2F%2Fwww.ebay.com%2Fitm%2F333227833243&amp;swd=3&amp;mplxParams=user_name%2Citm%2Cswd%2Cmpre%2C&amp;sojTags=du%3Dmpre%2Citm%3Ditm%2Cuser_name%3Duser_name%2Csuri%3Dsuri%2Cspid%3Dspid%2Cswd%3Dswd%2C"/>
    <hyperlink ref="M6" r:id="rId45" display="https://rover.ebay.com/rover/1/711-127632-2357-0/16?itm=333213381267&amp;user_name=lipbalmdesigns&amp;spid=6115&amp;mpre=https%3A%2F%2Fwww.ebay.com%2Fitm%2F333213381267&amp;swd=3&amp;mplxParams=user_name%2Citm%2Cswd%2Cmpre%2C&amp;sojTags=du%3Dmpre%2Citm%3Ditm%2Cuser_name%3Duser_name%2Csuri%3Dsuri%2Cspid%3Dspid%2Cswd%3Dswd%2C"/>
    <hyperlink ref="M7" r:id="rId46" display="https://rover.ebay.com/rover/1/711-127632-2357-0/16?itm=333227833243&amp;user_name=lipbalmdesigns&amp;spid=2047675&amp;mpre=https%3A%2F%2Fwww.ebay.com%2Fitm%2F-%2F333227833243&amp;swd=3&amp;mplxParams=user_name%2Citm%2Cswd%2Cmpre%2C&amp;sojTags=du%3Dmpre%2Citm%3Ditm%2Cuser_name%3Duser_name%2Csuri%3Dsuri%2Cspid%3Dspid%2Cswd%3Dswd%2C"/>
    <hyperlink ref="M8" r:id="rId47" display="https://rover.ebay.com/rover/1/711-127632-2357-0/16?itm=333229259989&amp;user_name=lipbalmdesigns&amp;spid=6115&amp;mpre=https%3A%2F%2Fwww.ebay.com%2Fitm%2F333229259989&amp;swd=3&amp;mplxParams=user_name%2Citm%2Cswd%2Cmpre%2C&amp;sojTags=du%3Dmpre%2Citm%3Ditm%2Cuser_name%3Duser_name%2Csuri%3Dsuri%2Cspid%3Dspid%2Cswd%3Dswd%2C"/>
    <hyperlink ref="M9" r:id="rId48" display="https://rover.ebay.com/rover/1/711-127632-2357-0/16?itm=333213382334&amp;user_name=lipbalmdesigns&amp;spid=2047675&amp;mpre=https%3A%2F%2Fwww.ebay.com%2Fitm%2F-%2F333213382334&amp;swd=3&amp;mplxParams=user_name%2Citm%2Cswd%2Cmpre%2C&amp;sojTags=du%3Dmpre%2Citm%3Ditm%2Cuser_name%3Duser_name%2Csuri%3Dsuri%2Cspid%3Dspid%2Cswd%3Dswd%2C"/>
    <hyperlink ref="M10" r:id="rId49" display="https://rover.ebay.com/rover/1/711-127632-2357-0/16?itm=333218722295&amp;user_name=lipbalmdesigns&amp;spid=6115&amp;mpre=https%3A%2F%2Fwww.ebay.com%2Fitm%2F333218722295&amp;swd=3&amp;mplxParams=user_name%2Citm%2Cswd%2Cmpre%2C&amp;sojTags=du%3Dmpre%2Citm%3Ditm%2Cuser_name%3Duser_name%2Csuri%3Dsuri%2Cspid%3Dspid%2Cswd%3Dswd%2C"/>
    <hyperlink ref="M11" r:id="rId50" display="https://rover.ebay.com/rover/1/711-127632-2357-0/16?itm=333222287927&amp;user_name=lipbalmdesigns&amp;spid=6115&amp;mpre=https%3A%2F%2Fwww.ebay.com%2Fitm%2F333222287927&amp;swd=3&amp;mplxParams=user_name%2Citm%2Cswd%2Cmpre%2C&amp;sojTags=du%3Dmpre%2Citm%3Ditm%2Cuser_name%3Duser_name%2Csuri%3Dsuri%2Cspid%3Dspid%2Cswd%3Dswd%2C"/>
    <hyperlink ref="S2" r:id="rId51" display="https://www.accu-chek.in/"/>
    <hyperlink ref="S3" r:id="rId52" display="https://blnk.in/gh7YHc"/>
    <hyperlink ref="U2" r:id="rId53" display="https://www.instagram.com/p/ByDo35zB6xO/?igshid=1l1indnateha8"/>
    <hyperlink ref="U3" r:id="rId54" display="https://www.instagram.com/p/ByD_ctrhcA3/?igshid=11c3vmo35jmbh"/>
    <hyperlink ref="U4" r:id="rId55" display="https://www.instagram.com/p/ByEAdPUhOtu/?igshid=et9pyth2rrli"/>
    <hyperlink ref="U5" r:id="rId56" display="https://www.instagram.com/p/ByEBt4rBHSN/?igshid=13wyi1ce13p94"/>
    <hyperlink ref="U6" r:id="rId57" display="https://www.instagram.com/p/ByECUzsBiYi/?igshid=fg1pdiw3t9or"/>
    <hyperlink ref="U7" r:id="rId58" display="https://www.instagram.com/p/ByEIgYqh4Mk/?igshid=1ivbo0g6fh9u5"/>
    <hyperlink ref="U8" r:id="rId59" display="https://www.instagram.com/p/ByEdUFeBTMi/?igshid=6opprje106n5"/>
    <hyperlink ref="U9" r:id="rId60" display="https://www.instagram.com/p/ByEgJ0oBmhZ/?igshid=kpawzevzrcfp"/>
    <hyperlink ref="U10" r:id="rId61" display="https://www.instagram.com/p/ByGTwqNBQBr/?igshid=md0sw43tdbqg"/>
    <hyperlink ref="U11" r:id="rId62" display="https://www.instagram.com/p/ByHegGehtLc/?igshid=1hnxi8movsuc5"/>
  </hyperlinks>
  <printOptions/>
  <pageMargins left="0.7" right="0.7" top="0.75" bottom="0.75" header="0.3" footer="0.3"/>
  <pageSetup orientation="portrait" paperSize="9"/>
  <tableParts>
    <tablePart r:id="rId70"/>
    <tablePart r:id="rId68"/>
    <tablePart r:id="rId63"/>
    <tablePart r:id="rId65"/>
    <tablePart r:id="rId69"/>
    <tablePart r:id="rId64"/>
    <tablePart r:id="rId67"/>
    <tablePart r:id="rId6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2019-06-24T05:27:34Z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